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106" documentId="13_ncr:1_{6651908E-D272-4842-8C02-B8D26F413901}" xr6:coauthVersionLast="47" xr6:coauthVersionMax="47" xr10:uidLastSave="{25D32240-5DD4-4AEA-B3C8-0FF318783B4B}"/>
  <bookViews>
    <workbookView xWindow="43080" yWindow="1950" windowWidth="29040" windowHeight="16440" tabRatio="500" xr2:uid="{00000000-000D-0000-FFFF-FFFF00000000}"/>
  </bookViews>
  <sheets>
    <sheet name="Instructions" sheetId="1" r:id="rId1"/>
    <sheet name="Budget" sheetId="2" r:id="rId2"/>
    <sheet name="Budget Notes" sheetId="3" r:id="rId3"/>
    <sheet name="Title Lists" sheetId="4" r:id="rId4"/>
    <sheet name="AE fee request" sheetId="5" r:id="rId5"/>
  </sheets>
  <definedNames>
    <definedName name="Categories">OFFSET('Title Lists'!$F$2,0,0,COUNTA('Title Lists'!$F:$F)-1,1)</definedName>
    <definedName name="Components">OFFSET('Title Lists'!$B$2,0,0,COUNTA('Title Lists'!$B:$B)-1,1)</definedName>
    <definedName name="Funding">OFFSET('Title Lists'!$H$2,0,0,COUNTA('Title Lists'!$H:$H)-1,1)</definedName>
    <definedName name="Outputs">OFFSET('Title Lists'!$D$2,0,0,COUNTA('Title Lists'!$D:$D)-1,1)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59" i="2" l="1"/>
  <c r="S11" i="2"/>
  <c r="S12" i="2"/>
  <c r="S16" i="2"/>
  <c r="S17" i="2"/>
  <c r="S22" i="2"/>
  <c r="S23" i="2"/>
  <c r="S27" i="2"/>
  <c r="S29" i="2"/>
  <c r="S30" i="2"/>
  <c r="S33" i="2"/>
  <c r="S35" i="2"/>
  <c r="S36" i="2"/>
  <c r="S37" i="2"/>
  <c r="S38" i="2"/>
  <c r="D65" i="3" l="1"/>
  <c r="I15" i="2" s="1"/>
  <c r="D62" i="3"/>
  <c r="I9" i="2" s="1"/>
  <c r="D61" i="3"/>
  <c r="I8" i="2" s="1"/>
  <c r="D60" i="3"/>
  <c r="I7" i="2" s="1"/>
  <c r="D59" i="3"/>
  <c r="I6" i="2" s="1"/>
  <c r="D58" i="3"/>
  <c r="I5" i="2" s="1"/>
  <c r="E53" i="3"/>
  <c r="D66" i="3" s="1"/>
  <c r="I31" i="2" s="1"/>
  <c r="F52" i="3"/>
  <c r="F51" i="3"/>
  <c r="F50" i="3"/>
  <c r="F46" i="3"/>
  <c r="E65" i="3" s="1"/>
  <c r="J42" i="3"/>
  <c r="D64" i="3" s="1"/>
  <c r="I14" i="2" s="1"/>
  <c r="I38" i="3"/>
  <c r="H38" i="3"/>
  <c r="G38" i="3"/>
  <c r="F38" i="3"/>
  <c r="E38" i="3"/>
  <c r="J37" i="3"/>
  <c r="K37" i="3" s="1"/>
  <c r="J36" i="3"/>
  <c r="K36" i="3" s="1"/>
  <c r="K38" i="3" s="1"/>
  <c r="F31" i="3"/>
  <c r="F30" i="3"/>
  <c r="G26" i="3"/>
  <c r="E61" i="3" s="1"/>
  <c r="F22" i="3"/>
  <c r="E60" i="3" s="1"/>
  <c r="F18" i="3"/>
  <c r="E59" i="3" s="1"/>
  <c r="F14" i="3"/>
  <c r="E58" i="3" s="1"/>
  <c r="E10" i="3"/>
  <c r="D57" i="3" s="1"/>
  <c r="I4" i="2" s="1"/>
  <c r="F9" i="3"/>
  <c r="F8" i="3"/>
  <c r="F10" i="3" s="1"/>
  <c r="E57" i="3" s="1"/>
  <c r="C44" i="2"/>
  <c r="Q44" i="2" s="1"/>
  <c r="S44" i="2" s="1"/>
  <c r="C43" i="2"/>
  <c r="P43" i="2" s="1"/>
  <c r="C42" i="2"/>
  <c r="C41" i="2"/>
  <c r="M41" i="2" s="1"/>
  <c r="C40" i="2"/>
  <c r="P34" i="2"/>
  <c r="O34" i="2"/>
  <c r="N34" i="2"/>
  <c r="M34" i="2"/>
  <c r="L34" i="2"/>
  <c r="Q32" i="2"/>
  <c r="K32" i="2"/>
  <c r="S32" i="2" s="1"/>
  <c r="Q31" i="2"/>
  <c r="Q34" i="2" s="1"/>
  <c r="D48" i="2" s="1"/>
  <c r="P28" i="2"/>
  <c r="O28" i="2"/>
  <c r="N28" i="2"/>
  <c r="M28" i="2"/>
  <c r="L28" i="2"/>
  <c r="Q26" i="2"/>
  <c r="K26" i="2"/>
  <c r="Q25" i="2"/>
  <c r="K25" i="2"/>
  <c r="Q24" i="2"/>
  <c r="K24" i="2"/>
  <c r="S24" i="2" s="1"/>
  <c r="Q21" i="2"/>
  <c r="K21" i="2"/>
  <c r="S21" i="2" s="1"/>
  <c r="Q20" i="2"/>
  <c r="K20" i="2"/>
  <c r="Q19" i="2"/>
  <c r="K19" i="2"/>
  <c r="S19" i="2" s="1"/>
  <c r="Q18" i="2"/>
  <c r="K18" i="2"/>
  <c r="S18" i="2" s="1"/>
  <c r="Q15" i="2"/>
  <c r="Q14" i="2"/>
  <c r="Q13" i="2"/>
  <c r="Q10" i="2"/>
  <c r="K10" i="2"/>
  <c r="S10" i="2" s="1"/>
  <c r="Q9" i="2"/>
  <c r="Q8" i="2"/>
  <c r="Q7" i="2"/>
  <c r="Q6" i="2"/>
  <c r="Q5" i="2"/>
  <c r="Q4" i="2"/>
  <c r="S25" i="2" l="1"/>
  <c r="S26" i="2"/>
  <c r="M39" i="2"/>
  <c r="O39" i="2"/>
  <c r="S20" i="2"/>
  <c r="F32" i="3"/>
  <c r="E62" i="3" s="1"/>
  <c r="F62" i="3" s="1"/>
  <c r="J9" i="2" s="1"/>
  <c r="K9" i="2" s="1"/>
  <c r="S9" i="2" s="1"/>
  <c r="F57" i="3"/>
  <c r="J4" i="2" s="1"/>
  <c r="K4" i="2" s="1"/>
  <c r="S4" i="2" s="1"/>
  <c r="F53" i="3"/>
  <c r="E66" i="3" s="1"/>
  <c r="F66" i="3" s="1"/>
  <c r="J31" i="2" s="1"/>
  <c r="K31" i="2" s="1"/>
  <c r="S31" i="2" s="1"/>
  <c r="J38" i="3"/>
  <c r="D63" i="3" s="1"/>
  <c r="I13" i="2" s="1"/>
  <c r="F58" i="3"/>
  <c r="J5" i="2" s="1"/>
  <c r="K5" i="2" s="1"/>
  <c r="S5" i="2" s="1"/>
  <c r="F59" i="3"/>
  <c r="J6" i="2" s="1"/>
  <c r="K6" i="2" s="1"/>
  <c r="S6" i="2" s="1"/>
  <c r="F65" i="3"/>
  <c r="J15" i="2" s="1"/>
  <c r="K15" i="2" s="1"/>
  <c r="S15" i="2" s="1"/>
  <c r="F60" i="3"/>
  <c r="J7" i="2" s="1"/>
  <c r="K7" i="2" s="1"/>
  <c r="S7" i="2" s="1"/>
  <c r="F61" i="3"/>
  <c r="J8" i="2" s="1"/>
  <c r="K8" i="2" s="1"/>
  <c r="S8" i="2" s="1"/>
  <c r="P39" i="2"/>
  <c r="N39" i="2"/>
  <c r="L39" i="2"/>
  <c r="Q40" i="2"/>
  <c r="Q42" i="2"/>
  <c r="S42" i="2" s="1"/>
  <c r="D49" i="2"/>
  <c r="D53" i="2" s="1"/>
  <c r="Q28" i="2"/>
  <c r="Q39" i="2" s="1"/>
  <c r="E63" i="3"/>
  <c r="L41" i="2"/>
  <c r="N41" i="2"/>
  <c r="P41" i="2"/>
  <c r="L40" i="2"/>
  <c r="L42" i="2"/>
  <c r="L44" i="2"/>
  <c r="M42" i="2"/>
  <c r="N40" i="2"/>
  <c r="N42" i="2"/>
  <c r="N44" i="2"/>
  <c r="L43" i="2"/>
  <c r="M43" i="2"/>
  <c r="O41" i="2"/>
  <c r="K42" i="3"/>
  <c r="E64" i="3" s="1"/>
  <c r="F64" i="3" s="1"/>
  <c r="J14" i="2" s="1"/>
  <c r="K14" i="2" s="1"/>
  <c r="S14" i="2" s="1"/>
  <c r="Q41" i="2"/>
  <c r="S41" i="2" s="1"/>
  <c r="Q43" i="2"/>
  <c r="S43" i="2" s="1"/>
  <c r="M40" i="2"/>
  <c r="M44" i="2"/>
  <c r="O40" i="2"/>
  <c r="O42" i="2"/>
  <c r="O44" i="2"/>
  <c r="N43" i="2"/>
  <c r="O43" i="2"/>
  <c r="P40" i="2"/>
  <c r="P42" i="2"/>
  <c r="P44" i="2"/>
  <c r="D51" i="2" l="1"/>
  <c r="E59" i="2"/>
  <c r="F63" i="3"/>
  <c r="J13" i="2" s="1"/>
  <c r="K13" i="2" s="1"/>
  <c r="S13" i="2" s="1"/>
  <c r="D50" i="2"/>
  <c r="E52" i="2" s="1"/>
  <c r="S40" i="2"/>
  <c r="K34" i="2"/>
  <c r="S34" i="2" s="1"/>
  <c r="D52" i="2" l="1"/>
  <c r="E55" i="2"/>
  <c r="K28" i="2"/>
  <c r="S28" i="2" s="1"/>
  <c r="D54" i="2"/>
  <c r="K39" i="2" l="1"/>
  <c r="S39" i="2" s="1"/>
</calcChain>
</file>

<file path=xl/sharedStrings.xml><?xml version="1.0" encoding="utf-8"?>
<sst xmlns="http://schemas.openxmlformats.org/spreadsheetml/2006/main" count="383" uniqueCount="249">
  <si>
    <t>GCF Budget Guidance &amp; Template</t>
  </si>
  <si>
    <t>Guidance</t>
  </si>
  <si>
    <t>Title Lists</t>
  </si>
  <si>
    <t xml:space="preserve">Before filling out the “Budget” Sheet, please populate the title data in the “Title List” Sheet. </t>
  </si>
  <si>
    <t>Please use this list as much as possible, however if list does not adequately address, kindly add onto the list where appropriate.</t>
  </si>
  <si>
    <t>The information captured in the “Title List” will feed into the drop down lists in the “Budget” Sheet.</t>
  </si>
  <si>
    <t>Budget</t>
  </si>
  <si>
    <t>Convention</t>
  </si>
  <si>
    <t xml:space="preserve">         &gt;  Blue: hard-coded inputs (values you type in)</t>
  </si>
  <si>
    <t xml:space="preserve">         &gt;  Black: formulas that calculate within the same sheet</t>
  </si>
  <si>
    <t xml:space="preserve">         &gt;  Green: formulas that pull a value from another sheet</t>
  </si>
  <si>
    <t>Budget Notes</t>
  </si>
  <si>
    <t>Detailed comments on the assumptions/estimates underlying the Unit Cost/ Quantities and justifications should be provided in this sheet.</t>
  </si>
  <si>
    <t>Budget Category</t>
  </si>
  <si>
    <t>Guidance note</t>
  </si>
  <si>
    <t>Staff</t>
  </si>
  <si>
    <t>Detail daily (or monthly) rate of the specified position.</t>
  </si>
  <si>
    <t>Consultant</t>
  </si>
  <si>
    <t>To detail unit cost and duration of consultant(s) work and position.</t>
  </si>
  <si>
    <t>Equipment</t>
  </si>
  <si>
    <t xml:space="preserve">Include machinery specification, equipment name, quantity, and unit cost in budget notes and how the unit cost is arrived. </t>
  </si>
  <si>
    <t>Workshop</t>
  </si>
  <si>
    <t>Include the number of workshops anticipated, number of people attending, number of days, target group, cost per work workshop, venue cost, etc.</t>
  </si>
  <si>
    <t>Travel</t>
  </si>
  <si>
    <t>Breakdown travel cost information by number of people and cost per person and separating DSA where applicable.</t>
  </si>
  <si>
    <t>Professional Services</t>
  </si>
  <si>
    <t>Please provide the details of the professional services needed, purpose of the services, and also the basis of the cost estimates.</t>
  </si>
  <si>
    <t>Materials &amp; Goods</t>
  </si>
  <si>
    <t xml:space="preserve">Include material and goods specification, name, quantity, and unit cost in budget notes, and how the unit cost is arrived. </t>
  </si>
  <si>
    <t>Office Supplies</t>
  </si>
  <si>
    <t xml:space="preserve">Include office supplies' name, quantity, and unit cost in budget notes, and how the unit cost is arrived. </t>
  </si>
  <si>
    <t>PMU</t>
  </si>
  <si>
    <t>Project Management Cost</t>
  </si>
  <si>
    <t xml:space="preserve">PMC are the direct administrative costs incurred to execute a project. They should cover only incremental costs incurred due </t>
  </si>
  <si>
    <t>to the GCF contribution. In most cases, these costs are directly related to the support of a dedicated project management unit (PMU) which manages</t>
  </si>
  <si>
    <t>the day to day execution related activities of the project.</t>
  </si>
  <si>
    <t>General Principles for PMC costs:</t>
  </si>
  <si>
    <t xml:space="preserve">    1. The percentage of PMC financed by GCF should not be more than the percentage share of the overall budget financed by GCF.</t>
  </si>
  <si>
    <t xml:space="preserve">         &gt;  The formula is: (GCF PMC/Total PMC) ≤ (GCF Financing/Total Project Cost) </t>
  </si>
  <si>
    <t xml:space="preserve">    2. PMC budget thresholds: </t>
  </si>
  <si>
    <t xml:space="preserve">         &gt;  PMC should be up to 5 per cent (5%) of the GCF funding.</t>
  </si>
  <si>
    <t xml:space="preserve">         &gt;  PMC exceeding 5% exceeding USD 3 million will require detailed documentation supporting the entire PMC budget.</t>
  </si>
  <si>
    <t xml:space="preserve">         &gt;  PMC exceeding 7.5% for the proposals up to USD 3 million will require detailed documentation and justification supporting the entire PMC budget.</t>
  </si>
  <si>
    <t xml:space="preserve">    3.  Indicative list of eligible project management costs:</t>
  </si>
  <si>
    <r>
      <t xml:space="preserve">        &gt;</t>
    </r>
    <r>
      <rPr>
        <b/>
        <sz val="11"/>
        <rFont val="Aptos"/>
        <family val="2"/>
      </rPr>
      <t xml:space="preserve"> Project staffing and consultants</t>
    </r>
    <r>
      <rPr>
        <sz val="11"/>
        <rFont val="Aptos"/>
        <family val="2"/>
      </rPr>
      <t>: Project manager, Project Assistant, Procurement personnel, Finance personnel &amp; Support/admin personnel.</t>
    </r>
  </si>
  <si>
    <r>
      <t xml:space="preserve">        &gt; </t>
    </r>
    <r>
      <rPr>
        <b/>
        <sz val="11"/>
        <rFont val="Aptos"/>
        <family val="2"/>
      </rPr>
      <t>Other direct costs</t>
    </r>
    <r>
      <rPr>
        <sz val="11"/>
        <rFont val="Aptos"/>
        <family val="2"/>
      </rPr>
      <t xml:space="preserve">:  Office equipment, Mission related travel cost of the PMU, Project management systems and information technology,  </t>
    </r>
  </si>
  <si>
    <t xml:space="preserve"> Office supplies, Audit cost, etc.</t>
  </si>
  <si>
    <t>Monitoring and Evaluation Cost (M&amp;E Cost)</t>
  </si>
  <si>
    <t>As per GCF Evaluation Policy (Decision B.BM-2021/07), the AE may budget 2-5% of the Total Cost for generation and collection of evaluative data for the project.</t>
  </si>
  <si>
    <t>This budget is exclusive of interim and final evaluation costs, which are covered by AE fee.</t>
  </si>
  <si>
    <t>The M&amp;E budget should be presented in a separete budget line.</t>
  </si>
  <si>
    <t>Please note that the examples provided are simplified for illustrative purposes only.</t>
  </si>
  <si>
    <t>Thus, please regard the examples as a guidance, not binding examples.</t>
  </si>
  <si>
    <t>Output</t>
  </si>
  <si>
    <t>Activity</t>
  </si>
  <si>
    <t>Funding Source</t>
  </si>
  <si>
    <t>Detailed Budget</t>
  </si>
  <si>
    <t>Annual Budget</t>
  </si>
  <si>
    <t>**Budget Notes</t>
  </si>
  <si>
    <t>Check (J vs P)</t>
  </si>
  <si>
    <t>Unit</t>
  </si>
  <si>
    <t># of Unit</t>
  </si>
  <si>
    <t>Unit Cost</t>
  </si>
  <si>
    <t xml:space="preserve">Total Cost 
</t>
  </si>
  <si>
    <t>Year 1</t>
  </si>
  <si>
    <t>Year 2</t>
  </si>
  <si>
    <t>Year 3</t>
  </si>
  <si>
    <t>Year 4</t>
  </si>
  <si>
    <t>Year 5</t>
  </si>
  <si>
    <t>Total Budget</t>
  </si>
  <si>
    <t>GCF</t>
  </si>
  <si>
    <t>Staff Cost</t>
  </si>
  <si>
    <t>Months</t>
  </si>
  <si>
    <t>A1</t>
  </si>
  <si>
    <t>International Consultant</t>
  </si>
  <si>
    <t>A2</t>
  </si>
  <si>
    <t>Local Consultant</t>
  </si>
  <si>
    <t>A3</t>
  </si>
  <si>
    <t>Professional Services (Firm)</t>
  </si>
  <si>
    <t>No. of contracts</t>
  </si>
  <si>
    <t>A4</t>
  </si>
  <si>
    <t>Co-financier1</t>
  </si>
  <si>
    <t>Workshop/Training</t>
  </si>
  <si>
    <t>Participant-days</t>
  </si>
  <si>
    <t>A5</t>
  </si>
  <si>
    <t>Trips / days</t>
  </si>
  <si>
    <t>A6</t>
  </si>
  <si>
    <t>A7</t>
  </si>
  <si>
    <t>Co-financier2</t>
  </si>
  <si>
    <t>A8</t>
  </si>
  <si>
    <t>AE</t>
  </si>
  <si>
    <t>A9</t>
  </si>
  <si>
    <t xml:space="preserve">SUB-TOTAL </t>
  </si>
  <si>
    <t>PMC</t>
  </si>
  <si>
    <t>Project Management Unit</t>
  </si>
  <si>
    <t>A10</t>
  </si>
  <si>
    <t>M&amp;E Cost</t>
  </si>
  <si>
    <t>Monitoring</t>
  </si>
  <si>
    <t>Total Amount</t>
  </si>
  <si>
    <t>Total</t>
  </si>
  <si>
    <t xml:space="preserve">Total </t>
  </si>
  <si>
    <t>PMC Compliance Check</t>
  </si>
  <si>
    <t>Compliance item</t>
  </si>
  <si>
    <t>Value</t>
  </si>
  <si>
    <t>Check</t>
  </si>
  <si>
    <t>Total PMC (USD)</t>
  </si>
  <si>
    <t>GCF-funded PMC (USD)</t>
  </si>
  <si>
    <t>Total GCF funding (USD)</t>
  </si>
  <si>
    <t>Total project cost (USD)</t>
  </si>
  <si>
    <t>1)  PMC ÷ Total GCF funding (threshold ≤ 5%)</t>
  </si>
  <si>
    <t>2a) GCF PMC ÷ Total PMC</t>
  </si>
  <si>
    <t>2b) GCF financing ÷ Total project cost</t>
  </si>
  <si>
    <t>2)  Rule:  (2a) ≤ (2b)</t>
  </si>
  <si>
    <t>M&amp;E Compliance Check</t>
  </si>
  <si>
    <t>Total M&amp;E (USD)</t>
  </si>
  <si>
    <t>Provide the assumptions and basis for unit cost and quantities for every budget line. Each note is keyed by Code to the corresponding line on the Budget sheet.</t>
  </si>
  <si>
    <t>Code</t>
  </si>
  <si>
    <t>Budget category</t>
  </si>
  <si>
    <t>Unit Cost /
Daily Rate</t>
  </si>
  <si>
    <t>Quantity /
No. of days</t>
  </si>
  <si>
    <t>Notes</t>
  </si>
  <si>
    <t>Position / Item</t>
  </si>
  <si>
    <t>Monthly Rate (USD)</t>
  </si>
  <si>
    <t>Quantity (months)</t>
  </si>
  <si>
    <t>Project field officer (national)</t>
  </si>
  <si>
    <t>M&amp;E officer (national, 50% charged)</t>
  </si>
  <si>
    <t>Sub-total</t>
  </si>
  <si>
    <t>Consultant / Assignment</t>
  </si>
  <si>
    <t>Unit Cost
(USD/Day)</t>
  </si>
  <si>
    <t>Quantity (Days)</t>
  </si>
  <si>
    <t>International climate-finance specialist</t>
  </si>
  <si>
    <t>Climate expert and science engineering</t>
  </si>
  <si>
    <t>National project coordinator (20% charged to Act. 1.1)</t>
  </si>
  <si>
    <t>Day-to-day coordination</t>
  </si>
  <si>
    <t>Service / Contract</t>
  </si>
  <si>
    <t>Unit Cost (USD/contract)</t>
  </si>
  <si>
    <t>Quantity (contracts)</t>
  </si>
  <si>
    <t>Baseline &amp; feasibility study (firm)</t>
  </si>
  <si>
    <t>Technical assistance to the field</t>
  </si>
  <si>
    <t>Workshop / Training</t>
  </si>
  <si>
    <t>Cost per participant-day (USD)</t>
  </si>
  <si>
    <t>Participants</t>
  </si>
  <si>
    <t>Days</t>
  </si>
  <si>
    <t>Climate-resilient agriculture training</t>
  </si>
  <si>
    <t>Training to farmers</t>
  </si>
  <si>
    <t>Travel component</t>
  </si>
  <si>
    <t>Unit Cost (USD)</t>
  </si>
  <si>
    <t>No. of trips / days</t>
  </si>
  <si>
    <t>International airfare (per trip)</t>
  </si>
  <si>
    <t>DSA – Daily Subsistence Allowance (per day)</t>
  </si>
  <si>
    <t>Item (incl. specification)</t>
  </si>
  <si>
    <t>Total Qty</t>
  </si>
  <si>
    <t>Total (USD)</t>
  </si>
  <si>
    <t>Weather forecasting station (provide spec.)</t>
  </si>
  <si>
    <t>Solar panel set (provide spec.)</t>
  </si>
  <si>
    <t>Sub-total (USD)</t>
  </si>
  <si>
    <t>Certified seed kits (provide spec.)</t>
  </si>
  <si>
    <t>Item</t>
  </si>
  <si>
    <t>Quantity</t>
  </si>
  <si>
    <t>Office consumables (monthly)</t>
  </si>
  <si>
    <t>PMU / Project Management Cost (PMC)</t>
  </si>
  <si>
    <t>Position</t>
  </si>
  <si>
    <t>Unit Cost (USD/month)</t>
  </si>
  <si>
    <t>Project manager</t>
  </si>
  <si>
    <t>Finance officer</t>
  </si>
  <si>
    <t>Procurement officer</t>
  </si>
  <si>
    <t>PMU sub-total (USD)</t>
  </si>
  <si>
    <t>Code Summary — auto-calculated link table for the Budget sheet (do not edit)</t>
  </si>
  <si>
    <t>Category</t>
  </si>
  <si>
    <t>Total Cost</t>
  </si>
  <si>
    <t>Avg Unit Cost</t>
  </si>
  <si>
    <t>Consultant – International</t>
  </si>
  <si>
    <t>Consultant – Local</t>
  </si>
  <si>
    <t>PMU / PMC</t>
  </si>
  <si>
    <t>List of Budget Category</t>
  </si>
  <si>
    <t>List of Funding Source</t>
  </si>
  <si>
    <t>Co-financier3</t>
  </si>
  <si>
    <t>Accredited Entity Fee Request Budget</t>
  </si>
  <si>
    <t>Accredited entity:</t>
  </si>
  <si>
    <t>GCF Total Financing:</t>
  </si>
  <si>
    <t>Total Proj. Financing (incl. GCF):</t>
  </si>
  <si>
    <t>Project:</t>
  </si>
  <si>
    <t>GCF grant:</t>
  </si>
  <si>
    <t>Total grant:</t>
  </si>
  <si>
    <t>Country:</t>
  </si>
  <si>
    <t>GCF loan:</t>
  </si>
  <si>
    <t>Total loan:</t>
  </si>
  <si>
    <t>Duration (years)</t>
  </si>
  <si>
    <t>GCF guarantee:</t>
  </si>
  <si>
    <t>Total guarantee:</t>
  </si>
  <si>
    <t>Year:</t>
  </si>
  <si>
    <t>N</t>
  </si>
  <si>
    <t>Currency:</t>
  </si>
  <si>
    <t>USD/EUR/Other (Please Specify including Forex rate used)</t>
  </si>
  <si>
    <t>Project/Program Implementation and Supervision</t>
  </si>
  <si>
    <t>Implementation Start-Up</t>
  </si>
  <si>
    <t>Appraising and finalizing project implementation arrangements, including mission travel</t>
  </si>
  <si>
    <t>Assisting and advising the project proponent on the establishment of project management structure in the recipient country</t>
  </si>
  <si>
    <t>Assisting project management to draft TORs and advising on the selection of experts for implementation</t>
  </si>
  <si>
    <t>Advising on and participating in project start-up workshop.</t>
  </si>
  <si>
    <t>Technical Supervision</t>
  </si>
  <si>
    <t>Conducting supervision missions, including briefing operational focal points on project progress</t>
  </si>
  <si>
    <t>Providing technical guidance, as necessary, for project implementation</t>
  </si>
  <si>
    <t>As necessary, technical consultants during supervision missions to advise government officials on technical matters and provide technical assistance for the project</t>
  </si>
  <si>
    <t>Overseeing procurement and financial management to ensure implementation is in line with AE’s policies and timeline</t>
  </si>
  <si>
    <t>Undertaking the mid-term review, including possible project restructuring</t>
  </si>
  <si>
    <t>Administrative Oversight</t>
  </si>
  <si>
    <t>Disbursing funds to the Executing entities/vendors and reviewing financial reports</t>
  </si>
  <si>
    <t xml:space="preserve">Assisting and overseeing the audit process throughout the project life cycle </t>
  </si>
  <si>
    <t>Overseeing the preparation of the required reports for submission to the GCF Secretariat</t>
  </si>
  <si>
    <t>Monitoring and reviewing project expenditure reports</t>
  </si>
  <si>
    <t>Preparing periodic revisions to reflect changes in annual expense category budgets</t>
  </si>
  <si>
    <t>Other (please specify):</t>
  </si>
  <si>
    <t>Project/Program Completion and Evaluation</t>
  </si>
  <si>
    <t>Program closure</t>
  </si>
  <si>
    <t>Preparing project closing documents for submission to GCF Secretariat</t>
  </si>
  <si>
    <t>Preparing the financial closure of the project for submission to GCF Secretariat</t>
  </si>
  <si>
    <t>Reporting and Evaluation</t>
  </si>
  <si>
    <t>Overseeing the preparation of the Project Completion Report/Independent Terminal Evaluation, submitting the report to the GCF Secretariat</t>
  </si>
  <si>
    <t>Reporting, as required under AMA &amp; FAA</t>
  </si>
  <si>
    <t>Reporting requirements as agreed in the AMA and FAAs</t>
  </si>
  <si>
    <t>* Budget lines are indicative of the level of detail requested. Categories may be added/removed as relevant to each project.</t>
  </si>
  <si>
    <t>1.1.1: Promotion of climate-resilient agriculture</t>
  </si>
  <si>
    <t>Instrument</t>
  </si>
  <si>
    <t>List of Instrument</t>
  </si>
  <si>
    <t>Grants (non-reimbursable)</t>
  </si>
  <si>
    <t>Reimbursable grants</t>
  </si>
  <si>
    <t>Loans</t>
  </si>
  <si>
    <t>Equity</t>
  </si>
  <si>
    <t>Results-based payments</t>
  </si>
  <si>
    <t>Guarantees</t>
  </si>
  <si>
    <t>In-kind</t>
  </si>
  <si>
    <t>Output Group</t>
  </si>
  <si>
    <t>Fill out the actual names of the Output Groups, Outputs, Activities, and List of Funding Sources in line with the inputs made in the digital module.
 An indicative list of Budget Categories has already been provided.</t>
  </si>
  <si>
    <t xml:space="preserve">PMC percentage applies on the sub-total of output groups/activities. </t>
  </si>
  <si>
    <t xml:space="preserve">Please include the Project management costs (PMC) under this group and provide details of PMC. </t>
  </si>
  <si>
    <t>Output Group 1</t>
  </si>
  <si>
    <t>Output Group 2</t>
  </si>
  <si>
    <t>Output Group 3</t>
  </si>
  <si>
    <t>Output 1.1</t>
  </si>
  <si>
    <t>Output 1.2</t>
  </si>
  <si>
    <t>Output 1.3</t>
  </si>
  <si>
    <t>Output 2.1</t>
  </si>
  <si>
    <t>Output 2.2</t>
  </si>
  <si>
    <t>Output 2.3</t>
  </si>
  <si>
    <t>1.1.2: Improvement of water collection and management</t>
  </si>
  <si>
    <t>Output 3.1</t>
  </si>
  <si>
    <t>Output 3.2</t>
  </si>
  <si>
    <t>Output 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</si>
</sst>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 #,##0.00_ ;_ * \-#,##0.00_ ;_ * \-??_ ;_ @_ "/>
    <numFmt numFmtId="165" formatCode="_(* #,##0_);_(* \(#,##0\);_(* \-??_);_(@_)"/>
    <numFmt numFmtId="166" formatCode="0.0%"/>
  </numFmts>
  <fonts count="67" x14ac:knownFonts="1">
    <font>
      <sz val="11"/>
      <color theme="1"/>
      <name val="Calibri"/>
      <family val="2"/>
      <charset val="1"/>
    </font>
    <font>
      <sz val="11"/>
      <color theme="1"/>
      <name val="Calibri"/>
      <family val="2"/>
      <scheme val="minor"/>
    </font>
    <font>
      <sz val="10"/>
      <name val="Arial"/>
      <family val="2"/>
      <charset val="1"/>
    </font>
    <font>
      <sz val="11"/>
      <color theme="1"/>
      <name val="Aptos"/>
      <family val="2"/>
      <charset val="1"/>
    </font>
    <font>
      <sz val="11"/>
      <color theme="1"/>
      <name val="Cambria"/>
      <family val="1"/>
      <charset val="1"/>
    </font>
    <font>
      <b/>
      <sz val="14"/>
      <color rgb="FFFFFFFF"/>
      <name val="Aptos"/>
      <family val="2"/>
    </font>
    <font>
      <sz val="11"/>
      <name val="Aptos"/>
      <family val="2"/>
      <charset val="1"/>
    </font>
    <font>
      <b/>
      <sz val="12"/>
      <color rgb="FF0F5257"/>
      <name val="Aptos"/>
      <family val="2"/>
    </font>
    <font>
      <sz val="11"/>
      <color rgb="FF000000"/>
      <name val="Aptos"/>
      <family val="2"/>
    </font>
    <font>
      <sz val="11"/>
      <color rgb="FF008000"/>
      <name val="Aptos"/>
      <family val="2"/>
    </font>
    <font>
      <b/>
      <sz val="11"/>
      <color rgb="FFFFFFFF"/>
      <name val="Aptos"/>
      <family val="2"/>
    </font>
    <font>
      <b/>
      <sz val="11"/>
      <color rgb="FF0F5257"/>
      <name val="Aptos"/>
      <family val="2"/>
    </font>
    <font>
      <sz val="10"/>
      <color theme="1"/>
      <name val="Aptos"/>
      <family val="2"/>
      <charset val="1"/>
    </font>
    <font>
      <sz val="10"/>
      <name val="Aptos"/>
      <family val="2"/>
      <charset val="1"/>
    </font>
    <font>
      <sz val="12"/>
      <name val="Aptos"/>
      <family val="2"/>
      <charset val="1"/>
    </font>
    <font>
      <b/>
      <i/>
      <u/>
      <sz val="11"/>
      <name val="Aptos"/>
      <family val="2"/>
      <charset val="1"/>
    </font>
    <font>
      <sz val="11"/>
      <color rgb="FF0070C0"/>
      <name val="Aptos"/>
      <family val="2"/>
      <charset val="1"/>
    </font>
    <font>
      <i/>
      <sz val="11"/>
      <color rgb="FF808080"/>
      <name val="Aptos"/>
      <family val="2"/>
    </font>
    <font>
      <sz val="10"/>
      <color rgb="FF000000"/>
      <name val="Aptos"/>
      <family val="2"/>
    </font>
    <font>
      <sz val="10"/>
      <color rgb="FF0000FF"/>
      <name val="Aptos"/>
      <family val="2"/>
    </font>
    <font>
      <b/>
      <sz val="10"/>
      <color rgb="FF000000"/>
      <name val="Aptos"/>
      <family val="2"/>
    </font>
    <font>
      <b/>
      <sz val="11"/>
      <color rgb="FF000000"/>
      <name val="Aptos"/>
      <family val="2"/>
    </font>
    <font>
      <b/>
      <sz val="10"/>
      <color rgb="FF0F5257"/>
      <name val="Aptos"/>
      <family val="2"/>
    </font>
    <font>
      <b/>
      <sz val="16"/>
      <color rgb="FF0F5257"/>
      <name val="Aptos"/>
      <family val="2"/>
    </font>
    <font>
      <i/>
      <sz val="9"/>
      <color rgb="FF808080"/>
      <name val="Aptos"/>
      <family val="2"/>
    </font>
    <font>
      <b/>
      <sz val="10"/>
      <color rgb="FFFFFFFF"/>
      <name val="Aptos"/>
      <family val="2"/>
    </font>
    <font>
      <b/>
      <sz val="9"/>
      <color rgb="FF0F5257"/>
      <name val="Aptos"/>
      <family val="2"/>
    </font>
    <font>
      <b/>
      <sz val="9"/>
      <color rgb="FFFFFFFF"/>
      <name val="Aptos"/>
      <family val="2"/>
    </font>
    <font>
      <b/>
      <sz val="9"/>
      <color rgb="FF000000"/>
      <name val="Aptos"/>
      <family val="2"/>
    </font>
    <font>
      <sz val="9"/>
      <color rgb="FF000000"/>
      <name val="Aptos"/>
      <family val="2"/>
    </font>
    <font>
      <sz val="11"/>
      <color theme="1"/>
      <name val="Calibri"/>
      <family val="2"/>
      <charset val="1"/>
    </font>
    <font>
      <sz val="11"/>
      <name val="Aptos"/>
      <family val="2"/>
    </font>
    <font>
      <sz val="11"/>
      <color rgb="FF0000FF"/>
      <name val="Aptos"/>
      <family val="2"/>
    </font>
    <font>
      <b/>
      <sz val="11"/>
      <name val="Aptos"/>
      <family val="2"/>
    </font>
    <font>
      <sz val="12"/>
      <name val="Aptos"/>
      <family val="2"/>
    </font>
    <font>
      <sz val="11"/>
      <color theme="1"/>
      <name val="Aptos"/>
      <family val="2"/>
    </font>
    <font>
      <b/>
      <sz val="10"/>
      <color theme="0"/>
      <name val="Aptos"/>
      <family val="2"/>
    </font>
    <font>
      <b/>
      <sz val="9"/>
      <color theme="0"/>
      <name val="Aptos"/>
      <family val="2"/>
    </font>
    <font>
      <sz val="10"/>
      <color theme="1"/>
      <name val="Aptos"/>
      <family val="2"/>
    </font>
    <font>
      <b/>
      <sz val="20"/>
      <color rgb="FF0F5257"/>
      <name val="Aptos"/>
      <family val="2"/>
    </font>
    <font>
      <b/>
      <sz val="12"/>
      <color rgb="FFFFFFFF"/>
      <name val="Aptos"/>
      <family val="2"/>
    </font>
    <font>
      <b/>
      <sz val="14"/>
      <color theme="0"/>
      <name val="Aptos"/>
      <family val="2"/>
    </font>
    <font>
      <b/>
      <sz val="11"/>
      <color theme="1"/>
      <name val="Aptos"/>
      <family val="2"/>
    </font>
    <font>
      <i/>
      <sz val="11"/>
      <color theme="1"/>
      <name val="Aptos"/>
      <family val="2"/>
    </font>
    <font>
      <sz val="10"/>
      <color theme="1"/>
      <name val="Aptos Narrow"/>
      <family val="2"/>
    </font>
    <font>
      <sz val="11"/>
      <color theme="1"/>
      <name val="Aptos Narrow"/>
      <family val="2"/>
    </font>
    <font>
      <b/>
      <sz val="10"/>
      <color theme="1"/>
      <name val="Aptos Narrow"/>
      <family val="2"/>
    </font>
    <font>
      <b/>
      <sz val="10"/>
      <color theme="0"/>
      <name val="Aptos Narrow"/>
      <family val="2"/>
    </font>
    <font>
      <b/>
      <sz val="9"/>
      <color theme="0"/>
      <name val="Aptos Narrow"/>
      <family val="2"/>
    </font>
    <font>
      <b/>
      <sz val="11"/>
      <color theme="1"/>
      <name val="Aptos Narrow"/>
      <family val="2"/>
    </font>
    <font>
      <sz val="10"/>
      <name val="Aptos Narrow"/>
      <family val="2"/>
    </font>
    <font>
      <sz val="10"/>
      <color rgb="FF000000"/>
      <name val="Aptos Narrow"/>
      <family val="2"/>
    </font>
    <font>
      <sz val="10"/>
      <color rgb="FF008000"/>
      <name val="Aptos Narrow"/>
      <family val="2"/>
    </font>
    <font>
      <sz val="10"/>
      <color rgb="FF0000FF"/>
      <name val="Aptos Narrow"/>
      <family val="2"/>
    </font>
    <font>
      <b/>
      <sz val="10"/>
      <color rgb="FF000000"/>
      <name val="Aptos Narrow"/>
      <family val="2"/>
    </font>
    <font>
      <sz val="9"/>
      <color rgb="FF808080"/>
      <name val="Aptos Narrow"/>
      <family val="2"/>
    </font>
    <font>
      <sz val="10"/>
      <color theme="0" tint="-0.34998626667073579"/>
      <name val="Aptos Narrow"/>
      <family val="2"/>
    </font>
    <font>
      <sz val="10"/>
      <color theme="0" tint="-0.249977111117893"/>
      <name val="Aptos Narrow"/>
      <family val="2"/>
    </font>
    <font>
      <b/>
      <sz val="10"/>
      <name val="Aptos Narrow"/>
      <family val="2"/>
    </font>
    <font>
      <sz val="10"/>
      <color theme="0"/>
      <name val="Aptos Narrow"/>
      <family val="2"/>
    </font>
    <font>
      <b/>
      <sz val="11"/>
      <color rgb="FF000000"/>
      <name val="Aptos Narrow"/>
      <family val="2"/>
    </font>
    <font>
      <sz val="9"/>
      <color theme="1"/>
      <name val="Aptos Narrow"/>
      <family val="2"/>
    </font>
    <font>
      <sz val="11"/>
      <color rgb="FF000000"/>
      <name val="Aptos Narrow"/>
      <family val="2"/>
    </font>
    <font>
      <b/>
      <sz val="11"/>
      <color rgb="FFFFFFFF"/>
      <name val="Aptos Narrow"/>
      <family val="2"/>
    </font>
    <font>
      <b/>
      <sz val="10"/>
      <color rgb="FF0F5257"/>
      <name val="Aptos Narrow"/>
      <family val="2"/>
    </font>
    <font>
      <sz val="9"/>
      <color theme="1"/>
      <name val="Aptos"/>
      <family val="2"/>
    </font>
    <font>
      <b/>
      <sz val="9"/>
      <color theme="1"/>
      <name val="Aptos"/>
      <family val="2"/>
    </font>
  </fonts>
  <fills count="13">
    <fill>
      <patternFill patternType="none"/>
    </fill>
    <fill>
      <patternFill patternType="gray125"/>
    </fill>
    <fill>
      <patternFill patternType="solid">
        <fgColor rgb="FF0F5257"/>
        <bgColor rgb="FF006100"/>
      </patternFill>
    </fill>
    <fill>
      <patternFill patternType="solid">
        <fgColor theme="0"/>
        <bgColor rgb="FFEEF6F6"/>
      </patternFill>
    </fill>
    <fill>
      <patternFill patternType="solid">
        <fgColor rgb="FFEEF6F6"/>
        <bgColor rgb="FFE4F3E4"/>
      </patternFill>
    </fill>
    <fill>
      <patternFill patternType="solid">
        <fgColor theme="7" tint="0.79979857783745845"/>
        <bgColor rgb="FFFCE4E4"/>
      </patternFill>
    </fill>
    <fill>
      <patternFill patternType="solid">
        <fgColor rgb="FFD9EAEA"/>
        <bgColor rgb="FFE4F3E4"/>
      </patternFill>
    </fill>
    <fill>
      <patternFill patternType="solid">
        <fgColor theme="0"/>
        <bgColor indexed="64"/>
      </patternFill>
    </fill>
    <fill>
      <patternFill patternType="solid">
        <fgColor theme="7" tint="0.79998168889431442"/>
        <bgColor rgb="FFE4F3E4"/>
      </patternFill>
    </fill>
    <fill>
      <patternFill patternType="solid">
        <fgColor rgb="FF0F5257"/>
        <bgColor indexed="64"/>
      </patternFill>
    </fill>
    <fill>
      <patternFill patternType="solid">
        <fgColor rgb="FFEEF6F6"/>
        <bgColor indexed="64"/>
      </patternFill>
    </fill>
    <fill>
      <patternFill patternType="solid">
        <fgColor theme="9" tint="0.79998168889431442"/>
        <bgColor indexed="64"/>
      </patternFill>
    </fill>
    <fill>
      <patternFill patternType="solid">
        <fgColor theme="9" tint="-0.249977111117893"/>
        <bgColor indexed="64"/>
      </patternFill>
    </fill>
  </fills>
  <borders count="57">
    <border>
      <left/>
      <right/>
      <top/>
      <bottom/>
      <diagonal/>
    </border>
    <border>
      <left style="medium">
        <color auto="1"/>
      </left>
      <right style="medium">
        <color auto="1"/>
      </right>
      <top/>
      <bottom style="medium">
        <color auto="1"/>
      </bottom>
      <diagonal/>
    </border>
    <border>
      <left/>
      <right/>
      <top/>
      <bottom style="medium">
        <color rgb="FF0F5257"/>
      </bottom>
      <diagonal/>
    </border>
    <border>
      <left style="thin">
        <color rgb="FFBFBFBF"/>
      </left>
      <right style="thin">
        <color rgb="FFBFBFBF"/>
      </right>
      <top style="thin">
        <color rgb="FFBFBFBF"/>
      </top>
      <bottom style="thin">
        <color rgb="FFBFBFBF"/>
      </bottom>
      <diagonal/>
    </border>
    <border>
      <left/>
      <right/>
      <top style="medium">
        <color auto="1"/>
      </top>
      <bottom/>
      <diagonal/>
    </border>
    <border>
      <left/>
      <right style="medium">
        <color auto="1"/>
      </right>
      <top style="medium">
        <color auto="1"/>
      </top>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style="thick">
        <color auto="1"/>
      </top>
      <bottom style="thick">
        <color auto="1"/>
      </bottom>
      <diagonal/>
    </border>
    <border>
      <left/>
      <right style="thin">
        <color auto="1"/>
      </right>
      <top style="thick">
        <color auto="1"/>
      </top>
      <bottom style="thick">
        <color auto="1"/>
      </bottom>
      <diagonal/>
    </border>
    <border>
      <left style="medium">
        <color indexed="64"/>
      </left>
      <right style="medium">
        <color indexed="64"/>
      </right>
      <top style="medium">
        <color indexed="64"/>
      </top>
      <bottom/>
      <diagonal/>
    </border>
    <border>
      <left style="medium">
        <color auto="1"/>
      </left>
      <right/>
      <top/>
      <bottom style="medium">
        <color auto="1"/>
      </bottom>
      <diagonal/>
    </border>
    <border>
      <left style="thin">
        <color rgb="FFBFBFBF"/>
      </left>
      <right/>
      <top style="thin">
        <color rgb="FFBFBFBF"/>
      </top>
      <bottom style="thin">
        <color rgb="FFBFBFBF"/>
      </bottom>
      <diagonal/>
    </border>
    <border>
      <left/>
      <right style="thin">
        <color rgb="FFBFBFBF"/>
      </right>
      <top style="thin">
        <color rgb="FFBFBFBF"/>
      </top>
      <bottom style="thin">
        <color rgb="FFBFBFBF"/>
      </bottom>
      <diagonal/>
    </border>
    <border>
      <left/>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top style="thin">
        <color rgb="FFBFBFBF"/>
      </top>
      <bottom/>
      <diagonal/>
    </border>
    <border>
      <left/>
      <right/>
      <top style="thin">
        <color rgb="FFBFBFBF"/>
      </top>
      <bottom/>
      <diagonal/>
    </border>
    <border>
      <left/>
      <right style="thin">
        <color rgb="FFBFBFBF"/>
      </right>
      <top style="thin">
        <color rgb="FFBFBFBF"/>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rgb="FFBFBFBF"/>
      </right>
      <top/>
      <bottom/>
      <diagonal/>
    </border>
    <border>
      <left style="thin">
        <color indexed="64"/>
      </left>
      <right style="thin">
        <color indexed="64"/>
      </right>
      <top/>
      <bottom style="medium">
        <color indexed="64"/>
      </bottom>
      <diagonal/>
    </border>
    <border>
      <left/>
      <right style="medium">
        <color indexed="64"/>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diagonal/>
    </border>
    <border>
      <left style="medium">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s>
  <cellStyleXfs count="11">
    <xf numFmtId="0" fontId="0" fillId="0" borderId="0"/>
    <xf numFmtId="164" fontId="2" fillId="0" borderId="0"/>
    <xf numFmtId="164" fontId="2" fillId="0" borderId="0"/>
    <xf numFmtId="0" fontId="2" fillId="0" borderId="0"/>
    <xf numFmtId="0" fontId="2" fillId="0" borderId="0"/>
    <xf numFmtId="0" fontId="30" fillId="0" borderId="0">
      <alignment horizontal="left"/>
    </xf>
    <xf numFmtId="0" fontId="30" fillId="0" borderId="0"/>
    <xf numFmtId="0" fontId="30" fillId="0" borderId="0"/>
    <xf numFmtId="0" fontId="30" fillId="0" borderId="0"/>
    <xf numFmtId="0" fontId="1" fillId="0" borderId="0"/>
    <xf numFmtId="43" fontId="30" fillId="0" borderId="0" applyFont="0" applyFill="0" applyBorder="0" applyAlignment="0" applyProtection="0"/>
  </cellStyleXfs>
  <cellXfs count="255">
    <xf numFmtId="0" fontId="0" fillId="0" borderId="0" xfId="0"/>
    <xf numFmtId="0" fontId="3" fillId="0" borderId="0" xfId="0" applyFont="1"/>
    <xf numFmtId="0" fontId="4" fillId="0" borderId="0" xfId="0" applyFont="1"/>
    <xf numFmtId="0" fontId="6" fillId="3" borderId="0" xfId="0" applyFont="1" applyFill="1"/>
    <xf numFmtId="0" fontId="7" fillId="4" borderId="2" xfId="0" applyFont="1" applyFill="1" applyBorder="1"/>
    <xf numFmtId="0" fontId="6" fillId="4" borderId="2" xfId="0" applyFont="1" applyFill="1" applyBorder="1"/>
    <xf numFmtId="0" fontId="8" fillId="3" borderId="0" xfId="0" applyFont="1" applyFill="1"/>
    <xf numFmtId="0" fontId="9" fillId="3" borderId="0" xfId="0" applyFont="1" applyFill="1"/>
    <xf numFmtId="0" fontId="10" fillId="2" borderId="3" xfId="0" applyFont="1" applyFill="1" applyBorder="1" applyAlignment="1">
      <alignment horizontal="left" vertical="center"/>
    </xf>
    <xf numFmtId="0" fontId="11" fillId="4" borderId="3" xfId="0" applyFont="1" applyFill="1" applyBorder="1" applyAlignment="1">
      <alignment horizontal="left" vertical="center"/>
    </xf>
    <xf numFmtId="0" fontId="8" fillId="4" borderId="3" xfId="0" applyFont="1" applyFill="1" applyBorder="1" applyAlignment="1">
      <alignment horizontal="left" vertical="top" wrapText="1"/>
    </xf>
    <xf numFmtId="0" fontId="11" fillId="3" borderId="3" xfId="0" applyFont="1" applyFill="1" applyBorder="1" applyAlignment="1">
      <alignment horizontal="left" vertical="center"/>
    </xf>
    <xf numFmtId="0" fontId="8" fillId="3" borderId="3" xfId="0" applyFont="1" applyFill="1" applyBorder="1" applyAlignment="1">
      <alignment horizontal="left" vertical="top" wrapText="1"/>
    </xf>
    <xf numFmtId="0" fontId="12" fillId="0" borderId="0" xfId="0" applyFont="1"/>
    <xf numFmtId="0" fontId="6" fillId="0" borderId="0" xfId="0" applyFont="1" applyAlignment="1">
      <alignment horizontal="left"/>
    </xf>
    <xf numFmtId="0" fontId="14" fillId="0" borderId="0" xfId="0" applyFont="1" applyAlignment="1">
      <alignment horizontal="left" vertical="center"/>
    </xf>
    <xf numFmtId="0" fontId="6" fillId="3" borderId="0" xfId="0" applyFont="1" applyFill="1" applyAlignment="1">
      <alignment horizontal="left"/>
    </xf>
    <xf numFmtId="0" fontId="15" fillId="0" borderId="0" xfId="0" applyFont="1" applyAlignment="1">
      <alignment vertical="center"/>
    </xf>
    <xf numFmtId="0" fontId="16" fillId="3" borderId="0" xfId="0" applyFont="1" applyFill="1"/>
    <xf numFmtId="0" fontId="3" fillId="5" borderId="4" xfId="0" applyFont="1" applyFill="1" applyBorder="1"/>
    <xf numFmtId="0" fontId="3" fillId="5" borderId="5" xfId="0" applyFont="1" applyFill="1" applyBorder="1"/>
    <xf numFmtId="0" fontId="6" fillId="5" borderId="6" xfId="0" applyFont="1" applyFill="1" applyBorder="1" applyAlignment="1">
      <alignment horizontal="left" vertical="top"/>
    </xf>
    <xf numFmtId="0" fontId="6" fillId="5" borderId="7" xfId="0" applyFont="1" applyFill="1" applyBorder="1" applyAlignment="1">
      <alignment horizontal="left" vertical="top"/>
    </xf>
    <xf numFmtId="0" fontId="6" fillId="0" borderId="0" xfId="0" applyFont="1" applyAlignment="1">
      <alignment horizontal="left" vertical="top"/>
    </xf>
    <xf numFmtId="0" fontId="6" fillId="3" borderId="0" xfId="0" applyFont="1" applyFill="1" applyAlignment="1">
      <alignment horizontal="left" vertical="top"/>
    </xf>
    <xf numFmtId="0" fontId="23" fillId="0" borderId="0" xfId="0" applyFont="1" applyAlignment="1">
      <alignment horizontal="left" vertical="center"/>
    </xf>
    <xf numFmtId="0" fontId="25" fillId="2" borderId="3" xfId="0" applyFont="1" applyFill="1" applyBorder="1" applyAlignment="1">
      <alignment horizontal="center" vertical="center" wrapText="1"/>
    </xf>
    <xf numFmtId="0" fontId="11" fillId="6" borderId="3" xfId="0" applyFont="1" applyFill="1" applyBorder="1" applyAlignment="1">
      <alignment horizontal="center" vertical="center"/>
    </xf>
    <xf numFmtId="0" fontId="26" fillId="4" borderId="3" xfId="0" applyFont="1" applyFill="1" applyBorder="1" applyAlignment="1">
      <alignment horizontal="center" vertical="center" wrapText="1"/>
    </xf>
    <xf numFmtId="0" fontId="18" fillId="0" borderId="3" xfId="0" applyFont="1" applyBorder="1" applyAlignment="1">
      <alignment horizontal="left" vertical="center"/>
    </xf>
    <xf numFmtId="3" fontId="19" fillId="0" borderId="3" xfId="0" applyNumberFormat="1" applyFont="1" applyBorder="1" applyAlignment="1">
      <alignment horizontal="right" vertical="center"/>
    </xf>
    <xf numFmtId="3" fontId="18" fillId="0" borderId="3" xfId="0" applyNumberFormat="1" applyFont="1" applyBorder="1" applyAlignment="1">
      <alignment horizontal="right" vertical="center"/>
    </xf>
    <xf numFmtId="0" fontId="20" fillId="4" borderId="3" xfId="0" applyFont="1" applyFill="1" applyBorder="1" applyAlignment="1">
      <alignment horizontal="left" vertical="center"/>
    </xf>
    <xf numFmtId="0" fontId="18" fillId="4" borderId="3" xfId="0" applyFont="1" applyFill="1" applyBorder="1" applyAlignment="1">
      <alignment horizontal="left" vertical="center"/>
    </xf>
    <xf numFmtId="3" fontId="20" fillId="4" borderId="3" xfId="0" applyNumberFormat="1" applyFont="1" applyFill="1" applyBorder="1" applyAlignment="1">
      <alignment horizontal="right" vertical="center"/>
    </xf>
    <xf numFmtId="0" fontId="22" fillId="0" borderId="0" xfId="0" applyFont="1"/>
    <xf numFmtId="0" fontId="27" fillId="2" borderId="3" xfId="0" applyFont="1" applyFill="1" applyBorder="1" applyAlignment="1">
      <alignment horizontal="center"/>
    </xf>
    <xf numFmtId="0" fontId="28" fillId="0" borderId="3" xfId="0" applyFont="1" applyBorder="1" applyAlignment="1">
      <alignment horizontal="center"/>
    </xf>
    <xf numFmtId="0" fontId="29" fillId="0" borderId="3" xfId="0" applyFont="1" applyBorder="1"/>
    <xf numFmtId="3" fontId="29" fillId="0" borderId="3" xfId="0" applyNumberFormat="1" applyFont="1" applyBorder="1" applyAlignment="1">
      <alignment horizontal="right"/>
    </xf>
    <xf numFmtId="4" fontId="29" fillId="0" borderId="3" xfId="0" applyNumberFormat="1" applyFont="1" applyBorder="1" applyAlignment="1">
      <alignment horizontal="right"/>
    </xf>
    <xf numFmtId="0" fontId="5" fillId="0" borderId="0" xfId="0" applyFont="1" applyAlignment="1">
      <alignment horizontal="center"/>
    </xf>
    <xf numFmtId="0" fontId="31" fillId="7" borderId="0" xfId="0" applyFont="1" applyFill="1"/>
    <xf numFmtId="0" fontId="32" fillId="3" borderId="0" xfId="0" applyFont="1" applyFill="1"/>
    <xf numFmtId="0" fontId="34" fillId="0" borderId="0" xfId="3" applyFont="1" applyAlignment="1">
      <alignment horizontal="left" vertical="center"/>
    </xf>
    <xf numFmtId="0" fontId="35" fillId="0" borderId="0" xfId="0" applyFont="1"/>
    <xf numFmtId="0" fontId="17" fillId="8" borderId="19" xfId="0" applyFont="1" applyFill="1" applyBorder="1"/>
    <xf numFmtId="0" fontId="17" fillId="8" borderId="1" xfId="0" applyFont="1" applyFill="1" applyBorder="1"/>
    <xf numFmtId="0" fontId="5" fillId="0" borderId="0" xfId="0" applyFont="1" applyAlignment="1">
      <alignment vertical="center"/>
    </xf>
    <xf numFmtId="0" fontId="6" fillId="0" borderId="0" xfId="0" applyFont="1"/>
    <xf numFmtId="0" fontId="13" fillId="0" borderId="0" xfId="0" applyFont="1"/>
    <xf numFmtId="3" fontId="19" fillId="0" borderId="21" xfId="0" applyNumberFormat="1" applyFont="1" applyBorder="1" applyAlignment="1">
      <alignment horizontal="right" vertical="center"/>
    </xf>
    <xf numFmtId="3" fontId="20" fillId="4" borderId="21" xfId="0" applyNumberFormat="1" applyFont="1" applyFill="1" applyBorder="1" applyAlignment="1">
      <alignment horizontal="right" vertical="center"/>
    </xf>
    <xf numFmtId="0" fontId="26" fillId="4" borderId="21" xfId="0" applyFont="1" applyFill="1" applyBorder="1" applyAlignment="1">
      <alignment horizontal="center" vertical="center" wrapText="1"/>
    </xf>
    <xf numFmtId="0" fontId="26" fillId="4" borderId="28" xfId="0" applyFont="1" applyFill="1" applyBorder="1" applyAlignment="1">
      <alignment horizontal="center" vertical="center" wrapText="1"/>
    </xf>
    <xf numFmtId="3" fontId="18" fillId="0" borderId="28" xfId="0" applyNumberFormat="1" applyFont="1" applyBorder="1" applyAlignment="1">
      <alignment horizontal="right" vertical="center"/>
    </xf>
    <xf numFmtId="3" fontId="20" fillId="4" borderId="28" xfId="0" applyNumberFormat="1" applyFont="1" applyFill="1" applyBorder="1" applyAlignment="1">
      <alignment horizontal="right" vertical="center"/>
    </xf>
    <xf numFmtId="0" fontId="37" fillId="0" borderId="27" xfId="0" applyFont="1" applyBorder="1" applyAlignment="1">
      <alignment horizontal="left" vertical="center" wrapText="1"/>
    </xf>
    <xf numFmtId="0" fontId="26" fillId="0" borderId="27" xfId="0" applyFont="1" applyBorder="1" applyAlignment="1">
      <alignment horizontal="left" vertical="center" wrapText="1"/>
    </xf>
    <xf numFmtId="3" fontId="18" fillId="0" borderId="21" xfId="0" applyNumberFormat="1" applyFont="1" applyBorder="1" applyAlignment="1">
      <alignment horizontal="right" vertical="center"/>
    </xf>
    <xf numFmtId="0" fontId="40" fillId="2" borderId="3" xfId="0" applyFont="1" applyFill="1" applyBorder="1" applyAlignment="1">
      <alignment horizontal="center"/>
    </xf>
    <xf numFmtId="0" fontId="35" fillId="0" borderId="28" xfId="0" applyFont="1" applyBorder="1"/>
    <xf numFmtId="0" fontId="35" fillId="0" borderId="0" xfId="9" applyFont="1"/>
    <xf numFmtId="0" fontId="21" fillId="0" borderId="54" xfId="9" applyFont="1" applyBorder="1" applyAlignment="1">
      <alignment vertical="center" wrapText="1"/>
    </xf>
    <xf numFmtId="0" fontId="21" fillId="0" borderId="53" xfId="9" applyFont="1" applyBorder="1" applyAlignment="1">
      <alignment vertical="center"/>
    </xf>
    <xf numFmtId="0" fontId="8" fillId="0" borderId="5" xfId="9" applyFont="1" applyBorder="1" applyAlignment="1">
      <alignment vertical="center"/>
    </xf>
    <xf numFmtId="0" fontId="21" fillId="0" borderId="51" xfId="9" applyFont="1" applyBorder="1" applyAlignment="1">
      <alignment vertical="center" wrapText="1"/>
    </xf>
    <xf numFmtId="0" fontId="8" fillId="0" borderId="50" xfId="9" applyFont="1" applyBorder="1" applyAlignment="1">
      <alignment vertical="center"/>
    </xf>
    <xf numFmtId="0" fontId="8" fillId="0" borderId="38" xfId="9" applyFont="1" applyBorder="1" applyAlignment="1">
      <alignment vertical="center"/>
    </xf>
    <xf numFmtId="0" fontId="21" fillId="0" borderId="49" xfId="9" applyFont="1" applyBorder="1" applyAlignment="1">
      <alignment vertical="center" wrapText="1"/>
    </xf>
    <xf numFmtId="0" fontId="8" fillId="0" borderId="48" xfId="9" applyFont="1" applyBorder="1" applyAlignment="1">
      <alignment horizontal="center" vertical="center"/>
    </xf>
    <xf numFmtId="0" fontId="8" fillId="0" borderId="7" xfId="9" applyFont="1" applyBorder="1" applyAlignment="1">
      <alignment horizontal="center" vertical="center"/>
    </xf>
    <xf numFmtId="0" fontId="8" fillId="0" borderId="46" xfId="9" applyFont="1" applyBorder="1" applyAlignment="1">
      <alignment horizontal="right" vertical="center" wrapText="1"/>
    </xf>
    <xf numFmtId="0" fontId="8" fillId="0" borderId="9" xfId="9" applyFont="1" applyBorder="1" applyAlignment="1">
      <alignment horizontal="center" vertical="center"/>
    </xf>
    <xf numFmtId="0" fontId="8" fillId="0" borderId="45" xfId="9" applyFont="1" applyBorder="1" applyAlignment="1">
      <alignment horizontal="center" vertical="center"/>
    </xf>
    <xf numFmtId="0" fontId="8" fillId="0" borderId="44" xfId="9" applyFont="1" applyBorder="1" applyAlignment="1">
      <alignment horizontal="right" vertical="center" wrapText="1"/>
    </xf>
    <xf numFmtId="0" fontId="35" fillId="11" borderId="42" xfId="9" applyFont="1" applyFill="1" applyBorder="1" applyAlignment="1">
      <alignment wrapText="1"/>
    </xf>
    <xf numFmtId="0" fontId="8" fillId="11" borderId="41" xfId="9" applyFont="1" applyFill="1" applyBorder="1" applyAlignment="1">
      <alignment horizontal="center" vertical="center"/>
    </xf>
    <xf numFmtId="0" fontId="8" fillId="11" borderId="40" xfId="9" applyFont="1" applyFill="1" applyBorder="1" applyAlignment="1">
      <alignment horizontal="center" vertical="center"/>
    </xf>
    <xf numFmtId="0" fontId="42" fillId="0" borderId="39" xfId="9" applyFont="1" applyBorder="1" applyAlignment="1">
      <alignment horizontal="left" vertical="center" wrapText="1"/>
    </xf>
    <xf numFmtId="0" fontId="35" fillId="0" borderId="39" xfId="9" applyFont="1" applyBorder="1" applyAlignment="1">
      <alignment horizontal="left" vertical="center" wrapText="1" indent="1"/>
    </xf>
    <xf numFmtId="0" fontId="35" fillId="0" borderId="0" xfId="9" applyFont="1" applyAlignment="1">
      <alignment horizontal="left" indent="1"/>
    </xf>
    <xf numFmtId="0" fontId="42" fillId="0" borderId="39" xfId="9" applyFont="1" applyBorder="1" applyAlignment="1">
      <alignment horizontal="left" wrapText="1"/>
    </xf>
    <xf numFmtId="0" fontId="35" fillId="0" borderId="39" xfId="9" applyFont="1" applyBorder="1" applyAlignment="1">
      <alignment horizontal="left" wrapText="1" indent="1"/>
    </xf>
    <xf numFmtId="0" fontId="35" fillId="11" borderId="42" xfId="9" applyFont="1" applyFill="1" applyBorder="1" applyAlignment="1">
      <alignment horizontal="left" vertical="center" wrapText="1"/>
    </xf>
    <xf numFmtId="0" fontId="35" fillId="0" borderId="39" xfId="9" applyFont="1" applyBorder="1" applyAlignment="1">
      <alignment horizontal="left" vertical="center" wrapText="1"/>
    </xf>
    <xf numFmtId="0" fontId="35" fillId="0" borderId="37" xfId="9" applyFont="1" applyBorder="1" applyAlignment="1">
      <alignment horizontal="left" wrapText="1" indent="1"/>
    </xf>
    <xf numFmtId="0" fontId="42" fillId="0" borderId="20" xfId="9" applyFont="1" applyBorder="1" applyAlignment="1">
      <alignment wrapText="1"/>
    </xf>
    <xf numFmtId="0" fontId="42" fillId="0" borderId="33" xfId="9" applyFont="1" applyBorder="1"/>
    <xf numFmtId="0" fontId="42" fillId="0" borderId="6" xfId="9" applyFont="1" applyBorder="1"/>
    <xf numFmtId="0" fontId="42" fillId="0" borderId="7" xfId="9" applyFont="1" applyBorder="1"/>
    <xf numFmtId="0" fontId="42" fillId="0" borderId="0" xfId="9" applyFont="1"/>
    <xf numFmtId="0" fontId="43" fillId="0" borderId="0" xfId="9" applyFont="1"/>
    <xf numFmtId="0" fontId="35" fillId="0" borderId="0" xfId="9" applyFont="1" applyAlignment="1">
      <alignment wrapText="1"/>
    </xf>
    <xf numFmtId="0" fontId="22" fillId="4" borderId="3" xfId="0" applyFont="1" applyFill="1" applyBorder="1" applyAlignment="1">
      <alignment horizontal="center" vertical="center" wrapText="1"/>
    </xf>
    <xf numFmtId="0" fontId="8" fillId="3" borderId="3" xfId="0" applyFont="1" applyFill="1" applyBorder="1"/>
    <xf numFmtId="0" fontId="8" fillId="4" borderId="3" xfId="0" applyFont="1" applyFill="1" applyBorder="1"/>
    <xf numFmtId="0" fontId="8" fillId="3" borderId="24" xfId="0" applyFont="1" applyFill="1" applyBorder="1"/>
    <xf numFmtId="0" fontId="44" fillId="0" borderId="0" xfId="0" applyFont="1"/>
    <xf numFmtId="0" fontId="44" fillId="0" borderId="0" xfId="0" applyFont="1" applyAlignment="1" applyProtection="1">
      <alignment horizontal="center" vertical="center"/>
      <protection locked="0"/>
    </xf>
    <xf numFmtId="0" fontId="44" fillId="0" borderId="0" xfId="0" applyFont="1" applyAlignment="1">
      <alignment horizontal="center" vertical="center"/>
    </xf>
    <xf numFmtId="0" fontId="45" fillId="0" borderId="0" xfId="0" applyFont="1"/>
    <xf numFmtId="0" fontId="46" fillId="0" borderId="0" xfId="0" applyFont="1"/>
    <xf numFmtId="0" fontId="47" fillId="2" borderId="8" xfId="0" applyFont="1" applyFill="1" applyBorder="1" applyAlignment="1" applyProtection="1">
      <alignment horizontal="center" vertical="center" wrapText="1"/>
      <protection locked="0"/>
    </xf>
    <xf numFmtId="0" fontId="49" fillId="0" borderId="0" xfId="0" applyFont="1"/>
    <xf numFmtId="0" fontId="47" fillId="2" borderId="8" xfId="0" applyFont="1" applyFill="1" applyBorder="1" applyAlignment="1" applyProtection="1">
      <alignment horizontal="center" vertical="top" wrapText="1"/>
      <protection locked="0"/>
    </xf>
    <xf numFmtId="0" fontId="47" fillId="2" borderId="8" xfId="0" applyFont="1" applyFill="1" applyBorder="1" applyAlignment="1" applyProtection="1">
      <alignment horizontal="center" wrapText="1"/>
      <protection locked="0"/>
    </xf>
    <xf numFmtId="0" fontId="50" fillId="4" borderId="9" xfId="0" applyFont="1" applyFill="1" applyBorder="1" applyAlignment="1" applyProtection="1">
      <alignment horizontal="center" vertical="center" wrapText="1"/>
      <protection locked="0"/>
    </xf>
    <xf numFmtId="0" fontId="51" fillId="4" borderId="10" xfId="0" applyFont="1" applyFill="1" applyBorder="1" applyAlignment="1" applyProtection="1">
      <alignment horizontal="center" vertical="center" wrapText="1"/>
      <protection locked="0"/>
    </xf>
    <xf numFmtId="0" fontId="51" fillId="4" borderId="9" xfId="0" applyFont="1" applyFill="1" applyBorder="1" applyAlignment="1" applyProtection="1">
      <alignment horizontal="center" vertical="center" wrapText="1"/>
      <protection locked="0"/>
    </xf>
    <xf numFmtId="0" fontId="51" fillId="0" borderId="9" xfId="0" applyFont="1" applyBorder="1" applyAlignment="1" applyProtection="1">
      <alignment horizontal="left" vertical="top"/>
      <protection locked="0"/>
    </xf>
    <xf numFmtId="3" fontId="52" fillId="0" borderId="9" xfId="0" applyNumberFormat="1" applyFont="1" applyBorder="1" applyAlignment="1" applyProtection="1">
      <alignment horizontal="right" vertical="top"/>
      <protection locked="0"/>
    </xf>
    <xf numFmtId="4" fontId="52" fillId="0" borderId="9" xfId="0" applyNumberFormat="1" applyFont="1" applyBorder="1" applyAlignment="1" applyProtection="1">
      <alignment horizontal="right" vertical="top"/>
      <protection locked="0"/>
    </xf>
    <xf numFmtId="3" fontId="51" fillId="0" borderId="9" xfId="0" applyNumberFormat="1" applyFont="1" applyBorder="1" applyAlignment="1">
      <alignment horizontal="right" vertical="top"/>
    </xf>
    <xf numFmtId="3" fontId="53" fillId="0" borderId="9" xfId="0" applyNumberFormat="1" applyFont="1" applyBorder="1" applyAlignment="1" applyProtection="1">
      <alignment horizontal="right" vertical="top"/>
      <protection locked="0"/>
    </xf>
    <xf numFmtId="3" fontId="53" fillId="0" borderId="10" xfId="0" applyNumberFormat="1" applyFont="1" applyBorder="1" applyAlignment="1" applyProtection="1">
      <alignment horizontal="right" vertical="top"/>
      <protection locked="0"/>
    </xf>
    <xf numFmtId="3" fontId="54" fillId="0" borderId="9" xfId="0" applyNumberFormat="1" applyFont="1" applyBorder="1" applyAlignment="1" applyProtection="1">
      <alignment horizontal="right" vertical="top"/>
      <protection locked="0"/>
    </xf>
    <xf numFmtId="0" fontId="51" fillId="0" borderId="9" xfId="0" applyFont="1" applyBorder="1" applyAlignment="1" applyProtection="1">
      <alignment horizontal="center" vertical="center" wrapText="1"/>
      <protection locked="0"/>
    </xf>
    <xf numFmtId="0" fontId="55" fillId="3" borderId="11" xfId="0" applyFont="1" applyFill="1" applyBorder="1" applyAlignment="1">
      <alignment horizontal="center"/>
    </xf>
    <xf numFmtId="165" fontId="44" fillId="0" borderId="0" xfId="0" applyNumberFormat="1" applyFont="1"/>
    <xf numFmtId="3" fontId="51" fillId="0" borderId="12" xfId="0" applyNumberFormat="1" applyFont="1" applyBorder="1" applyAlignment="1">
      <alignment horizontal="right" vertical="top"/>
    </xf>
    <xf numFmtId="3" fontId="53" fillId="0" borderId="8" xfId="0" applyNumberFormat="1" applyFont="1" applyBorder="1" applyAlignment="1" applyProtection="1">
      <alignment horizontal="right" vertical="top"/>
      <protection locked="0"/>
    </xf>
    <xf numFmtId="3" fontId="44" fillId="0" borderId="0" xfId="0" applyNumberFormat="1" applyFont="1"/>
    <xf numFmtId="0" fontId="51" fillId="0" borderId="9" xfId="0" applyFont="1" applyBorder="1" applyAlignment="1" applyProtection="1">
      <alignment horizontal="left" vertical="top" wrapText="1"/>
      <protection locked="0"/>
    </xf>
    <xf numFmtId="0" fontId="50" fillId="4" borderId="10" xfId="0" applyFont="1" applyFill="1" applyBorder="1" applyAlignment="1" applyProtection="1">
      <alignment horizontal="center" vertical="center" wrapText="1"/>
      <protection locked="0"/>
    </xf>
    <xf numFmtId="0" fontId="50" fillId="0" borderId="9" xfId="0" applyFont="1" applyBorder="1" applyAlignment="1" applyProtection="1">
      <alignment horizontal="left" vertical="top"/>
      <protection locked="0"/>
    </xf>
    <xf numFmtId="165" fontId="53" fillId="0" borderId="9" xfId="0" applyNumberFormat="1" applyFont="1" applyBorder="1" applyAlignment="1" applyProtection="1">
      <alignment horizontal="right" vertical="top"/>
      <protection locked="0"/>
    </xf>
    <xf numFmtId="165" fontId="50" fillId="0" borderId="9" xfId="0" applyNumberFormat="1" applyFont="1" applyBorder="1" applyAlignment="1">
      <alignment horizontal="right" vertical="top"/>
    </xf>
    <xf numFmtId="165" fontId="50" fillId="0" borderId="9" xfId="0" applyNumberFormat="1" applyFont="1" applyBorder="1" applyAlignment="1" applyProtection="1">
      <alignment horizontal="right" vertical="top"/>
      <protection locked="0"/>
    </xf>
    <xf numFmtId="0" fontId="50" fillId="0" borderId="9" xfId="0" applyFont="1" applyBorder="1" applyAlignment="1" applyProtection="1">
      <alignment horizontal="center" vertical="center" wrapText="1"/>
      <protection locked="0"/>
    </xf>
    <xf numFmtId="0" fontId="56" fillId="4" borderId="8" xfId="0" applyFont="1" applyFill="1" applyBorder="1" applyAlignment="1" applyProtection="1">
      <alignment horizontal="center" vertical="center" wrapText="1"/>
      <protection locked="0"/>
    </xf>
    <xf numFmtId="0" fontId="57" fillId="0" borderId="9" xfId="0" applyFont="1" applyBorder="1" applyAlignment="1" applyProtection="1">
      <alignment horizontal="center" vertical="center" wrapText="1"/>
      <protection locked="0"/>
    </xf>
    <xf numFmtId="0" fontId="50" fillId="4" borderId="8" xfId="0" applyFont="1" applyFill="1" applyBorder="1" applyAlignment="1" applyProtection="1">
      <alignment horizontal="center" vertical="center" wrapText="1"/>
      <protection locked="0"/>
    </xf>
    <xf numFmtId="0" fontId="50" fillId="0" borderId="8" xfId="0" applyFont="1" applyBorder="1" applyAlignment="1" applyProtection="1">
      <alignment horizontal="left" vertical="top"/>
      <protection locked="0"/>
    </xf>
    <xf numFmtId="165" fontId="50" fillId="0" borderId="8" xfId="0" applyNumberFormat="1" applyFont="1" applyBorder="1" applyAlignment="1" applyProtection="1">
      <alignment horizontal="right" vertical="top"/>
      <protection locked="0"/>
    </xf>
    <xf numFmtId="0" fontId="50" fillId="4" borderId="13" xfId="0" applyFont="1" applyFill="1" applyBorder="1" applyAlignment="1" applyProtection="1">
      <alignment horizontal="center" vertical="center" wrapText="1"/>
      <protection locked="0"/>
    </xf>
    <xf numFmtId="0" fontId="50" fillId="4" borderId="14" xfId="0" applyFont="1" applyFill="1" applyBorder="1" applyAlignment="1" applyProtection="1">
      <alignment horizontal="center" vertical="center" wrapText="1"/>
      <protection locked="0"/>
    </xf>
    <xf numFmtId="0" fontId="56" fillId="4" borderId="14" xfId="0" applyFont="1" applyFill="1" applyBorder="1" applyAlignment="1" applyProtection="1">
      <alignment horizontal="center" vertical="center" wrapText="1"/>
      <protection locked="0"/>
    </xf>
    <xf numFmtId="0" fontId="50" fillId="4" borderId="15" xfId="0" applyFont="1" applyFill="1" applyBorder="1" applyAlignment="1" applyProtection="1">
      <alignment horizontal="center" vertical="center" wrapText="1"/>
      <protection locked="0"/>
    </xf>
    <xf numFmtId="0" fontId="50" fillId="0" borderId="14" xfId="0" applyFont="1" applyBorder="1" applyAlignment="1" applyProtection="1">
      <alignment horizontal="left" vertical="top"/>
      <protection locked="0"/>
    </xf>
    <xf numFmtId="165" fontId="50" fillId="0" borderId="14" xfId="0" applyNumberFormat="1" applyFont="1" applyBorder="1" applyAlignment="1" applyProtection="1">
      <alignment horizontal="right" vertical="top"/>
      <protection locked="0"/>
    </xf>
    <xf numFmtId="165" fontId="50" fillId="0" borderId="16" xfId="0" applyNumberFormat="1" applyFont="1" applyBorder="1" applyAlignment="1">
      <alignment horizontal="right" vertical="top"/>
    </xf>
    <xf numFmtId="165" fontId="50" fillId="0" borderId="16" xfId="0" applyNumberFormat="1" applyFont="1" applyBorder="1" applyAlignment="1" applyProtection="1">
      <alignment horizontal="right" vertical="top"/>
      <protection locked="0"/>
    </xf>
    <xf numFmtId="0" fontId="57" fillId="0" borderId="16" xfId="0" applyFont="1" applyBorder="1" applyAlignment="1" applyProtection="1">
      <alignment horizontal="center" vertical="center" wrapText="1"/>
      <protection locked="0"/>
    </xf>
    <xf numFmtId="0" fontId="50" fillId="4" borderId="17" xfId="0" applyFont="1" applyFill="1" applyBorder="1" applyAlignment="1" applyProtection="1">
      <alignment horizontal="center" vertical="center" wrapText="1"/>
      <protection locked="0"/>
    </xf>
    <xf numFmtId="0" fontId="56" fillId="4" borderId="17" xfId="0" applyFont="1" applyFill="1" applyBorder="1" applyAlignment="1" applyProtection="1">
      <alignment horizontal="center" vertical="center" wrapText="1"/>
      <protection locked="0"/>
    </xf>
    <xf numFmtId="0" fontId="50" fillId="4" borderId="18" xfId="0" applyFont="1" applyFill="1" applyBorder="1" applyAlignment="1" applyProtection="1">
      <alignment horizontal="center" vertical="center" wrapText="1"/>
      <protection locked="0"/>
    </xf>
    <xf numFmtId="0" fontId="50" fillId="0" borderId="17" xfId="0" applyFont="1" applyBorder="1" applyAlignment="1" applyProtection="1">
      <alignment horizontal="left" vertical="top"/>
      <protection locked="0"/>
    </xf>
    <xf numFmtId="165" fontId="50" fillId="0" borderId="17" xfId="0" applyNumberFormat="1" applyFont="1" applyBorder="1" applyAlignment="1" applyProtection="1">
      <alignment horizontal="right" vertical="top"/>
      <protection locked="0"/>
    </xf>
    <xf numFmtId="3" fontId="58" fillId="0" borderId="17" xfId="0" applyNumberFormat="1" applyFont="1" applyBorder="1" applyAlignment="1" applyProtection="1">
      <alignment horizontal="right" vertical="top"/>
      <protection locked="0"/>
    </xf>
    <xf numFmtId="3" fontId="54" fillId="0" borderId="17" xfId="0" applyNumberFormat="1" applyFont="1" applyBorder="1" applyAlignment="1" applyProtection="1">
      <alignment horizontal="right" vertical="top"/>
      <protection locked="0"/>
    </xf>
    <xf numFmtId="0" fontId="57" fillId="0" borderId="17" xfId="0" applyFont="1" applyBorder="1" applyAlignment="1" applyProtection="1">
      <alignment horizontal="center" vertical="center" wrapText="1"/>
      <protection locked="0"/>
    </xf>
    <xf numFmtId="0" fontId="56" fillId="4" borderId="9" xfId="0" applyFont="1" applyFill="1" applyBorder="1" applyAlignment="1" applyProtection="1">
      <alignment horizontal="center" vertical="center" wrapText="1"/>
      <protection locked="0"/>
    </xf>
    <xf numFmtId="0" fontId="51" fillId="4" borderId="8" xfId="0" applyFont="1" applyFill="1" applyBorder="1" applyAlignment="1" applyProtection="1">
      <alignment horizontal="center" vertical="center" wrapText="1"/>
      <protection locked="0"/>
    </xf>
    <xf numFmtId="0" fontId="51" fillId="4" borderId="13" xfId="0" applyFont="1" applyFill="1" applyBorder="1" applyAlignment="1" applyProtection="1">
      <alignment horizontal="center" vertical="center" wrapText="1"/>
      <protection locked="0"/>
    </xf>
    <xf numFmtId="0" fontId="51" fillId="0" borderId="8" xfId="0" applyFont="1" applyBorder="1" applyAlignment="1" applyProtection="1">
      <alignment horizontal="left" vertical="top"/>
      <protection locked="0"/>
    </xf>
    <xf numFmtId="3" fontId="52" fillId="0" borderId="8" xfId="0" applyNumberFormat="1" applyFont="1" applyBorder="1" applyAlignment="1" applyProtection="1">
      <alignment horizontal="right" vertical="top"/>
      <protection locked="0"/>
    </xf>
    <xf numFmtId="4" fontId="52" fillId="0" borderId="8" xfId="0" applyNumberFormat="1" applyFont="1" applyBorder="1" applyAlignment="1" applyProtection="1">
      <alignment horizontal="right" vertical="top"/>
      <protection locked="0"/>
    </xf>
    <xf numFmtId="165" fontId="58" fillId="0" borderId="17" xfId="0" applyNumberFormat="1" applyFont="1" applyBorder="1" applyAlignment="1" applyProtection="1">
      <alignment horizontal="right" vertical="top"/>
      <protection locked="0"/>
    </xf>
    <xf numFmtId="0" fontId="44" fillId="4" borderId="8" xfId="0" applyFont="1" applyFill="1" applyBorder="1" applyAlignment="1" applyProtection="1">
      <alignment horizontal="center" vertical="center" wrapText="1"/>
      <protection locked="0"/>
    </xf>
    <xf numFmtId="0" fontId="46" fillId="6" borderId="0" xfId="0" applyFont="1" applyFill="1" applyAlignment="1">
      <alignment horizontal="center" vertical="center"/>
    </xf>
    <xf numFmtId="0" fontId="59" fillId="6" borderId="0" xfId="0" applyFont="1" applyFill="1" applyAlignment="1">
      <alignment horizontal="center" vertical="center"/>
    </xf>
    <xf numFmtId="0" fontId="47" fillId="6" borderId="0" xfId="0" applyFont="1" applyFill="1"/>
    <xf numFmtId="3" fontId="60" fillId="6" borderId="0" xfId="0" applyNumberFormat="1" applyFont="1" applyFill="1"/>
    <xf numFmtId="0" fontId="61" fillId="0" borderId="0" xfId="0" applyFont="1"/>
    <xf numFmtId="165" fontId="61" fillId="0" borderId="0" xfId="0" applyNumberFormat="1" applyFont="1"/>
    <xf numFmtId="0" fontId="54" fillId="6" borderId="0" xfId="0" applyFont="1" applyFill="1" applyAlignment="1">
      <alignment horizontal="center" vertical="center"/>
    </xf>
    <xf numFmtId="0" fontId="62" fillId="6" borderId="0" xfId="0" applyFont="1" applyFill="1" applyAlignment="1">
      <alignment horizontal="center" vertical="center"/>
    </xf>
    <xf numFmtId="3" fontId="51" fillId="6" borderId="0" xfId="0" applyNumberFormat="1" applyFont="1" applyFill="1"/>
    <xf numFmtId="0" fontId="63" fillId="2" borderId="3" xfId="0" applyFont="1" applyFill="1" applyBorder="1" applyAlignment="1">
      <alignment horizontal="left" vertical="center"/>
    </xf>
    <xf numFmtId="0" fontId="63" fillId="0" borderId="0" xfId="0" applyFont="1" applyAlignment="1">
      <alignment horizontal="left" vertical="center"/>
    </xf>
    <xf numFmtId="0" fontId="64" fillId="4" borderId="3" xfId="0" applyFont="1" applyFill="1" applyBorder="1" applyAlignment="1">
      <alignment horizontal="center" vertical="center"/>
    </xf>
    <xf numFmtId="3" fontId="62" fillId="0" borderId="3" xfId="0" applyNumberFormat="1" applyFont="1" applyBorder="1" applyAlignment="1">
      <alignment horizontal="right" vertical="center"/>
    </xf>
    <xf numFmtId="0" fontId="62" fillId="0" borderId="3" xfId="0" applyFont="1" applyBorder="1" applyAlignment="1">
      <alignment horizontal="left" vertical="center"/>
    </xf>
    <xf numFmtId="166" fontId="62" fillId="0" borderId="3" xfId="0" applyNumberFormat="1" applyFont="1" applyBorder="1" applyAlignment="1">
      <alignment horizontal="right" vertical="center"/>
    </xf>
    <xf numFmtId="0" fontId="60" fillId="0" borderId="3" xfId="0" applyFont="1" applyBorder="1" applyAlignment="1">
      <alignment horizontal="center" vertical="center"/>
    </xf>
    <xf numFmtId="0" fontId="65" fillId="0" borderId="0" xfId="0" applyFont="1"/>
    <xf numFmtId="0" fontId="66" fillId="0" borderId="0" xfId="0" applyFont="1"/>
    <xf numFmtId="0" fontId="38" fillId="0" borderId="0" xfId="0" applyFont="1"/>
    <xf numFmtId="0" fontId="66" fillId="0" borderId="32" xfId="0" applyFont="1" applyBorder="1"/>
    <xf numFmtId="0" fontId="38" fillId="0" borderId="28" xfId="0" applyFont="1" applyBorder="1"/>
    <xf numFmtId="43" fontId="8" fillId="0" borderId="14" xfId="10" applyFont="1" applyBorder="1" applyAlignment="1">
      <alignment horizontal="right" vertical="center"/>
    </xf>
    <xf numFmtId="43" fontId="8" fillId="0" borderId="0" xfId="10" applyFont="1" applyAlignment="1">
      <alignment horizontal="right" vertical="center"/>
    </xf>
    <xf numFmtId="43" fontId="8" fillId="0" borderId="38" xfId="10" applyFont="1" applyBorder="1" applyAlignment="1">
      <alignment horizontal="right" vertical="center"/>
    </xf>
    <xf numFmtId="43" fontId="8" fillId="0" borderId="16" xfId="10" applyFont="1" applyBorder="1" applyAlignment="1">
      <alignment horizontal="right" vertical="center"/>
    </xf>
    <xf numFmtId="43" fontId="35" fillId="0" borderId="16" xfId="10" applyFont="1" applyBorder="1" applyAlignment="1">
      <alignment horizontal="right" indent="1"/>
    </xf>
    <xf numFmtId="43" fontId="35" fillId="0" borderId="0" xfId="10" applyFont="1" applyAlignment="1">
      <alignment horizontal="right" indent="1"/>
    </xf>
    <xf numFmtId="43" fontId="35" fillId="0" borderId="38" xfId="10" applyFont="1" applyBorder="1" applyAlignment="1">
      <alignment horizontal="right" indent="1"/>
    </xf>
    <xf numFmtId="43" fontId="35" fillId="0" borderId="16" xfId="10" applyFont="1" applyBorder="1" applyAlignment="1">
      <alignment horizontal="right"/>
    </xf>
    <xf numFmtId="43" fontId="35" fillId="0" borderId="0" xfId="10" applyFont="1" applyAlignment="1">
      <alignment horizontal="right"/>
    </xf>
    <xf numFmtId="43" fontId="35" fillId="0" borderId="38" xfId="10" applyFont="1" applyBorder="1" applyAlignment="1">
      <alignment horizontal="right"/>
    </xf>
    <xf numFmtId="43" fontId="35" fillId="0" borderId="9" xfId="10" applyFont="1" applyBorder="1" applyAlignment="1">
      <alignment horizontal="right"/>
    </xf>
    <xf numFmtId="43" fontId="35" fillId="0" borderId="43" xfId="10" applyFont="1" applyBorder="1" applyAlignment="1">
      <alignment horizontal="right"/>
    </xf>
    <xf numFmtId="43" fontId="35" fillId="11" borderId="41" xfId="10" applyFont="1" applyFill="1" applyBorder="1" applyAlignment="1">
      <alignment horizontal="right"/>
    </xf>
    <xf numFmtId="43" fontId="35" fillId="11" borderId="40" xfId="10" applyFont="1" applyFill="1" applyBorder="1" applyAlignment="1">
      <alignment horizontal="right"/>
    </xf>
    <xf numFmtId="43" fontId="35" fillId="0" borderId="14" xfId="10" applyFont="1" applyBorder="1" applyAlignment="1">
      <alignment horizontal="right"/>
    </xf>
    <xf numFmtId="43" fontId="35" fillId="0" borderId="14" xfId="10" applyFont="1" applyBorder="1" applyAlignment="1">
      <alignment horizontal="right" indent="1"/>
    </xf>
    <xf numFmtId="43" fontId="35" fillId="0" borderId="35" xfId="10" applyFont="1" applyBorder="1" applyAlignment="1">
      <alignment horizontal="right"/>
    </xf>
    <xf numFmtId="43" fontId="35" fillId="0" borderId="36" xfId="10" applyFont="1" applyBorder="1" applyAlignment="1">
      <alignment horizontal="right"/>
    </xf>
    <xf numFmtId="43" fontId="35" fillId="0" borderId="34" xfId="10" applyFont="1" applyBorder="1" applyAlignment="1">
      <alignment horizontal="right"/>
    </xf>
    <xf numFmtId="0" fontId="31" fillId="7" borderId="0" xfId="0" applyFont="1" applyFill="1" applyAlignment="1">
      <alignment wrapText="1"/>
    </xf>
    <xf numFmtId="0" fontId="5" fillId="2" borderId="20" xfId="0" applyFont="1" applyFill="1" applyBorder="1" applyAlignment="1">
      <alignment horizontal="center" vertical="center"/>
    </xf>
    <xf numFmtId="0" fontId="5" fillId="2" borderId="6" xfId="0" applyFont="1" applyFill="1" applyBorder="1" applyAlignment="1">
      <alignment horizontal="center" vertical="center"/>
    </xf>
    <xf numFmtId="0" fontId="39" fillId="0" borderId="0" xfId="0" applyFont="1" applyAlignment="1">
      <alignment horizontal="center" vertical="center"/>
    </xf>
    <xf numFmtId="0" fontId="48" fillId="9" borderId="11" xfId="0" applyFont="1" applyFill="1" applyBorder="1" applyAlignment="1">
      <alignment horizontal="center" vertical="center" wrapText="1"/>
    </xf>
    <xf numFmtId="0" fontId="63" fillId="2" borderId="21" xfId="0" applyFont="1" applyFill="1" applyBorder="1" applyAlignment="1">
      <alignment horizontal="center" vertical="center"/>
    </xf>
    <xf numFmtId="0" fontId="63" fillId="2" borderId="22" xfId="0" applyFont="1" applyFill="1" applyBorder="1" applyAlignment="1">
      <alignment horizontal="center" vertical="center"/>
    </xf>
    <xf numFmtId="0" fontId="64" fillId="4" borderId="21" xfId="0" applyFont="1" applyFill="1" applyBorder="1" applyAlignment="1">
      <alignment horizontal="center" vertical="center"/>
    </xf>
    <xf numFmtId="0" fontId="64" fillId="4" borderId="22" xfId="0" applyFont="1" applyFill="1" applyBorder="1" applyAlignment="1">
      <alignment horizontal="center" vertical="center"/>
    </xf>
    <xf numFmtId="0" fontId="62" fillId="0" borderId="21" xfId="0" applyFont="1" applyBorder="1" applyAlignment="1">
      <alignment horizontal="left" vertical="center"/>
    </xf>
    <xf numFmtId="0" fontId="62" fillId="0" borderId="22" xfId="0" applyFont="1" applyBorder="1" applyAlignment="1">
      <alignment horizontal="left" vertical="center"/>
    </xf>
    <xf numFmtId="0" fontId="45" fillId="0" borderId="22" xfId="0" applyFont="1" applyBorder="1" applyAlignment="1">
      <alignment horizontal="left" vertical="center"/>
    </xf>
    <xf numFmtId="0" fontId="60" fillId="0" borderId="21" xfId="0" applyFont="1" applyBorder="1" applyAlignment="1">
      <alignment horizontal="left" vertical="center"/>
    </xf>
    <xf numFmtId="0" fontId="50" fillId="4" borderId="8" xfId="0" applyFont="1" applyFill="1" applyBorder="1" applyAlignment="1" applyProtection="1">
      <alignment horizontal="center" vertical="center" wrapText="1"/>
      <protection locked="0"/>
    </xf>
    <xf numFmtId="0" fontId="47" fillId="2" borderId="8" xfId="0" applyFont="1" applyFill="1" applyBorder="1" applyAlignment="1" applyProtection="1">
      <alignment horizontal="center" vertical="center" wrapText="1"/>
      <protection locked="0"/>
    </xf>
    <xf numFmtId="0" fontId="50" fillId="4" borderId="9" xfId="0" applyFont="1" applyFill="1" applyBorder="1" applyAlignment="1" applyProtection="1">
      <alignment horizontal="center" vertical="center" wrapText="1"/>
      <protection locked="0"/>
    </xf>
    <xf numFmtId="0" fontId="47" fillId="2" borderId="8" xfId="0" applyFont="1" applyFill="1" applyBorder="1" applyAlignment="1" applyProtection="1">
      <alignment horizontal="center" vertical="center"/>
      <protection locked="0"/>
    </xf>
    <xf numFmtId="0" fontId="47" fillId="2" borderId="14" xfId="0" applyFont="1" applyFill="1" applyBorder="1" applyAlignment="1" applyProtection="1">
      <alignment horizontal="center" vertical="center"/>
      <protection locked="0"/>
    </xf>
    <xf numFmtId="0" fontId="47" fillId="2" borderId="9" xfId="0" applyFont="1" applyFill="1" applyBorder="1" applyAlignment="1" applyProtection="1">
      <alignment horizontal="center" vertical="center"/>
      <protection locked="0"/>
    </xf>
    <xf numFmtId="0" fontId="38" fillId="10" borderId="29" xfId="0" applyFont="1" applyFill="1" applyBorder="1" applyAlignment="1">
      <alignment horizontal="left"/>
    </xf>
    <xf numFmtId="0" fontId="38" fillId="10" borderId="30" xfId="0" applyFont="1" applyFill="1" applyBorder="1" applyAlignment="1">
      <alignment horizontal="left"/>
    </xf>
    <xf numFmtId="0" fontId="38" fillId="10" borderId="31" xfId="0" applyFont="1" applyFill="1" applyBorder="1" applyAlignment="1">
      <alignment horizontal="left"/>
    </xf>
    <xf numFmtId="0" fontId="11" fillId="6" borderId="21" xfId="0" applyFont="1" applyFill="1" applyBorder="1" applyAlignment="1">
      <alignment horizontal="left" vertical="center"/>
    </xf>
    <xf numFmtId="0" fontId="35" fillId="0" borderId="23" xfId="0" applyFont="1" applyBorder="1" applyAlignment="1">
      <alignment horizontal="left" vertical="center"/>
    </xf>
    <xf numFmtId="0" fontId="35" fillId="0" borderId="22" xfId="0" applyFont="1" applyBorder="1" applyAlignment="1">
      <alignment horizontal="left" vertical="center"/>
    </xf>
    <xf numFmtId="0" fontId="22" fillId="4" borderId="28" xfId="0" applyFont="1" applyFill="1" applyBorder="1" applyAlignment="1">
      <alignment horizontal="center" vertical="center" wrapText="1"/>
    </xf>
    <xf numFmtId="0" fontId="38" fillId="0" borderId="29" xfId="0" applyFont="1" applyBorder="1" applyAlignment="1">
      <alignment horizontal="left"/>
    </xf>
    <xf numFmtId="0" fontId="38" fillId="0" borderId="30" xfId="0" applyFont="1" applyBorder="1" applyAlignment="1">
      <alignment horizontal="left"/>
    </xf>
    <xf numFmtId="0" fontId="38" fillId="0" borderId="31" xfId="0" applyFont="1" applyBorder="1" applyAlignment="1">
      <alignment horizontal="left"/>
    </xf>
    <xf numFmtId="0" fontId="22" fillId="4" borderId="25" xfId="0" applyFont="1" applyFill="1" applyBorder="1" applyAlignment="1">
      <alignment horizontal="center" vertical="center" wrapText="1"/>
    </xf>
    <xf numFmtId="0" fontId="22" fillId="4" borderId="26" xfId="0" applyFont="1" applyFill="1" applyBorder="1" applyAlignment="1">
      <alignment horizontal="center" vertical="center" wrapText="1"/>
    </xf>
    <xf numFmtId="0" fontId="22" fillId="4" borderId="27" xfId="0" applyFont="1" applyFill="1" applyBorder="1" applyAlignment="1">
      <alignment horizontal="center" vertical="center" wrapText="1"/>
    </xf>
    <xf numFmtId="0" fontId="38" fillId="0" borderId="28" xfId="0" applyFont="1" applyBorder="1" applyAlignment="1">
      <alignment horizontal="left" vertical="center" wrapText="1"/>
    </xf>
    <xf numFmtId="0" fontId="38" fillId="0" borderId="28" xfId="0" applyFont="1" applyBorder="1" applyAlignment="1">
      <alignment horizontal="left"/>
    </xf>
    <xf numFmtId="0" fontId="18" fillId="4" borderId="28" xfId="0" applyFont="1" applyFill="1" applyBorder="1" applyAlignment="1">
      <alignment horizontal="center" vertical="center"/>
    </xf>
    <xf numFmtId="0" fontId="11" fillId="6" borderId="25" xfId="0" applyFont="1" applyFill="1" applyBorder="1" applyAlignment="1">
      <alignment horizontal="left" vertical="center"/>
    </xf>
    <xf numFmtId="0" fontId="11" fillId="6" borderId="26" xfId="0" applyFont="1" applyFill="1" applyBorder="1" applyAlignment="1">
      <alignment horizontal="left" vertical="center"/>
    </xf>
    <xf numFmtId="0" fontId="11" fillId="6" borderId="27" xfId="0" applyFont="1" applyFill="1" applyBorder="1" applyAlignment="1">
      <alignment horizontal="left" vertical="center"/>
    </xf>
    <xf numFmtId="0" fontId="24" fillId="0" borderId="0" xfId="0" applyFont="1" applyAlignment="1">
      <alignment horizontal="left" vertical="center"/>
    </xf>
    <xf numFmtId="0" fontId="11" fillId="6" borderId="23" xfId="0" applyFont="1" applyFill="1" applyBorder="1" applyAlignment="1">
      <alignment horizontal="left" vertical="center"/>
    </xf>
    <xf numFmtId="0" fontId="11" fillId="6" borderId="22" xfId="0" applyFont="1" applyFill="1" applyBorder="1" applyAlignment="1">
      <alignment horizontal="left" vertical="center"/>
    </xf>
    <xf numFmtId="0" fontId="36" fillId="2" borderId="21" xfId="0" applyFont="1" applyFill="1" applyBorder="1" applyAlignment="1">
      <alignment horizontal="center" vertical="center"/>
    </xf>
    <xf numFmtId="0" fontId="36" fillId="2" borderId="23" xfId="0" applyFont="1" applyFill="1" applyBorder="1" applyAlignment="1">
      <alignment horizontal="center" vertical="center"/>
    </xf>
    <xf numFmtId="0" fontId="36" fillId="2" borderId="22" xfId="0" applyFont="1" applyFill="1" applyBorder="1" applyAlignment="1">
      <alignment horizontal="center" vertical="center"/>
    </xf>
    <xf numFmtId="0" fontId="41" fillId="12" borderId="54" xfId="9" applyFont="1" applyFill="1" applyBorder="1" applyAlignment="1">
      <alignment horizontal="center" vertical="center"/>
    </xf>
    <xf numFmtId="0" fontId="41" fillId="12" borderId="56" xfId="9" applyFont="1" applyFill="1" applyBorder="1" applyAlignment="1">
      <alignment horizontal="center" vertical="center"/>
    </xf>
    <xf numFmtId="0" fontId="41" fillId="12" borderId="55" xfId="9" applyFont="1" applyFill="1" applyBorder="1" applyAlignment="1">
      <alignment horizontal="center" vertical="center"/>
    </xf>
    <xf numFmtId="0" fontId="8" fillId="0" borderId="0" xfId="9" applyFont="1" applyAlignment="1">
      <alignment horizontal="left" vertical="center"/>
    </xf>
    <xf numFmtId="0" fontId="8" fillId="0" borderId="38" xfId="9" applyFont="1" applyBorder="1" applyAlignment="1">
      <alignment horizontal="left" vertical="center"/>
    </xf>
    <xf numFmtId="0" fontId="21" fillId="0" borderId="52" xfId="9" applyFont="1" applyBorder="1" applyAlignment="1">
      <alignment horizontal="left" vertical="center"/>
    </xf>
    <xf numFmtId="0" fontId="21" fillId="0" borderId="4" xfId="9" applyFont="1" applyBorder="1" applyAlignment="1">
      <alignment horizontal="left" vertical="center"/>
    </xf>
    <xf numFmtId="0" fontId="8" fillId="0" borderId="11" xfId="9" applyFont="1" applyBorder="1" applyAlignment="1">
      <alignment horizontal="left" vertical="center" indent="2"/>
    </xf>
    <xf numFmtId="0" fontId="8" fillId="0" borderId="0" xfId="9" applyFont="1" applyAlignment="1">
      <alignment horizontal="left" vertical="center" indent="2"/>
    </xf>
    <xf numFmtId="0" fontId="8" fillId="0" borderId="47" xfId="9" applyFont="1" applyBorder="1" applyAlignment="1">
      <alignment horizontal="left" vertical="center" indent="2"/>
    </xf>
    <xf numFmtId="0" fontId="8" fillId="0" borderId="6" xfId="9" applyFont="1" applyBorder="1" applyAlignment="1">
      <alignment horizontal="left" vertical="center" indent="2"/>
    </xf>
  </cellXfs>
  <cellStyles count="11">
    <cellStyle name="Comma" xfId="10" builtinId="3"/>
    <cellStyle name="Comma 2" xfId="1" xr:uid="{00000000-0005-0000-0000-000006000000}"/>
    <cellStyle name="Comma 3" xfId="2" xr:uid="{00000000-0005-0000-0000-000007000000}"/>
    <cellStyle name="Normal" xfId="0" builtinId="0"/>
    <cellStyle name="Normal 2" xfId="3" xr:uid="{00000000-0005-0000-0000-000008000000}"/>
    <cellStyle name="Normal 3" xfId="4" xr:uid="{00000000-0005-0000-0000-000009000000}"/>
    <cellStyle name="Normal 4" xfId="9" xr:uid="{F0063B59-0965-48E1-B260-F5A9BA5EAC72}"/>
    <cellStyle name="Pivot Table Category" xfId="5" xr:uid="{00000000-0005-0000-0000-00000A000000}"/>
    <cellStyle name="Pivot Table Corner" xfId="6" xr:uid="{00000000-0005-0000-0000-00000B000000}"/>
    <cellStyle name="Pivot Table Field" xfId="7" xr:uid="{00000000-0005-0000-0000-00000C000000}"/>
    <cellStyle name="Pivot Table Value" xfId="8" xr:uid="{00000000-0005-0000-0000-00000D000000}"/>
  </cellStyles>
  <dxfs count="6">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color rgb="FF008000"/>
        <name val="Aptos"/>
        <charset val="1"/>
      </font>
      <fill>
        <patternFill>
          <bgColor rgb="FFE4F3E4"/>
        </patternFill>
      </fill>
    </dxf>
    <dxf>
      <font>
        <b/>
        <color rgb="FFC00000"/>
        <name val="Aptos"/>
        <charset val="1"/>
      </font>
      <fill>
        <patternFill>
          <bgColor rgb="FFFCE4E4"/>
        </patternFill>
      </fill>
    </dxf>
  </dxfs>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9C0006"/>
      <rgbColor rgb="FF008000"/>
      <rgbColor rgb="FF000080"/>
      <rgbColor rgb="FFB8860B"/>
      <rgbColor rgb="FF800080"/>
      <rgbColor rgb="FF008080"/>
      <rgbColor rgb="FFBFBFBF"/>
      <rgbColor rgb="FF808080"/>
      <rgbColor rgb="FF9999FF"/>
      <rgbColor rgb="FF993366"/>
      <rgbColor rgb="FFFFF2CC"/>
      <rgbColor rgb="FFE4F3E4"/>
      <rgbColor rgb="FF660066"/>
      <rgbColor rgb="FFFF8080"/>
      <rgbColor rgb="FF0070C0"/>
      <rgbColor rgb="FFEEF6F6"/>
      <rgbColor rgb="FF000080"/>
      <rgbColor rgb="FFFF00FF"/>
      <rgbColor rgb="FFFFFF00"/>
      <rgbColor rgb="FF00FFFF"/>
      <rgbColor rgb="FF800080"/>
      <rgbColor rgb="FF800000"/>
      <rgbColor rgb="FF008080"/>
      <rgbColor rgb="FF0000FF"/>
      <rgbColor rgb="FF00CCFF"/>
      <rgbColor rgb="FFD9EAEA"/>
      <rgbColor rgb="FFC6EFCE"/>
      <rgbColor rgb="FFFCE4E4"/>
      <rgbColor rgb="FF99CCFF"/>
      <rgbColor rgb="FFFF99CC"/>
      <rgbColor rgb="FFCC99FF"/>
      <rgbColor rgb="FFFFC7CE"/>
      <rgbColor rgb="FF3366FF"/>
      <rgbColor rgb="FF33CCCC"/>
      <rgbColor rgb="FF99CC00"/>
      <rgbColor rgb="FFFFCC00"/>
      <rgbColor rgb="FFFF9900"/>
      <rgbColor rgb="FFFF6600"/>
      <rgbColor rgb="FF666699"/>
      <rgbColor rgb="FFA6A6A6"/>
      <rgbColor rgb="FF0F5257"/>
      <rgbColor rgb="FF2E8B8B"/>
      <rgbColor rgb="FF0061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EF6F6"/>
      <color rgb="FF0F5257"/>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103903</xdr:colOff>
      <xdr:row>7</xdr:row>
      <xdr:rowOff>18402</xdr:rowOff>
    </xdr:to>
    <xdr:pic>
      <xdr:nvPicPr>
        <xdr:cNvPr id="2" name="Picture 5">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0" y="0"/>
          <a:ext cx="1792941" cy="13542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601980</xdr:colOff>
      <xdr:row>2</xdr:row>
      <xdr:rowOff>22860</xdr:rowOff>
    </xdr:from>
    <xdr:ext cx="6524625" cy="3325813"/>
    <xdr:pic>
      <xdr:nvPicPr>
        <xdr:cNvPr id="2" name="Picture 1" descr="AE Fee Questions - Word">
          <a:extLst>
            <a:ext uri="{FF2B5EF4-FFF2-40B4-BE49-F238E27FC236}">
              <a16:creationId xmlns:a16="http://schemas.microsoft.com/office/drawing/2014/main" id="{A86955EB-507F-4E96-9318-DD60205EE58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069205" y="389572"/>
          <a:ext cx="6524625" cy="3325813"/>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U65"/>
  <sheetViews>
    <sheetView showGridLines="0" tabSelected="1" zoomScale="85" zoomScaleNormal="85" workbookViewId="0"/>
  </sheetViews>
  <sheetFormatPr defaultColWidth="9" defaultRowHeight="14.25" x14ac:dyDescent="0.45"/>
  <cols>
    <col min="1" max="1" width="1.86328125" style="1" customWidth="1"/>
    <col min="2" max="2" width="22" customWidth="1"/>
    <col min="3" max="3" width="3" customWidth="1"/>
    <col min="4" max="4" width="101.1328125" customWidth="1"/>
    <col min="5" max="8" width="10" customWidth="1"/>
    <col min="9" max="9" width="9.73046875" style="1" customWidth="1"/>
    <col min="10" max="14" width="9" style="1"/>
    <col min="15" max="15" width="11.265625" style="1" customWidth="1"/>
    <col min="16" max="21" width="9" style="1"/>
    <col min="22" max="16384" width="9" style="2"/>
  </cols>
  <sheetData>
    <row r="4" spans="2:15" ht="21" customHeight="1" x14ac:dyDescent="0.45">
      <c r="D4" s="203" t="s">
        <v>0</v>
      </c>
    </row>
    <row r="5" spans="2:15" x14ac:dyDescent="0.45">
      <c r="D5" s="203"/>
    </row>
    <row r="8" spans="2:15" ht="14.25" customHeight="1" thickBot="1" x14ac:dyDescent="0.5">
      <c r="B8" s="201" t="s">
        <v>1</v>
      </c>
      <c r="C8" s="202"/>
      <c r="D8" s="202"/>
      <c r="E8" s="202"/>
      <c r="F8" s="202"/>
      <c r="G8" s="202"/>
      <c r="H8" s="202"/>
      <c r="I8" s="202"/>
      <c r="J8" s="48"/>
      <c r="K8" s="48"/>
      <c r="L8" s="48"/>
      <c r="M8" s="48"/>
      <c r="N8" s="48"/>
      <c r="O8" s="48"/>
    </row>
    <row r="9" spans="2:15" ht="14.25" customHeight="1" x14ac:dyDescent="0.55000000000000004">
      <c r="B9" s="41"/>
      <c r="C9" s="41"/>
      <c r="D9" s="41"/>
      <c r="E9" s="41"/>
      <c r="F9" s="41"/>
      <c r="G9" s="41"/>
      <c r="H9" s="41"/>
      <c r="I9" s="41"/>
      <c r="J9" s="41"/>
      <c r="K9" s="41"/>
      <c r="L9" s="41"/>
      <c r="M9" s="41"/>
      <c r="N9" s="41"/>
      <c r="O9" s="41"/>
    </row>
    <row r="10" spans="2:15" ht="14.25" customHeight="1" thickBot="1" x14ac:dyDescent="0.55000000000000004">
      <c r="B10" s="4" t="s">
        <v>2</v>
      </c>
      <c r="C10" s="5"/>
      <c r="D10" s="5"/>
      <c r="E10" s="5"/>
      <c r="F10" s="5"/>
      <c r="G10" s="5"/>
      <c r="H10" s="5"/>
      <c r="I10" s="5"/>
      <c r="J10" s="49"/>
      <c r="K10" s="49"/>
      <c r="L10" s="49"/>
      <c r="M10" s="49"/>
      <c r="N10" s="49"/>
      <c r="O10" s="49"/>
    </row>
    <row r="11" spans="2:15" ht="14.25" customHeight="1" x14ac:dyDescent="0.55000000000000004">
      <c r="B11" s="42" t="s">
        <v>3</v>
      </c>
      <c r="C11" s="41"/>
      <c r="D11" s="41"/>
      <c r="E11" s="41"/>
      <c r="F11" s="41"/>
      <c r="G11" s="41"/>
      <c r="H11" s="41"/>
      <c r="I11" s="41"/>
      <c r="J11" s="41"/>
      <c r="K11" s="41"/>
      <c r="L11" s="41"/>
      <c r="M11" s="41"/>
      <c r="N11" s="41"/>
      <c r="O11" s="41"/>
    </row>
    <row r="12" spans="2:15" ht="14.25" customHeight="1" x14ac:dyDescent="0.55000000000000004">
      <c r="B12" s="200" t="s">
        <v>233</v>
      </c>
      <c r="C12" s="41"/>
      <c r="D12" s="41"/>
      <c r="E12" s="41"/>
      <c r="F12" s="41"/>
      <c r="G12" s="41"/>
      <c r="H12" s="41"/>
      <c r="I12" s="41"/>
      <c r="J12" s="41"/>
      <c r="K12" s="41"/>
      <c r="L12" s="41"/>
      <c r="M12" s="41"/>
      <c r="N12" s="41"/>
      <c r="O12" s="41"/>
    </row>
    <row r="13" spans="2:15" ht="14.25" customHeight="1" x14ac:dyDescent="0.55000000000000004">
      <c r="B13" s="42" t="s">
        <v>4</v>
      </c>
      <c r="C13" s="41"/>
      <c r="D13" s="41"/>
      <c r="E13" s="41"/>
      <c r="F13" s="41"/>
      <c r="G13" s="41"/>
      <c r="H13" s="41"/>
      <c r="I13" s="41"/>
      <c r="J13" s="41"/>
      <c r="K13" s="41"/>
      <c r="L13" s="41"/>
      <c r="M13" s="41"/>
      <c r="N13" s="41"/>
      <c r="O13" s="41"/>
    </row>
    <row r="14" spans="2:15" ht="14.25" customHeight="1" x14ac:dyDescent="0.55000000000000004">
      <c r="B14" s="42" t="s">
        <v>5</v>
      </c>
      <c r="C14" s="41"/>
      <c r="D14" s="41"/>
      <c r="E14" s="41"/>
      <c r="F14" s="41"/>
      <c r="G14" s="41"/>
      <c r="H14" s="41"/>
      <c r="I14" s="41"/>
      <c r="J14" s="41"/>
      <c r="K14" s="41"/>
      <c r="L14" s="41"/>
      <c r="M14" s="41"/>
      <c r="N14" s="41"/>
      <c r="O14" s="41"/>
    </row>
    <row r="15" spans="2:15" ht="14.25" customHeight="1" x14ac:dyDescent="0.45">
      <c r="B15" s="3"/>
      <c r="C15" s="3"/>
      <c r="D15" s="3"/>
      <c r="E15" s="3"/>
      <c r="F15" s="3"/>
      <c r="G15" s="3"/>
      <c r="H15" s="3"/>
      <c r="I15" s="3"/>
      <c r="J15" s="49"/>
      <c r="K15" s="49"/>
      <c r="L15" s="49"/>
      <c r="M15" s="49"/>
      <c r="N15" s="49"/>
      <c r="O15" s="49"/>
    </row>
    <row r="16" spans="2:15" ht="15.75" customHeight="1" thickBot="1" x14ac:dyDescent="0.55000000000000004">
      <c r="B16" s="4" t="s">
        <v>6</v>
      </c>
      <c r="C16" s="5"/>
      <c r="D16" s="5"/>
      <c r="E16" s="5"/>
      <c r="F16" s="5"/>
      <c r="G16" s="5"/>
      <c r="H16" s="5"/>
      <c r="I16" s="5"/>
      <c r="J16" s="49"/>
      <c r="K16" s="49"/>
      <c r="L16" s="49"/>
      <c r="M16" s="49"/>
      <c r="N16" s="49"/>
      <c r="O16" s="49"/>
    </row>
    <row r="17" spans="2:15" ht="14.25" customHeight="1" x14ac:dyDescent="0.45">
      <c r="B17" s="3" t="s">
        <v>7</v>
      </c>
      <c r="C17" s="3"/>
      <c r="D17" s="3"/>
      <c r="E17" s="3"/>
      <c r="F17" s="3"/>
      <c r="G17" s="3"/>
      <c r="H17" s="3"/>
      <c r="I17" s="3"/>
      <c r="J17" s="49"/>
      <c r="K17" s="49"/>
      <c r="L17" s="49"/>
      <c r="M17" s="49"/>
      <c r="N17" s="49"/>
      <c r="O17" s="49"/>
    </row>
    <row r="18" spans="2:15" ht="14.25" customHeight="1" x14ac:dyDescent="0.45">
      <c r="B18" s="43" t="s">
        <v>8</v>
      </c>
      <c r="C18" s="3"/>
      <c r="D18" s="3"/>
      <c r="E18" s="3"/>
      <c r="F18" s="3"/>
      <c r="G18" s="3"/>
      <c r="H18" s="3"/>
      <c r="I18" s="3"/>
      <c r="J18" s="49"/>
      <c r="K18" s="49"/>
      <c r="L18" s="49"/>
      <c r="M18" s="49"/>
      <c r="N18" s="49"/>
      <c r="O18" s="49"/>
    </row>
    <row r="19" spans="2:15" ht="14.25" customHeight="1" x14ac:dyDescent="0.45">
      <c r="B19" s="6" t="s">
        <v>9</v>
      </c>
      <c r="C19" s="3"/>
      <c r="D19" s="3"/>
      <c r="E19" s="3"/>
      <c r="F19" s="3"/>
      <c r="G19" s="3"/>
      <c r="H19" s="3"/>
      <c r="I19" s="3"/>
      <c r="J19" s="49"/>
      <c r="K19" s="49"/>
      <c r="L19" s="49"/>
      <c r="M19" s="49"/>
      <c r="N19" s="49"/>
      <c r="O19" s="49"/>
    </row>
    <row r="20" spans="2:15" ht="14.25" customHeight="1" x14ac:dyDescent="0.45">
      <c r="B20" s="7" t="s">
        <v>10</v>
      </c>
      <c r="C20" s="3"/>
      <c r="D20" s="3"/>
      <c r="E20" s="3"/>
      <c r="F20" s="3"/>
      <c r="G20" s="3"/>
      <c r="H20" s="3"/>
      <c r="I20" s="3"/>
      <c r="J20" s="49"/>
      <c r="K20" s="49"/>
      <c r="L20" s="49"/>
      <c r="M20" s="49"/>
      <c r="N20" s="49"/>
      <c r="O20" s="49"/>
    </row>
    <row r="21" spans="2:15" ht="14.25" customHeight="1" x14ac:dyDescent="0.45">
      <c r="C21" s="3"/>
      <c r="D21" s="3"/>
      <c r="E21" s="3"/>
      <c r="F21" s="3"/>
      <c r="G21" s="3"/>
      <c r="H21" s="3"/>
      <c r="I21" s="3"/>
      <c r="J21" s="49"/>
      <c r="K21" s="49"/>
      <c r="L21" s="49"/>
      <c r="M21" s="49"/>
      <c r="N21" s="49"/>
      <c r="O21" s="49"/>
    </row>
    <row r="22" spans="2:15" ht="15.75" customHeight="1" thickBot="1" x14ac:dyDescent="0.55000000000000004">
      <c r="B22" s="4" t="s">
        <v>11</v>
      </c>
      <c r="C22" s="5"/>
      <c r="D22" s="5"/>
      <c r="E22" s="5"/>
      <c r="F22" s="5"/>
      <c r="G22" s="5"/>
      <c r="H22" s="5"/>
      <c r="I22" s="5"/>
      <c r="J22" s="49"/>
      <c r="K22" s="49"/>
      <c r="L22" s="49"/>
      <c r="M22" s="49"/>
      <c r="N22" s="49"/>
      <c r="O22" s="49"/>
    </row>
    <row r="23" spans="2:15" ht="14.25" customHeight="1" x14ac:dyDescent="0.45">
      <c r="B23" s="3" t="s">
        <v>12</v>
      </c>
      <c r="C23" s="3"/>
      <c r="D23" s="3"/>
      <c r="E23" s="3"/>
      <c r="F23" s="3"/>
      <c r="G23" s="3"/>
      <c r="H23" s="3"/>
      <c r="I23" s="3"/>
      <c r="J23" s="49"/>
      <c r="K23" s="49"/>
      <c r="L23" s="49"/>
      <c r="M23" s="49"/>
      <c r="N23" s="49"/>
      <c r="O23" s="49"/>
    </row>
    <row r="24" spans="2:15" ht="14.25" customHeight="1" x14ac:dyDescent="0.45">
      <c r="B24" s="3"/>
      <c r="C24" s="3"/>
      <c r="D24" s="3"/>
      <c r="E24" s="3"/>
      <c r="F24" s="3"/>
      <c r="G24" s="3"/>
      <c r="H24" s="3"/>
      <c r="I24" s="3"/>
      <c r="J24" s="49"/>
      <c r="K24" s="49"/>
      <c r="L24" s="49"/>
      <c r="M24" s="49"/>
      <c r="N24" s="49"/>
      <c r="O24" s="49"/>
    </row>
    <row r="25" spans="2:15" ht="14.25" customHeight="1" x14ac:dyDescent="0.45">
      <c r="B25" s="8" t="s">
        <v>13</v>
      </c>
      <c r="D25" s="8" t="s">
        <v>14</v>
      </c>
      <c r="K25" s="49"/>
      <c r="L25" s="49"/>
      <c r="M25" s="49"/>
      <c r="N25" s="49"/>
      <c r="O25" s="49"/>
    </row>
    <row r="26" spans="2:15" ht="14.25" customHeight="1" x14ac:dyDescent="0.45">
      <c r="B26" s="9" t="s">
        <v>15</v>
      </c>
      <c r="D26" s="10" t="s">
        <v>16</v>
      </c>
      <c r="K26" s="49"/>
      <c r="L26" s="49"/>
      <c r="M26" s="49"/>
      <c r="N26" s="49"/>
      <c r="O26" s="49"/>
    </row>
    <row r="27" spans="2:15" ht="14.25" customHeight="1" x14ac:dyDescent="0.45">
      <c r="B27" s="11" t="s">
        <v>17</v>
      </c>
      <c r="D27" s="12" t="s">
        <v>18</v>
      </c>
      <c r="K27" s="49"/>
      <c r="L27" s="49"/>
      <c r="M27" s="49"/>
      <c r="N27" s="49"/>
      <c r="O27" s="49"/>
    </row>
    <row r="28" spans="2:15" ht="14.25" customHeight="1" x14ac:dyDescent="0.45">
      <c r="B28" s="9" t="s">
        <v>19</v>
      </c>
      <c r="D28" s="10" t="s">
        <v>20</v>
      </c>
      <c r="K28" s="49"/>
      <c r="L28" s="49"/>
      <c r="M28" s="49"/>
      <c r="N28" s="49"/>
      <c r="O28" s="49"/>
    </row>
    <row r="29" spans="2:15" ht="14.25" customHeight="1" x14ac:dyDescent="0.45">
      <c r="B29" s="11" t="s">
        <v>21</v>
      </c>
      <c r="D29" s="12" t="s">
        <v>22</v>
      </c>
      <c r="K29" s="49"/>
      <c r="L29" s="49"/>
      <c r="M29" s="49"/>
      <c r="N29" s="49"/>
      <c r="O29" s="49"/>
    </row>
    <row r="30" spans="2:15" ht="14.25" customHeight="1" x14ac:dyDescent="0.45">
      <c r="B30" s="9" t="s">
        <v>23</v>
      </c>
      <c r="D30" s="10" t="s">
        <v>24</v>
      </c>
      <c r="K30" s="49"/>
      <c r="L30" s="49"/>
      <c r="M30" s="49"/>
      <c r="N30" s="49"/>
      <c r="O30" s="49"/>
    </row>
    <row r="31" spans="2:15" ht="14.25" customHeight="1" x14ac:dyDescent="0.45">
      <c r="B31" s="11" t="s">
        <v>25</v>
      </c>
      <c r="D31" s="12" t="s">
        <v>26</v>
      </c>
      <c r="K31" s="49"/>
      <c r="L31" s="49"/>
      <c r="M31" s="49"/>
      <c r="N31" s="49"/>
      <c r="O31" s="49"/>
    </row>
    <row r="32" spans="2:15" ht="14.25" customHeight="1" x14ac:dyDescent="0.45">
      <c r="B32" s="9" t="s">
        <v>27</v>
      </c>
      <c r="D32" s="10" t="s">
        <v>28</v>
      </c>
      <c r="K32" s="49"/>
      <c r="L32" s="49"/>
      <c r="M32" s="49"/>
      <c r="N32" s="49"/>
      <c r="O32" s="49"/>
    </row>
    <row r="33" spans="2:19" ht="14.25" customHeight="1" x14ac:dyDescent="0.45">
      <c r="B33" s="11" t="s">
        <v>29</v>
      </c>
      <c r="D33" s="12" t="s">
        <v>30</v>
      </c>
      <c r="K33" s="49"/>
      <c r="L33" s="49"/>
      <c r="M33" s="49"/>
      <c r="N33" s="49"/>
      <c r="O33" s="49"/>
    </row>
    <row r="34" spans="2:19" ht="14.25" customHeight="1" x14ac:dyDescent="0.45">
      <c r="B34" s="9" t="s">
        <v>31</v>
      </c>
      <c r="D34" s="10" t="s">
        <v>234</v>
      </c>
      <c r="K34" s="49"/>
      <c r="L34" s="49"/>
      <c r="M34" s="49"/>
      <c r="N34" s="49"/>
      <c r="O34" s="49"/>
    </row>
    <row r="35" spans="2:19" ht="14.25" customHeight="1" x14ac:dyDescent="0.45">
      <c r="K35" s="49"/>
      <c r="L35" s="49"/>
      <c r="M35" s="49"/>
      <c r="N35" s="49"/>
      <c r="O35" s="49"/>
    </row>
    <row r="36" spans="2:19" ht="14.25" customHeight="1" x14ac:dyDescent="0.45">
      <c r="B36" s="13"/>
      <c r="C36" s="13"/>
      <c r="D36" s="13"/>
      <c r="E36" s="13"/>
      <c r="F36" s="13"/>
      <c r="G36" s="13"/>
      <c r="H36" s="13"/>
      <c r="I36" s="13"/>
      <c r="J36" s="13"/>
      <c r="K36" s="50"/>
      <c r="L36" s="50"/>
      <c r="M36" s="50"/>
      <c r="N36" s="50"/>
      <c r="O36" s="50"/>
      <c r="P36" s="13"/>
      <c r="Q36" s="13"/>
      <c r="R36" s="13"/>
      <c r="S36" s="13"/>
    </row>
    <row r="37" spans="2:19" ht="15.75" customHeight="1" thickBot="1" x14ac:dyDescent="0.55000000000000004">
      <c r="B37" s="4" t="s">
        <v>32</v>
      </c>
      <c r="C37" s="5"/>
      <c r="D37" s="5"/>
      <c r="E37" s="5"/>
      <c r="F37" s="5"/>
      <c r="G37" s="5"/>
      <c r="H37" s="5"/>
      <c r="I37" s="5"/>
      <c r="J37" s="49"/>
      <c r="K37" s="49"/>
      <c r="L37" s="15"/>
      <c r="M37" s="49"/>
      <c r="N37" s="49"/>
      <c r="O37" s="49"/>
    </row>
    <row r="38" spans="2:19" ht="15" customHeight="1" x14ac:dyDescent="0.45">
      <c r="B38" s="14" t="s">
        <v>235</v>
      </c>
      <c r="C38" s="3"/>
      <c r="D38" s="3"/>
      <c r="E38" s="3"/>
      <c r="F38" s="3"/>
      <c r="G38" s="3"/>
      <c r="H38" s="3"/>
      <c r="I38" s="3"/>
      <c r="J38" s="3"/>
      <c r="K38" s="3"/>
      <c r="L38" s="15"/>
      <c r="M38" s="3"/>
      <c r="N38" s="3"/>
      <c r="O38" s="3"/>
    </row>
    <row r="39" spans="2:19" ht="15.75" customHeight="1" x14ac:dyDescent="0.45">
      <c r="B39" s="16" t="s">
        <v>33</v>
      </c>
      <c r="C39" s="3"/>
      <c r="D39" s="3"/>
      <c r="E39" s="3"/>
      <c r="F39" s="3"/>
      <c r="G39" s="3"/>
      <c r="H39" s="3"/>
      <c r="I39" s="3"/>
      <c r="J39" s="3"/>
      <c r="K39" s="3"/>
      <c r="L39" s="15"/>
      <c r="M39" s="3"/>
      <c r="N39" s="3"/>
      <c r="O39" s="3"/>
    </row>
    <row r="40" spans="2:19" ht="15.75" customHeight="1" x14ac:dyDescent="0.45">
      <c r="B40" s="16" t="s">
        <v>34</v>
      </c>
      <c r="C40" s="3"/>
      <c r="D40" s="3"/>
      <c r="E40" s="3"/>
      <c r="F40" s="3"/>
      <c r="G40" s="3"/>
      <c r="H40" s="3"/>
      <c r="I40" s="3"/>
      <c r="J40" s="3"/>
      <c r="K40" s="3"/>
      <c r="L40" s="15"/>
      <c r="M40" s="3"/>
      <c r="N40" s="3"/>
      <c r="O40" s="3"/>
    </row>
    <row r="41" spans="2:19" ht="15.75" customHeight="1" x14ac:dyDescent="0.45">
      <c r="B41" s="16" t="s">
        <v>35</v>
      </c>
      <c r="C41" s="3"/>
      <c r="D41" s="3"/>
      <c r="E41" s="3"/>
      <c r="F41" s="3"/>
      <c r="G41" s="3"/>
      <c r="H41" s="3"/>
      <c r="I41" s="3"/>
      <c r="J41" s="3"/>
      <c r="K41" s="3"/>
      <c r="L41" s="15"/>
      <c r="M41" s="3"/>
      <c r="N41" s="3"/>
      <c r="O41" s="3"/>
    </row>
    <row r="42" spans="2:19" ht="15.75" customHeight="1" x14ac:dyDescent="0.45">
      <c r="B42" s="16"/>
      <c r="C42" s="3"/>
      <c r="D42" s="3"/>
      <c r="E42" s="3"/>
      <c r="F42" s="3"/>
      <c r="G42" s="3"/>
      <c r="H42" s="3"/>
      <c r="I42" s="3"/>
      <c r="J42" s="3"/>
      <c r="K42" s="3"/>
      <c r="L42" s="15"/>
      <c r="M42" s="3"/>
      <c r="N42" s="3"/>
      <c r="O42" s="3"/>
    </row>
    <row r="43" spans="2:19" ht="15.75" customHeight="1" x14ac:dyDescent="0.45">
      <c r="B43" s="17" t="s">
        <v>36</v>
      </c>
      <c r="C43" s="3"/>
      <c r="D43" s="3"/>
      <c r="E43" s="3"/>
      <c r="F43" s="3"/>
      <c r="G43" s="3"/>
      <c r="H43" s="3"/>
      <c r="I43" s="3"/>
      <c r="J43" s="3"/>
      <c r="K43" s="3"/>
      <c r="L43" s="15"/>
      <c r="M43" s="3"/>
      <c r="N43" s="3"/>
      <c r="O43" s="3"/>
    </row>
    <row r="44" spans="2:19" ht="15.75" customHeight="1" x14ac:dyDescent="0.45">
      <c r="B44" s="16" t="s">
        <v>37</v>
      </c>
      <c r="C44" s="3"/>
      <c r="D44" s="3"/>
      <c r="E44" s="3"/>
      <c r="F44" s="3"/>
      <c r="G44" s="3"/>
      <c r="H44" s="3"/>
      <c r="I44" s="3"/>
      <c r="J44" s="3"/>
      <c r="K44" s="3"/>
      <c r="L44" s="15"/>
      <c r="M44" s="3"/>
      <c r="N44" s="3"/>
      <c r="O44" s="3"/>
    </row>
    <row r="45" spans="2:19" ht="15.75" customHeight="1" x14ac:dyDescent="0.45">
      <c r="B45" s="18" t="s">
        <v>38</v>
      </c>
      <c r="C45" s="3"/>
      <c r="D45" s="3"/>
      <c r="E45" s="3"/>
      <c r="F45" s="3"/>
      <c r="G45" s="3"/>
      <c r="H45" s="3"/>
      <c r="I45" s="3"/>
      <c r="J45" s="3"/>
      <c r="K45" s="3"/>
      <c r="L45" s="15"/>
      <c r="M45" s="3"/>
      <c r="N45" s="3"/>
      <c r="O45" s="3"/>
    </row>
    <row r="46" spans="2:19" ht="15.75" customHeight="1" x14ac:dyDescent="0.45">
      <c r="B46" s="3" t="s">
        <v>39</v>
      </c>
      <c r="C46" s="3"/>
      <c r="D46" s="3"/>
      <c r="E46" s="3"/>
      <c r="F46" s="3"/>
      <c r="G46" s="3"/>
      <c r="H46" s="3"/>
      <c r="I46" s="3"/>
      <c r="J46" s="3"/>
      <c r="K46" s="3"/>
      <c r="L46" s="15"/>
      <c r="M46" s="3"/>
      <c r="N46" s="3"/>
      <c r="O46" s="3"/>
    </row>
    <row r="47" spans="2:19" ht="15.75" customHeight="1" x14ac:dyDescent="0.45">
      <c r="B47" s="18" t="s">
        <v>40</v>
      </c>
      <c r="C47" s="3"/>
      <c r="D47" s="3"/>
      <c r="E47" s="3"/>
      <c r="F47" s="3"/>
      <c r="G47" s="3"/>
      <c r="H47" s="3"/>
      <c r="I47" s="3"/>
      <c r="J47" s="3"/>
      <c r="K47" s="3"/>
      <c r="L47" s="15"/>
      <c r="M47" s="3"/>
      <c r="N47" s="3"/>
      <c r="O47" s="3"/>
    </row>
    <row r="48" spans="2:19" ht="15.75" customHeight="1" x14ac:dyDescent="0.45">
      <c r="B48" s="18" t="s">
        <v>41</v>
      </c>
      <c r="C48" s="3"/>
      <c r="D48" s="16"/>
      <c r="E48" s="3"/>
      <c r="F48" s="3"/>
      <c r="G48" s="3"/>
      <c r="H48" s="3"/>
      <c r="I48" s="3"/>
      <c r="J48" s="3"/>
      <c r="K48" s="3"/>
      <c r="L48" s="15"/>
      <c r="M48" s="3"/>
      <c r="N48" s="3"/>
      <c r="O48" s="3"/>
    </row>
    <row r="49" spans="2:16" ht="15.75" customHeight="1" x14ac:dyDescent="0.45">
      <c r="B49" s="18" t="s">
        <v>42</v>
      </c>
      <c r="D49" s="16"/>
      <c r="E49" s="3"/>
      <c r="F49" s="3"/>
      <c r="G49" s="3"/>
      <c r="H49" s="3"/>
      <c r="I49" s="3"/>
      <c r="J49" s="3"/>
      <c r="K49" s="3"/>
      <c r="L49" s="15"/>
      <c r="M49" s="3"/>
      <c r="N49" s="3"/>
      <c r="O49" s="3"/>
    </row>
    <row r="50" spans="2:16" ht="15.75" customHeight="1" x14ac:dyDescent="0.45">
      <c r="B50" s="3" t="s">
        <v>43</v>
      </c>
      <c r="D50" s="3"/>
      <c r="E50" s="3"/>
      <c r="F50" s="3"/>
      <c r="G50" s="3"/>
      <c r="H50" s="3"/>
      <c r="I50" s="3"/>
      <c r="J50" s="3"/>
      <c r="K50" s="3"/>
      <c r="L50" s="15"/>
      <c r="M50" s="3"/>
      <c r="N50" s="3"/>
      <c r="O50" s="3"/>
    </row>
    <row r="51" spans="2:16" ht="15.75" customHeight="1" x14ac:dyDescent="0.45">
      <c r="B51" s="42" t="s">
        <v>44</v>
      </c>
      <c r="C51" s="42"/>
      <c r="D51" s="42"/>
      <c r="E51" s="42"/>
      <c r="F51" s="42"/>
      <c r="G51" s="42"/>
      <c r="H51" s="42"/>
      <c r="I51" s="42"/>
      <c r="J51" s="42"/>
      <c r="K51" s="42"/>
      <c r="L51" s="44"/>
      <c r="M51" s="42"/>
      <c r="N51" s="42"/>
      <c r="O51" s="42"/>
      <c r="P51" s="45"/>
    </row>
    <row r="52" spans="2:16" ht="15.75" customHeight="1" x14ac:dyDescent="0.45">
      <c r="B52" s="42" t="s">
        <v>45</v>
      </c>
      <c r="C52" s="42"/>
      <c r="D52" s="42"/>
      <c r="E52" s="42"/>
      <c r="F52" s="42"/>
      <c r="G52" s="42"/>
      <c r="H52" s="42"/>
      <c r="I52" s="42"/>
      <c r="J52" s="42"/>
      <c r="K52" s="42"/>
      <c r="L52" s="44"/>
      <c r="M52" s="42"/>
      <c r="N52" s="42"/>
      <c r="O52" s="42"/>
      <c r="P52" s="45"/>
    </row>
    <row r="53" spans="2:16" ht="15.75" customHeight="1" x14ac:dyDescent="0.45">
      <c r="B53" s="42"/>
      <c r="C53" s="42" t="s">
        <v>46</v>
      </c>
      <c r="D53" s="42"/>
      <c r="E53" s="42"/>
      <c r="F53" s="42"/>
      <c r="G53" s="42"/>
      <c r="H53" s="42"/>
      <c r="I53" s="42"/>
      <c r="J53" s="42"/>
      <c r="K53" s="42"/>
      <c r="L53" s="44"/>
      <c r="M53" s="42"/>
      <c r="N53" s="42"/>
      <c r="O53" s="42"/>
      <c r="P53" s="45"/>
    </row>
    <row r="54" spans="2:16" ht="15.75" customHeight="1" x14ac:dyDescent="0.45">
      <c r="B54" s="3"/>
      <c r="C54" s="3"/>
      <c r="D54" s="3"/>
      <c r="E54" s="3"/>
      <c r="F54" s="3"/>
      <c r="G54" s="3"/>
      <c r="H54" s="3"/>
      <c r="I54" s="3"/>
      <c r="J54" s="3"/>
      <c r="K54" s="3"/>
      <c r="L54" s="15"/>
      <c r="M54" s="3"/>
      <c r="N54" s="3"/>
      <c r="O54" s="3"/>
    </row>
    <row r="55" spans="2:16" ht="15.75" customHeight="1" thickBot="1" x14ac:dyDescent="0.55000000000000004">
      <c r="B55" s="4" t="s">
        <v>47</v>
      </c>
      <c r="C55" s="5"/>
      <c r="D55" s="5"/>
      <c r="E55" s="5"/>
      <c r="F55" s="5"/>
      <c r="G55" s="5"/>
      <c r="H55" s="5"/>
      <c r="I55" s="5"/>
      <c r="J55" s="49"/>
      <c r="K55" s="49"/>
      <c r="L55" s="15"/>
      <c r="M55" s="49"/>
      <c r="N55" s="49"/>
      <c r="O55" s="49"/>
    </row>
    <row r="56" spans="2:16" ht="15.75" customHeight="1" x14ac:dyDescent="0.45">
      <c r="B56" s="3" t="s">
        <v>48</v>
      </c>
      <c r="C56" s="3"/>
      <c r="D56" s="3"/>
      <c r="E56" s="3"/>
      <c r="F56" s="3"/>
      <c r="G56" s="3"/>
      <c r="H56" s="3"/>
      <c r="I56" s="3"/>
      <c r="J56" s="49"/>
      <c r="K56" s="49"/>
      <c r="L56" s="15"/>
      <c r="M56" s="49"/>
      <c r="N56" s="49"/>
      <c r="O56" s="49"/>
    </row>
    <row r="57" spans="2:16" ht="15.75" customHeight="1" x14ac:dyDescent="0.45">
      <c r="B57" s="3" t="s">
        <v>49</v>
      </c>
      <c r="C57" s="3"/>
      <c r="D57" s="3"/>
      <c r="E57" s="3"/>
      <c r="F57" s="3"/>
      <c r="G57" s="3"/>
      <c r="H57" s="3"/>
      <c r="I57" s="3"/>
      <c r="J57" s="49"/>
      <c r="K57" s="49"/>
      <c r="L57" s="15"/>
      <c r="M57" s="49"/>
      <c r="N57" s="49"/>
      <c r="O57" s="49"/>
    </row>
    <row r="58" spans="2:16" ht="15.75" customHeight="1" x14ac:dyDescent="0.45">
      <c r="B58" s="3" t="s">
        <v>50</v>
      </c>
      <c r="C58" s="3"/>
      <c r="D58" s="3"/>
      <c r="E58" s="3"/>
      <c r="F58" s="3"/>
      <c r="G58" s="3"/>
      <c r="H58" s="3"/>
      <c r="I58" s="3"/>
      <c r="J58" s="49"/>
      <c r="K58" s="49"/>
      <c r="L58" s="15"/>
      <c r="M58" s="49"/>
      <c r="N58" s="49"/>
      <c r="O58" s="49"/>
    </row>
    <row r="59" spans="2:16" ht="15.75" customHeight="1" x14ac:dyDescent="0.45">
      <c r="B59" s="3"/>
      <c r="C59" s="3"/>
      <c r="D59" s="3"/>
      <c r="E59" s="3"/>
      <c r="F59" s="3"/>
      <c r="G59" s="3"/>
      <c r="H59" s="3"/>
      <c r="I59" s="3"/>
      <c r="J59" s="49"/>
      <c r="K59" s="49"/>
      <c r="L59" s="15"/>
      <c r="M59" s="49"/>
      <c r="N59" s="49"/>
      <c r="O59" s="49"/>
    </row>
    <row r="60" spans="2:16" ht="14.25" customHeight="1" thickBot="1" x14ac:dyDescent="0.5"/>
    <row r="61" spans="2:16" ht="14.25" customHeight="1" x14ac:dyDescent="0.45">
      <c r="B61" s="46" t="s">
        <v>51</v>
      </c>
      <c r="C61" s="19"/>
      <c r="D61" s="19"/>
      <c r="E61" s="19"/>
      <c r="F61" s="19"/>
      <c r="G61" s="19"/>
      <c r="H61" s="19"/>
      <c r="I61" s="20"/>
    </row>
    <row r="62" spans="2:16" ht="14.25" customHeight="1" thickBot="1" x14ac:dyDescent="0.5">
      <c r="B62" s="47" t="s">
        <v>52</v>
      </c>
      <c r="C62" s="21"/>
      <c r="D62" s="21"/>
      <c r="E62" s="21"/>
      <c r="F62" s="21"/>
      <c r="G62" s="21"/>
      <c r="H62" s="21"/>
      <c r="I62" s="22"/>
      <c r="J62" s="23"/>
      <c r="K62" s="23"/>
      <c r="L62" s="24"/>
      <c r="M62" s="24"/>
      <c r="N62" s="24"/>
      <c r="O62" s="24"/>
    </row>
    <row r="63" spans="2:16" ht="14.25" customHeight="1" x14ac:dyDescent="0.45">
      <c r="B63" s="24"/>
      <c r="C63" s="24"/>
      <c r="D63" s="24"/>
      <c r="E63" s="24"/>
      <c r="F63" s="24"/>
      <c r="G63" s="24"/>
      <c r="H63" s="24"/>
      <c r="I63" s="24"/>
      <c r="J63" s="24"/>
      <c r="K63" s="23"/>
      <c r="L63" s="24"/>
      <c r="M63" s="24"/>
      <c r="N63" s="24"/>
      <c r="O63" s="24"/>
    </row>
    <row r="64" spans="2:16" ht="14.25" customHeight="1" x14ac:dyDescent="0.45">
      <c r="B64" s="24"/>
      <c r="C64" s="24"/>
      <c r="D64" s="24"/>
      <c r="E64" s="24"/>
      <c r="F64" s="24"/>
      <c r="G64" s="24"/>
      <c r="H64" s="24"/>
      <c r="I64" s="24"/>
      <c r="J64" s="24"/>
      <c r="K64" s="24"/>
      <c r="L64" s="24"/>
      <c r="M64" s="24"/>
      <c r="N64" s="24"/>
      <c r="O64" s="24"/>
    </row>
    <row r="65" spans="2:15" ht="14.25" customHeight="1" x14ac:dyDescent="0.45">
      <c r="B65" s="24"/>
      <c r="C65" s="24"/>
      <c r="D65" s="24"/>
      <c r="E65" s="24"/>
      <c r="F65" s="24"/>
      <c r="G65" s="24"/>
      <c r="H65" s="24"/>
      <c r="I65" s="24"/>
      <c r="J65" s="24"/>
      <c r="K65" s="24"/>
      <c r="L65" s="24"/>
      <c r="M65" s="24"/>
      <c r="N65" s="24"/>
      <c r="O65" s="24"/>
    </row>
  </sheetData>
  <mergeCells count="2">
    <mergeCell ref="B8:I8"/>
    <mergeCell ref="D4:D5"/>
  </mergeCells>
  <pageMargins left="0.25" right="0.25" top="0.5" bottom="0.5" header="0.511811023622047" footer="0.511811023622047"/>
  <pageSetup paperSize="9" scale="75"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59"/>
  <sheetViews>
    <sheetView showGridLines="0" zoomScale="70" zoomScaleNormal="70" workbookViewId="0">
      <selection activeCell="D4" sqref="D4:D10"/>
    </sheetView>
  </sheetViews>
  <sheetFormatPr defaultColWidth="8.73046875" defaultRowHeight="14.25" x14ac:dyDescent="0.45"/>
  <cols>
    <col min="1" max="1" width="1.3984375" style="98" customWidth="1"/>
    <col min="2" max="3" width="22.06640625" style="100" customWidth="1"/>
    <col min="4" max="4" width="25" style="100" customWidth="1"/>
    <col min="5" max="5" width="11.86328125" style="100" customWidth="1"/>
    <col min="6" max="6" width="13.73046875" style="100" customWidth="1"/>
    <col min="7" max="7" width="30.265625" style="100" customWidth="1"/>
    <col min="8" max="8" width="8" style="98" customWidth="1"/>
    <col min="9" max="9" width="8.1328125" style="98" customWidth="1"/>
    <col min="10" max="10" width="11.86328125" style="98" customWidth="1"/>
    <col min="11" max="11" width="13" style="98" customWidth="1"/>
    <col min="12" max="14" width="9" style="98" customWidth="1"/>
    <col min="15" max="15" width="11.3984375" style="98" customWidth="1"/>
    <col min="16" max="16" width="9" style="98" customWidth="1"/>
    <col min="17" max="17" width="9.86328125" style="98" customWidth="1"/>
    <col min="18" max="18" width="10.3984375" style="98" customWidth="1"/>
    <col min="19" max="19" width="13" style="98" customWidth="1"/>
    <col min="20" max="20" width="10.3984375" style="98" customWidth="1"/>
    <col min="21" max="22" width="9" style="98" customWidth="1"/>
    <col min="23" max="16384" width="8.73046875" style="101"/>
  </cols>
  <sheetData>
    <row r="1" spans="1:22" ht="14.25" customHeight="1" x14ac:dyDescent="0.45">
      <c r="B1" s="99"/>
    </row>
    <row r="2" spans="1:22" s="104" customFormat="1" ht="14.25" customHeight="1" x14ac:dyDescent="0.45">
      <c r="A2" s="102"/>
      <c r="B2" s="214" t="s">
        <v>232</v>
      </c>
      <c r="C2" s="214" t="s">
        <v>53</v>
      </c>
      <c r="D2" s="214" t="s">
        <v>54</v>
      </c>
      <c r="E2" s="214" t="s">
        <v>55</v>
      </c>
      <c r="F2" s="217" t="s">
        <v>223</v>
      </c>
      <c r="G2" s="216" t="s">
        <v>13</v>
      </c>
      <c r="H2" s="214" t="s">
        <v>56</v>
      </c>
      <c r="I2" s="214"/>
      <c r="J2" s="214"/>
      <c r="K2" s="214"/>
      <c r="L2" s="214" t="s">
        <v>57</v>
      </c>
      <c r="M2" s="214"/>
      <c r="N2" s="214"/>
      <c r="O2" s="214"/>
      <c r="P2" s="214"/>
      <c r="Q2" s="214"/>
      <c r="R2" s="214" t="s">
        <v>58</v>
      </c>
      <c r="S2" s="204" t="s">
        <v>59</v>
      </c>
      <c r="T2" s="102"/>
      <c r="U2" s="102"/>
      <c r="V2" s="102"/>
    </row>
    <row r="3" spans="1:22" s="104" customFormat="1" ht="26.25" customHeight="1" x14ac:dyDescent="0.45">
      <c r="A3" s="102"/>
      <c r="B3" s="214"/>
      <c r="C3" s="214"/>
      <c r="D3" s="214"/>
      <c r="E3" s="214"/>
      <c r="F3" s="218"/>
      <c r="G3" s="214"/>
      <c r="H3" s="105" t="s">
        <v>60</v>
      </c>
      <c r="I3" s="105" t="s">
        <v>61</v>
      </c>
      <c r="J3" s="105" t="s">
        <v>62</v>
      </c>
      <c r="K3" s="106" t="s">
        <v>63</v>
      </c>
      <c r="L3" s="103" t="s">
        <v>64</v>
      </c>
      <c r="M3" s="103" t="s">
        <v>65</v>
      </c>
      <c r="N3" s="103" t="s">
        <v>66</v>
      </c>
      <c r="O3" s="103" t="s">
        <v>67</v>
      </c>
      <c r="P3" s="103" t="s">
        <v>68</v>
      </c>
      <c r="Q3" s="103" t="s">
        <v>69</v>
      </c>
      <c r="R3" s="214"/>
      <c r="S3" s="204"/>
      <c r="T3" s="102"/>
      <c r="U3" s="102"/>
      <c r="V3" s="102"/>
    </row>
    <row r="4" spans="1:22" ht="14.25" customHeight="1" x14ac:dyDescent="0.45">
      <c r="B4" s="215" t="s">
        <v>236</v>
      </c>
      <c r="C4" s="215" t="s">
        <v>239</v>
      </c>
      <c r="D4" s="215" t="s">
        <v>222</v>
      </c>
      <c r="E4" s="108" t="s">
        <v>70</v>
      </c>
      <c r="F4" s="109" t="s">
        <v>225</v>
      </c>
      <c r="G4" s="109" t="s">
        <v>71</v>
      </c>
      <c r="H4" s="110" t="s">
        <v>72</v>
      </c>
      <c r="I4" s="111">
        <f>INDEX('Budget Notes'!$D$57:$D$66,MATCH($R4,'Budget Notes'!$B$57:$B$66,0))</f>
        <v>48</v>
      </c>
      <c r="J4" s="112">
        <f>INDEX('Budget Notes'!$F$57:$F$66,MATCH($R4,'Budget Notes'!$B$57:$B$66,0))</f>
        <v>2000</v>
      </c>
      <c r="K4" s="113">
        <f t="shared" ref="K4:K9" si="0">I4*J4</f>
        <v>96000</v>
      </c>
      <c r="L4" s="114">
        <v>20000</v>
      </c>
      <c r="M4" s="115">
        <v>20000</v>
      </c>
      <c r="N4" s="114">
        <v>20000</v>
      </c>
      <c r="O4" s="114">
        <v>18000</v>
      </c>
      <c r="P4" s="114">
        <v>18000</v>
      </c>
      <c r="Q4" s="116">
        <f t="shared" ref="Q4:Q10" si="1">SUM(L4:P4)</f>
        <v>96000</v>
      </c>
      <c r="R4" s="117" t="s">
        <v>73</v>
      </c>
      <c r="S4" s="118" t="str">
        <f t="shared" ref="S4:S44" si="2">IF(ABS(K4-Q4)&lt;1,"OK","CHECK")</f>
        <v>OK</v>
      </c>
      <c r="U4" s="119"/>
    </row>
    <row r="5" spans="1:22" ht="14.25" customHeight="1" x14ac:dyDescent="0.45">
      <c r="B5" s="215"/>
      <c r="C5" s="215"/>
      <c r="D5" s="215"/>
      <c r="E5" s="108" t="s">
        <v>70</v>
      </c>
      <c r="F5" s="109"/>
      <c r="G5" s="109" t="s">
        <v>74</v>
      </c>
      <c r="H5" s="110" t="s">
        <v>72</v>
      </c>
      <c r="I5" s="111">
        <f>INDEX('Budget Notes'!$D$57:$D$66,MATCH($R5,'Budget Notes'!$B$57:$B$66,0))</f>
        <v>300</v>
      </c>
      <c r="J5" s="112">
        <f>INDEX('Budget Notes'!$F$57:$F$66,MATCH($R5,'Budget Notes'!$B$57:$B$66,0))</f>
        <v>800</v>
      </c>
      <c r="K5" s="120">
        <f t="shared" si="0"/>
        <v>240000</v>
      </c>
      <c r="L5" s="121">
        <v>50000</v>
      </c>
      <c r="M5" s="115">
        <v>70000</v>
      </c>
      <c r="N5" s="114">
        <v>40000</v>
      </c>
      <c r="O5" s="114">
        <v>40000</v>
      </c>
      <c r="P5" s="114">
        <v>40000</v>
      </c>
      <c r="Q5" s="116">
        <f t="shared" si="1"/>
        <v>240000</v>
      </c>
      <c r="R5" s="117" t="s">
        <v>75</v>
      </c>
      <c r="S5" s="118" t="str">
        <f t="shared" si="2"/>
        <v>OK</v>
      </c>
      <c r="T5" s="122"/>
      <c r="U5" s="119"/>
    </row>
    <row r="6" spans="1:22" ht="14.25" customHeight="1" x14ac:dyDescent="0.45">
      <c r="B6" s="215"/>
      <c r="C6" s="215"/>
      <c r="D6" s="215"/>
      <c r="E6" s="108" t="s">
        <v>70</v>
      </c>
      <c r="F6" s="109"/>
      <c r="G6" s="109" t="s">
        <v>76</v>
      </c>
      <c r="H6" s="110" t="s">
        <v>72</v>
      </c>
      <c r="I6" s="111">
        <f>INDEX('Budget Notes'!$D$57:$D$66,MATCH($R6,'Budget Notes'!$B$57:$B$66,0))</f>
        <v>36</v>
      </c>
      <c r="J6" s="112">
        <f>INDEX('Budget Notes'!$F$57:$F$66,MATCH($R6,'Budget Notes'!$B$57:$B$66,0))</f>
        <v>100</v>
      </c>
      <c r="K6" s="113">
        <f t="shared" si="0"/>
        <v>3600</v>
      </c>
      <c r="L6" s="114">
        <v>700</v>
      </c>
      <c r="M6" s="114">
        <v>700</v>
      </c>
      <c r="N6" s="114">
        <v>700</v>
      </c>
      <c r="O6" s="114">
        <v>700</v>
      </c>
      <c r="P6" s="114">
        <v>800</v>
      </c>
      <c r="Q6" s="116">
        <f t="shared" si="1"/>
        <v>3600</v>
      </c>
      <c r="R6" s="117" t="s">
        <v>77</v>
      </c>
      <c r="S6" s="118" t="str">
        <f t="shared" si="2"/>
        <v>OK</v>
      </c>
      <c r="U6" s="119"/>
    </row>
    <row r="7" spans="1:22" ht="26.25" customHeight="1" x14ac:dyDescent="0.45">
      <c r="B7" s="215"/>
      <c r="C7" s="215"/>
      <c r="D7" s="215"/>
      <c r="E7" s="108" t="s">
        <v>70</v>
      </c>
      <c r="F7" s="109"/>
      <c r="G7" s="109" t="s">
        <v>78</v>
      </c>
      <c r="H7" s="123" t="s">
        <v>79</v>
      </c>
      <c r="I7" s="111">
        <f>INDEX('Budget Notes'!$D$57:$D$66,MATCH($R7,'Budget Notes'!$B$57:$B$66,0))</f>
        <v>1</v>
      </c>
      <c r="J7" s="112">
        <f>INDEX('Budget Notes'!$F$57:$F$66,MATCH($R7,'Budget Notes'!$B$57:$B$66,0))</f>
        <v>45000</v>
      </c>
      <c r="K7" s="113">
        <f t="shared" si="0"/>
        <v>45000</v>
      </c>
      <c r="L7" s="114">
        <v>45000</v>
      </c>
      <c r="M7" s="114">
        <v>0</v>
      </c>
      <c r="N7" s="114">
        <v>0</v>
      </c>
      <c r="O7" s="114">
        <v>0</v>
      </c>
      <c r="P7" s="114">
        <v>0</v>
      </c>
      <c r="Q7" s="116">
        <f t="shared" si="1"/>
        <v>45000</v>
      </c>
      <c r="R7" s="117" t="s">
        <v>80</v>
      </c>
      <c r="S7" s="118" t="str">
        <f t="shared" si="2"/>
        <v>OK</v>
      </c>
      <c r="U7" s="119"/>
    </row>
    <row r="8" spans="1:22" ht="26.25" customHeight="1" x14ac:dyDescent="0.45">
      <c r="B8" s="215"/>
      <c r="C8" s="215"/>
      <c r="D8" s="215"/>
      <c r="E8" s="108" t="s">
        <v>81</v>
      </c>
      <c r="F8" s="109" t="s">
        <v>227</v>
      </c>
      <c r="G8" s="109" t="s">
        <v>82</v>
      </c>
      <c r="H8" s="110" t="s">
        <v>83</v>
      </c>
      <c r="I8" s="111">
        <f>INDEX('Budget Notes'!$D$57:$D$66,MATCH($R8,'Budget Notes'!$B$57:$B$66,0))</f>
        <v>135</v>
      </c>
      <c r="J8" s="112">
        <f>INDEX('Budget Notes'!$F$57:$F$66,MATCH($R8,'Budget Notes'!$B$57:$B$66,0))</f>
        <v>12</v>
      </c>
      <c r="K8" s="113">
        <f t="shared" si="0"/>
        <v>1620</v>
      </c>
      <c r="L8" s="114">
        <v>1620</v>
      </c>
      <c r="M8" s="114">
        <v>0</v>
      </c>
      <c r="N8" s="114">
        <v>0</v>
      </c>
      <c r="O8" s="114">
        <v>0</v>
      </c>
      <c r="P8" s="114">
        <v>0</v>
      </c>
      <c r="Q8" s="116">
        <f t="shared" si="1"/>
        <v>1620</v>
      </c>
      <c r="R8" s="117" t="s">
        <v>84</v>
      </c>
      <c r="S8" s="118" t="str">
        <f t="shared" si="2"/>
        <v>OK</v>
      </c>
      <c r="U8" s="119"/>
    </row>
    <row r="9" spans="1:22" ht="14.25" customHeight="1" x14ac:dyDescent="0.45">
      <c r="B9" s="215"/>
      <c r="C9" s="215"/>
      <c r="D9" s="215"/>
      <c r="E9" s="108" t="s">
        <v>70</v>
      </c>
      <c r="F9" s="109"/>
      <c r="G9" s="109" t="s">
        <v>23</v>
      </c>
      <c r="H9" s="110" t="s">
        <v>85</v>
      </c>
      <c r="I9" s="111">
        <f>INDEX('Budget Notes'!$D$57:$D$66,MATCH($R9,'Budget Notes'!$B$57:$B$66,0))</f>
        <v>12</v>
      </c>
      <c r="J9" s="112">
        <f>INDEX('Budget Notes'!$F$57:$F$66,MATCH($R9,'Budget Notes'!$B$57:$B$66,0))</f>
        <v>666.66666666666663</v>
      </c>
      <c r="K9" s="113">
        <f t="shared" si="0"/>
        <v>8000</v>
      </c>
      <c r="L9" s="114">
        <v>2000</v>
      </c>
      <c r="M9" s="114">
        <v>2000</v>
      </c>
      <c r="N9" s="114">
        <v>2000</v>
      </c>
      <c r="O9" s="114">
        <v>1000</v>
      </c>
      <c r="P9" s="114">
        <v>1000</v>
      </c>
      <c r="Q9" s="116">
        <f t="shared" si="1"/>
        <v>8000</v>
      </c>
      <c r="R9" s="117" t="s">
        <v>86</v>
      </c>
      <c r="S9" s="118" t="str">
        <f t="shared" si="2"/>
        <v>OK</v>
      </c>
      <c r="U9" s="119"/>
    </row>
    <row r="10" spans="1:22" ht="14.25" customHeight="1" x14ac:dyDescent="0.45">
      <c r="B10" s="215"/>
      <c r="C10" s="215"/>
      <c r="D10" s="215"/>
      <c r="E10" s="124"/>
      <c r="F10" s="107"/>
      <c r="G10" s="107"/>
      <c r="H10" s="125"/>
      <c r="I10" s="126"/>
      <c r="J10" s="126"/>
      <c r="K10" s="127">
        <f>SUM(I10*J10)</f>
        <v>0</v>
      </c>
      <c r="L10" s="128"/>
      <c r="M10" s="128"/>
      <c r="N10" s="128"/>
      <c r="O10" s="128"/>
      <c r="P10" s="128"/>
      <c r="Q10" s="128">
        <f t="shared" si="1"/>
        <v>0</v>
      </c>
      <c r="R10" s="129"/>
      <c r="S10" s="118" t="str">
        <f t="shared" si="2"/>
        <v>OK</v>
      </c>
      <c r="U10" s="119"/>
    </row>
    <row r="11" spans="1:22" ht="14.25" customHeight="1" x14ac:dyDescent="0.45">
      <c r="B11" s="215"/>
      <c r="C11" s="215"/>
      <c r="D11" s="130"/>
      <c r="E11" s="124"/>
      <c r="F11" s="107"/>
      <c r="G11" s="107"/>
      <c r="H11" s="125"/>
      <c r="I11" s="128"/>
      <c r="J11" s="128"/>
      <c r="K11" s="127"/>
      <c r="L11" s="128"/>
      <c r="M11" s="128"/>
      <c r="N11" s="128"/>
      <c r="O11" s="128"/>
      <c r="P11" s="128"/>
      <c r="Q11" s="128"/>
      <c r="R11" s="131"/>
      <c r="S11" s="118" t="str">
        <f t="shared" si="2"/>
        <v>OK</v>
      </c>
    </row>
    <row r="12" spans="1:22" ht="14.25" customHeight="1" x14ac:dyDescent="0.45">
      <c r="B12" s="215"/>
      <c r="C12" s="215"/>
      <c r="D12" s="130"/>
      <c r="E12" s="124"/>
      <c r="F12" s="107"/>
      <c r="G12" s="107"/>
      <c r="H12" s="125"/>
      <c r="I12" s="128"/>
      <c r="J12" s="128"/>
      <c r="K12" s="127"/>
      <c r="L12" s="128"/>
      <c r="M12" s="128"/>
      <c r="N12" s="128"/>
      <c r="O12" s="128"/>
      <c r="P12" s="128"/>
      <c r="Q12" s="128"/>
      <c r="R12" s="131"/>
      <c r="S12" s="118" t="str">
        <f t="shared" si="2"/>
        <v>OK</v>
      </c>
    </row>
    <row r="13" spans="1:22" ht="23.25" customHeight="1" x14ac:dyDescent="0.45">
      <c r="B13" s="215"/>
      <c r="C13" s="215"/>
      <c r="D13" s="213" t="s">
        <v>245</v>
      </c>
      <c r="E13" s="108" t="s">
        <v>70</v>
      </c>
      <c r="F13" s="109"/>
      <c r="G13" s="109" t="s">
        <v>19</v>
      </c>
      <c r="H13" s="110" t="s">
        <v>60</v>
      </c>
      <c r="I13" s="111">
        <f>INDEX('Budget Notes'!$D$57:$D$66,MATCH($R13,'Budget Notes'!$B$57:$B$66,0))</f>
        <v>5</v>
      </c>
      <c r="J13" s="112">
        <f>INDEX('Budget Notes'!$F$57:$F$66,MATCH($R13,'Budget Notes'!$B$57:$B$66,0))</f>
        <v>2300</v>
      </c>
      <c r="K13" s="113">
        <f>I13*J13</f>
        <v>11500</v>
      </c>
      <c r="L13" s="114">
        <v>6000</v>
      </c>
      <c r="M13" s="114">
        <v>0</v>
      </c>
      <c r="N13" s="114">
        <v>500</v>
      </c>
      <c r="O13" s="114">
        <v>5000</v>
      </c>
      <c r="P13" s="114">
        <v>0</v>
      </c>
      <c r="Q13" s="116">
        <f>SUM(L13:P13)</f>
        <v>11500</v>
      </c>
      <c r="R13" s="117" t="s">
        <v>87</v>
      </c>
      <c r="S13" s="118" t="str">
        <f t="shared" si="2"/>
        <v>OK</v>
      </c>
    </row>
    <row r="14" spans="1:22" ht="14.25" customHeight="1" x14ac:dyDescent="0.45">
      <c r="B14" s="215"/>
      <c r="C14" s="215"/>
      <c r="D14" s="215"/>
      <c r="E14" s="108" t="s">
        <v>88</v>
      </c>
      <c r="F14" s="109"/>
      <c r="G14" s="109" t="s">
        <v>27</v>
      </c>
      <c r="H14" s="110" t="s">
        <v>60</v>
      </c>
      <c r="I14" s="111">
        <f>INDEX('Budget Notes'!$D$57:$D$66,MATCH($R14,'Budget Notes'!$B$57:$B$66,0))</f>
        <v>450</v>
      </c>
      <c r="J14" s="112">
        <f>INDEX('Budget Notes'!$F$57:$F$66,MATCH($R14,'Budget Notes'!$B$57:$B$66,0))</f>
        <v>150</v>
      </c>
      <c r="K14" s="113">
        <f>I14*J14</f>
        <v>67500</v>
      </c>
      <c r="L14" s="114">
        <v>30000</v>
      </c>
      <c r="M14" s="114">
        <v>22500</v>
      </c>
      <c r="N14" s="114">
        <v>15000</v>
      </c>
      <c r="O14" s="114">
        <v>0</v>
      </c>
      <c r="P14" s="114">
        <v>0</v>
      </c>
      <c r="Q14" s="116">
        <f>SUM(L14:P14)</f>
        <v>67500</v>
      </c>
      <c r="R14" s="117" t="s">
        <v>89</v>
      </c>
      <c r="S14" s="118" t="str">
        <f t="shared" si="2"/>
        <v>OK</v>
      </c>
    </row>
    <row r="15" spans="1:22" ht="14.25" customHeight="1" x14ac:dyDescent="0.45">
      <c r="B15" s="215"/>
      <c r="C15" s="215"/>
      <c r="D15" s="215"/>
      <c r="E15" s="108" t="s">
        <v>90</v>
      </c>
      <c r="F15" s="109"/>
      <c r="G15" s="109" t="s">
        <v>29</v>
      </c>
      <c r="H15" s="110" t="s">
        <v>72</v>
      </c>
      <c r="I15" s="111">
        <f>INDEX('Budget Notes'!$D$57:$D$66,MATCH($R15,'Budget Notes'!$B$57:$B$66,0))</f>
        <v>36</v>
      </c>
      <c r="J15" s="112">
        <f>INDEX('Budget Notes'!$F$57:$F$66,MATCH($R15,'Budget Notes'!$B$57:$B$66,0))</f>
        <v>300</v>
      </c>
      <c r="K15" s="113">
        <f>I15*J15</f>
        <v>10800</v>
      </c>
      <c r="L15" s="114">
        <v>3600</v>
      </c>
      <c r="M15" s="114">
        <v>3600</v>
      </c>
      <c r="N15" s="114">
        <v>3600</v>
      </c>
      <c r="O15" s="114">
        <v>0</v>
      </c>
      <c r="P15" s="114">
        <v>0</v>
      </c>
      <c r="Q15" s="116">
        <f>SUM(L15:P15)</f>
        <v>10800</v>
      </c>
      <c r="R15" s="117" t="s">
        <v>91</v>
      </c>
      <c r="S15" s="118" t="str">
        <f t="shared" si="2"/>
        <v>OK</v>
      </c>
    </row>
    <row r="16" spans="1:22" ht="14.25" customHeight="1" x14ac:dyDescent="0.45">
      <c r="B16" s="132"/>
      <c r="C16" s="132"/>
      <c r="D16" s="130"/>
      <c r="E16" s="124"/>
      <c r="F16" s="107"/>
      <c r="G16" s="107"/>
      <c r="H16" s="125"/>
      <c r="I16" s="128"/>
      <c r="J16" s="128"/>
      <c r="K16" s="127"/>
      <c r="L16" s="128"/>
      <c r="M16" s="128"/>
      <c r="N16" s="128"/>
      <c r="O16" s="128"/>
      <c r="P16" s="128"/>
      <c r="Q16" s="128"/>
      <c r="R16" s="129"/>
      <c r="S16" s="118" t="str">
        <f t="shared" si="2"/>
        <v>OK</v>
      </c>
    </row>
    <row r="17" spans="2:20" ht="14.25" customHeight="1" x14ac:dyDescent="0.45">
      <c r="B17" s="132"/>
      <c r="C17" s="132"/>
      <c r="D17" s="130"/>
      <c r="E17" s="124"/>
      <c r="F17" s="107"/>
      <c r="G17" s="107"/>
      <c r="H17" s="125"/>
      <c r="I17" s="128"/>
      <c r="J17" s="128"/>
      <c r="K17" s="127"/>
      <c r="L17" s="128"/>
      <c r="M17" s="128"/>
      <c r="N17" s="128"/>
      <c r="O17" s="128"/>
      <c r="P17" s="128"/>
      <c r="Q17" s="128"/>
      <c r="R17" s="129"/>
      <c r="S17" s="118" t="str">
        <f t="shared" si="2"/>
        <v>OK</v>
      </c>
    </row>
    <row r="18" spans="2:20" ht="14.25" customHeight="1" x14ac:dyDescent="0.45">
      <c r="B18" s="213" t="s">
        <v>237</v>
      </c>
      <c r="C18" s="213"/>
      <c r="D18" s="213"/>
      <c r="E18" s="124"/>
      <c r="F18" s="107"/>
      <c r="G18" s="107"/>
      <c r="H18" s="125"/>
      <c r="I18" s="128"/>
      <c r="J18" s="128"/>
      <c r="K18" s="127">
        <f>SUM(I18*J18)</f>
        <v>0</v>
      </c>
      <c r="L18" s="128"/>
      <c r="M18" s="128"/>
      <c r="N18" s="128"/>
      <c r="O18" s="128"/>
      <c r="P18" s="128"/>
      <c r="Q18" s="128">
        <f>SUM(L18:P18)</f>
        <v>0</v>
      </c>
      <c r="R18" s="129"/>
      <c r="S18" s="118" t="str">
        <f t="shared" si="2"/>
        <v>OK</v>
      </c>
    </row>
    <row r="19" spans="2:20" ht="14.25" customHeight="1" x14ac:dyDescent="0.45">
      <c r="B19" s="213"/>
      <c r="C19" s="213"/>
      <c r="D19" s="213"/>
      <c r="E19" s="124"/>
      <c r="F19" s="107"/>
      <c r="G19" s="107"/>
      <c r="H19" s="125"/>
      <c r="I19" s="128"/>
      <c r="J19" s="128"/>
      <c r="K19" s="127">
        <f>SUM(I19*J19)</f>
        <v>0</v>
      </c>
      <c r="L19" s="128"/>
      <c r="M19" s="128"/>
      <c r="N19" s="128"/>
      <c r="O19" s="128"/>
      <c r="P19" s="128"/>
      <c r="Q19" s="128">
        <f>SUM(L19:P19)</f>
        <v>0</v>
      </c>
      <c r="R19" s="129"/>
      <c r="S19" s="118" t="str">
        <f t="shared" si="2"/>
        <v>OK</v>
      </c>
    </row>
    <row r="20" spans="2:20" ht="14.25" customHeight="1" x14ac:dyDescent="0.45">
      <c r="B20" s="213"/>
      <c r="C20" s="213"/>
      <c r="D20" s="213"/>
      <c r="E20" s="124"/>
      <c r="F20" s="107"/>
      <c r="G20" s="107"/>
      <c r="H20" s="125"/>
      <c r="I20" s="128"/>
      <c r="J20" s="128"/>
      <c r="K20" s="127">
        <f>SUM(I20*J20)</f>
        <v>0</v>
      </c>
      <c r="L20" s="128"/>
      <c r="M20" s="128"/>
      <c r="N20" s="128"/>
      <c r="O20" s="128"/>
      <c r="P20" s="128"/>
      <c r="Q20" s="128">
        <f>SUM(L20:P20)</f>
        <v>0</v>
      </c>
      <c r="R20" s="129"/>
      <c r="S20" s="118" t="str">
        <f t="shared" si="2"/>
        <v>OK</v>
      </c>
    </row>
    <row r="21" spans="2:20" ht="14.25" customHeight="1" x14ac:dyDescent="0.45">
      <c r="B21" s="213"/>
      <c r="C21" s="213"/>
      <c r="D21" s="213"/>
      <c r="E21" s="124"/>
      <c r="F21" s="107"/>
      <c r="G21" s="107"/>
      <c r="H21" s="125"/>
      <c r="I21" s="128"/>
      <c r="J21" s="128"/>
      <c r="K21" s="127">
        <f>SUM(I21*J21)</f>
        <v>0</v>
      </c>
      <c r="L21" s="128"/>
      <c r="M21" s="128"/>
      <c r="N21" s="128"/>
      <c r="O21" s="128"/>
      <c r="P21" s="128"/>
      <c r="Q21" s="128">
        <f>SUM(L21:P21)</f>
        <v>0</v>
      </c>
      <c r="R21" s="129"/>
      <c r="S21" s="118" t="str">
        <f t="shared" si="2"/>
        <v>OK</v>
      </c>
    </row>
    <row r="22" spans="2:20" ht="14.25" customHeight="1" x14ac:dyDescent="0.45">
      <c r="B22" s="132"/>
      <c r="C22" s="132"/>
      <c r="D22" s="130"/>
      <c r="E22" s="124"/>
      <c r="F22" s="107"/>
      <c r="G22" s="107"/>
      <c r="H22" s="125"/>
      <c r="I22" s="128"/>
      <c r="J22" s="128"/>
      <c r="K22" s="127"/>
      <c r="L22" s="128"/>
      <c r="M22" s="128"/>
      <c r="N22" s="128"/>
      <c r="O22" s="128"/>
      <c r="P22" s="128"/>
      <c r="Q22" s="128"/>
      <c r="R22" s="129"/>
      <c r="S22" s="118" t="str">
        <f t="shared" si="2"/>
        <v>OK</v>
      </c>
    </row>
    <row r="23" spans="2:20" ht="14.25" customHeight="1" x14ac:dyDescent="0.45">
      <c r="B23" s="132"/>
      <c r="C23" s="132"/>
      <c r="D23" s="130"/>
      <c r="E23" s="124"/>
      <c r="F23" s="107"/>
      <c r="G23" s="107"/>
      <c r="H23" s="125"/>
      <c r="I23" s="128"/>
      <c r="J23" s="128"/>
      <c r="K23" s="127"/>
      <c r="L23" s="128"/>
      <c r="M23" s="128"/>
      <c r="N23" s="128"/>
      <c r="O23" s="128"/>
      <c r="P23" s="128"/>
      <c r="Q23" s="128"/>
      <c r="R23" s="129"/>
      <c r="S23" s="118" t="str">
        <f t="shared" si="2"/>
        <v>OK</v>
      </c>
    </row>
    <row r="24" spans="2:20" ht="14.25" customHeight="1" x14ac:dyDescent="0.45">
      <c r="B24" s="213" t="s">
        <v>238</v>
      </c>
      <c r="C24" s="213"/>
      <c r="D24" s="213"/>
      <c r="E24" s="124"/>
      <c r="F24" s="132"/>
      <c r="G24" s="132"/>
      <c r="H24" s="133"/>
      <c r="I24" s="134"/>
      <c r="J24" s="134"/>
      <c r="K24" s="127">
        <f>SUM(I24*J24)</f>
        <v>0</v>
      </c>
      <c r="L24" s="134"/>
      <c r="M24" s="134"/>
      <c r="N24" s="134"/>
      <c r="O24" s="134"/>
      <c r="P24" s="134"/>
      <c r="Q24" s="128">
        <f>SUM(L24:P24)</f>
        <v>0</v>
      </c>
      <c r="R24" s="129"/>
      <c r="S24" s="118" t="str">
        <f t="shared" si="2"/>
        <v>OK</v>
      </c>
    </row>
    <row r="25" spans="2:20" ht="14.25" customHeight="1" x14ac:dyDescent="0.45">
      <c r="B25" s="213"/>
      <c r="C25" s="213"/>
      <c r="D25" s="213"/>
      <c r="E25" s="124"/>
      <c r="F25" s="132"/>
      <c r="G25" s="132"/>
      <c r="H25" s="133"/>
      <c r="I25" s="134"/>
      <c r="J25" s="134"/>
      <c r="K25" s="127">
        <f>SUM(I25*J25)</f>
        <v>0</v>
      </c>
      <c r="L25" s="134"/>
      <c r="M25" s="134"/>
      <c r="N25" s="134"/>
      <c r="O25" s="134"/>
      <c r="P25" s="134"/>
      <c r="Q25" s="128">
        <f>SUM(L25:P25)</f>
        <v>0</v>
      </c>
      <c r="R25" s="129"/>
      <c r="S25" s="118" t="str">
        <f t="shared" si="2"/>
        <v>OK</v>
      </c>
    </row>
    <row r="26" spans="2:20" ht="14.25" customHeight="1" x14ac:dyDescent="0.45">
      <c r="B26" s="213"/>
      <c r="C26" s="213"/>
      <c r="D26" s="213"/>
      <c r="E26" s="135"/>
      <c r="F26" s="132"/>
      <c r="G26" s="132"/>
      <c r="H26" s="133"/>
      <c r="I26" s="134"/>
      <c r="J26" s="134"/>
      <c r="K26" s="127">
        <f>SUM(I26*J26)</f>
        <v>0</v>
      </c>
      <c r="L26" s="134"/>
      <c r="M26" s="134"/>
      <c r="N26" s="134"/>
      <c r="O26" s="134"/>
      <c r="P26" s="134"/>
      <c r="Q26" s="128">
        <f>SUM(L26:P26)</f>
        <v>0</v>
      </c>
      <c r="R26" s="129"/>
      <c r="S26" s="118" t="str">
        <f t="shared" si="2"/>
        <v>OK</v>
      </c>
    </row>
    <row r="27" spans="2:20" ht="14.25" customHeight="1" x14ac:dyDescent="0.45">
      <c r="B27" s="136"/>
      <c r="C27" s="136"/>
      <c r="D27" s="137"/>
      <c r="E27" s="138"/>
      <c r="F27" s="136"/>
      <c r="G27" s="136"/>
      <c r="H27" s="139"/>
      <c r="I27" s="140"/>
      <c r="J27" s="140"/>
      <c r="K27" s="141"/>
      <c r="L27" s="140"/>
      <c r="M27" s="140"/>
      <c r="N27" s="140"/>
      <c r="O27" s="140"/>
      <c r="P27" s="140"/>
      <c r="Q27" s="142"/>
      <c r="R27" s="143"/>
      <c r="S27" s="118" t="str">
        <f t="shared" si="2"/>
        <v>OK</v>
      </c>
    </row>
    <row r="28" spans="2:20" ht="15" customHeight="1" x14ac:dyDescent="0.45">
      <c r="B28" s="144"/>
      <c r="C28" s="144" t="s">
        <v>92</v>
      </c>
      <c r="D28" s="145"/>
      <c r="E28" s="146"/>
      <c r="F28" s="144"/>
      <c r="G28" s="144"/>
      <c r="H28" s="147"/>
      <c r="I28" s="148"/>
      <c r="J28" s="148"/>
      <c r="K28" s="149">
        <f t="shared" ref="K28:Q28" si="3">SUM(K4:K26)</f>
        <v>484020</v>
      </c>
      <c r="L28" s="150">
        <f t="shared" si="3"/>
        <v>158920</v>
      </c>
      <c r="M28" s="150">
        <f t="shared" si="3"/>
        <v>118800</v>
      </c>
      <c r="N28" s="150">
        <f t="shared" si="3"/>
        <v>81800</v>
      </c>
      <c r="O28" s="150">
        <f t="shared" si="3"/>
        <v>64700</v>
      </c>
      <c r="P28" s="150">
        <f t="shared" si="3"/>
        <v>59800</v>
      </c>
      <c r="Q28" s="149">
        <f t="shared" si="3"/>
        <v>484020</v>
      </c>
      <c r="R28" s="151"/>
      <c r="S28" s="118" t="str">
        <f t="shared" si="2"/>
        <v>OK</v>
      </c>
    </row>
    <row r="29" spans="2:20" ht="14.25" customHeight="1" x14ac:dyDescent="0.45">
      <c r="B29" s="107"/>
      <c r="C29" s="107"/>
      <c r="D29" s="152"/>
      <c r="E29" s="124"/>
      <c r="F29" s="107"/>
      <c r="G29" s="107"/>
      <c r="H29" s="125"/>
      <c r="I29" s="128"/>
      <c r="J29" s="128"/>
      <c r="K29" s="127"/>
      <c r="L29" s="128"/>
      <c r="M29" s="128"/>
      <c r="N29" s="128"/>
      <c r="O29" s="128"/>
      <c r="P29" s="128"/>
      <c r="Q29" s="128"/>
      <c r="R29" s="131"/>
      <c r="S29" s="118" t="str">
        <f t="shared" si="2"/>
        <v>OK</v>
      </c>
    </row>
    <row r="30" spans="2:20" ht="14.25" customHeight="1" x14ac:dyDescent="0.45">
      <c r="B30" s="132"/>
      <c r="C30" s="132"/>
      <c r="D30" s="130"/>
      <c r="E30" s="135"/>
      <c r="F30" s="132"/>
      <c r="G30" s="132"/>
      <c r="H30" s="133"/>
      <c r="I30" s="134"/>
      <c r="J30" s="134"/>
      <c r="K30" s="127"/>
      <c r="L30" s="134"/>
      <c r="M30" s="134"/>
      <c r="N30" s="134"/>
      <c r="O30" s="134"/>
      <c r="P30" s="134"/>
      <c r="Q30" s="128"/>
      <c r="R30" s="131"/>
      <c r="S30" s="118" t="str">
        <f t="shared" si="2"/>
        <v>OK</v>
      </c>
    </row>
    <row r="31" spans="2:20" ht="14.25" customHeight="1" x14ac:dyDescent="0.45">
      <c r="B31" s="213" t="s">
        <v>32</v>
      </c>
      <c r="C31" s="132" t="s">
        <v>93</v>
      </c>
      <c r="D31" s="153" t="s">
        <v>94</v>
      </c>
      <c r="E31" s="154" t="s">
        <v>70</v>
      </c>
      <c r="F31" s="132"/>
      <c r="G31" s="132"/>
      <c r="H31" s="155" t="s">
        <v>72</v>
      </c>
      <c r="I31" s="156">
        <f>INDEX('Budget Notes'!$D$57:$D$66,MATCH($R31,'Budget Notes'!$B$57:$B$66,0))</f>
        <v>84</v>
      </c>
      <c r="J31" s="157">
        <f>INDEX('Budget Notes'!$F$57:$F$66,MATCH($R31,'Budget Notes'!$B$57:$B$66,0))</f>
        <v>2857.1428571428573</v>
      </c>
      <c r="K31" s="113">
        <f>I31*J31</f>
        <v>240000.00000000003</v>
      </c>
      <c r="L31" s="121">
        <v>50000</v>
      </c>
      <c r="M31" s="121">
        <v>50000</v>
      </c>
      <c r="N31" s="121">
        <v>50000</v>
      </c>
      <c r="O31" s="121">
        <v>50000</v>
      </c>
      <c r="P31" s="121">
        <v>40000</v>
      </c>
      <c r="Q31" s="116">
        <f>SUM(L31:P31)</f>
        <v>240000</v>
      </c>
      <c r="R31" s="117" t="s">
        <v>95</v>
      </c>
      <c r="S31" s="118" t="str">
        <f t="shared" si="2"/>
        <v>OK</v>
      </c>
      <c r="T31" s="119"/>
    </row>
    <row r="32" spans="2:20" ht="14.25" customHeight="1" x14ac:dyDescent="0.45">
      <c r="B32" s="213"/>
      <c r="C32" s="132" t="s">
        <v>93</v>
      </c>
      <c r="D32" s="130"/>
      <c r="E32" s="135"/>
      <c r="F32" s="132"/>
      <c r="G32" s="132"/>
      <c r="H32" s="133"/>
      <c r="I32" s="134"/>
      <c r="J32" s="134"/>
      <c r="K32" s="127">
        <f>SUM(I32*J32)</f>
        <v>0</v>
      </c>
      <c r="L32" s="134"/>
      <c r="M32" s="134"/>
      <c r="N32" s="134"/>
      <c r="O32" s="134"/>
      <c r="P32" s="134"/>
      <c r="Q32" s="128">
        <f>SUM(L32:P32)</f>
        <v>0</v>
      </c>
      <c r="R32" s="129"/>
      <c r="S32" s="118" t="str">
        <f t="shared" si="2"/>
        <v>OK</v>
      </c>
      <c r="T32" s="119"/>
    </row>
    <row r="33" spans="1:24" ht="14.25" customHeight="1" x14ac:dyDescent="0.45">
      <c r="B33" s="132"/>
      <c r="C33" s="132"/>
      <c r="D33" s="130"/>
      <c r="E33" s="135"/>
      <c r="F33" s="132"/>
      <c r="G33" s="132"/>
      <c r="H33" s="133"/>
      <c r="I33" s="134"/>
      <c r="J33" s="134"/>
      <c r="K33" s="127"/>
      <c r="L33" s="134"/>
      <c r="M33" s="134"/>
      <c r="N33" s="134"/>
      <c r="O33" s="134"/>
      <c r="P33" s="134"/>
      <c r="Q33" s="128"/>
      <c r="R33" s="129"/>
      <c r="S33" s="118" t="str">
        <f t="shared" si="2"/>
        <v>OK</v>
      </c>
      <c r="T33" s="119"/>
    </row>
    <row r="34" spans="1:24" ht="15" customHeight="1" x14ac:dyDescent="0.45">
      <c r="B34" s="144"/>
      <c r="C34" s="144" t="s">
        <v>92</v>
      </c>
      <c r="D34" s="145"/>
      <c r="E34" s="146"/>
      <c r="F34" s="144"/>
      <c r="G34" s="144"/>
      <c r="H34" s="147"/>
      <c r="I34" s="148"/>
      <c r="J34" s="148"/>
      <c r="K34" s="158">
        <f t="shared" ref="K34:Q34" si="4">SUM(K31:K32)</f>
        <v>240000.00000000003</v>
      </c>
      <c r="L34" s="158">
        <f t="shared" si="4"/>
        <v>50000</v>
      </c>
      <c r="M34" s="158">
        <f t="shared" si="4"/>
        <v>50000</v>
      </c>
      <c r="N34" s="158">
        <f t="shared" si="4"/>
        <v>50000</v>
      </c>
      <c r="O34" s="158">
        <f t="shared" si="4"/>
        <v>50000</v>
      </c>
      <c r="P34" s="158">
        <f t="shared" si="4"/>
        <v>40000</v>
      </c>
      <c r="Q34" s="158">
        <f t="shared" si="4"/>
        <v>240000</v>
      </c>
      <c r="R34" s="151"/>
      <c r="S34" s="118" t="str">
        <f t="shared" si="2"/>
        <v>OK</v>
      </c>
    </row>
    <row r="35" spans="1:24" ht="14.25" customHeight="1" x14ac:dyDescent="0.45">
      <c r="B35" s="132" t="s">
        <v>96</v>
      </c>
      <c r="C35" s="132" t="s">
        <v>96</v>
      </c>
      <c r="D35" s="159" t="s">
        <v>97</v>
      </c>
      <c r="E35" s="135" t="s">
        <v>70</v>
      </c>
      <c r="F35" s="132"/>
      <c r="G35" s="132"/>
      <c r="H35" s="133"/>
      <c r="I35" s="134"/>
      <c r="J35" s="134"/>
      <c r="K35" s="127"/>
      <c r="L35" s="134"/>
      <c r="M35" s="134"/>
      <c r="N35" s="134"/>
      <c r="O35" s="134"/>
      <c r="P35" s="134"/>
      <c r="Q35" s="128"/>
      <c r="R35" s="131"/>
      <c r="S35" s="118" t="str">
        <f t="shared" si="2"/>
        <v>OK</v>
      </c>
    </row>
    <row r="36" spans="1:24" ht="14.25" customHeight="1" x14ac:dyDescent="0.45">
      <c r="B36" s="132"/>
      <c r="C36" s="132"/>
      <c r="D36" s="130"/>
      <c r="E36" s="124"/>
      <c r="F36" s="107"/>
      <c r="G36" s="107"/>
      <c r="H36" s="125"/>
      <c r="I36" s="128"/>
      <c r="J36" s="128"/>
      <c r="K36" s="127"/>
      <c r="L36" s="128"/>
      <c r="M36" s="128"/>
      <c r="N36" s="128"/>
      <c r="O36" s="128"/>
      <c r="P36" s="128"/>
      <c r="Q36" s="128"/>
      <c r="R36" s="131"/>
      <c r="S36" s="118" t="str">
        <f t="shared" si="2"/>
        <v>OK</v>
      </c>
    </row>
    <row r="37" spans="1:24" ht="14.25" customHeight="1" x14ac:dyDescent="0.45">
      <c r="B37" s="132"/>
      <c r="C37" s="132"/>
      <c r="D37" s="159"/>
      <c r="E37" s="135"/>
      <c r="F37" s="132"/>
      <c r="G37" s="132"/>
      <c r="H37" s="133"/>
      <c r="I37" s="134"/>
      <c r="J37" s="134"/>
      <c r="K37" s="127"/>
      <c r="L37" s="134"/>
      <c r="M37" s="134"/>
      <c r="N37" s="134"/>
      <c r="O37" s="134"/>
      <c r="P37" s="134"/>
      <c r="Q37" s="128"/>
      <c r="R37" s="131"/>
      <c r="S37" s="118" t="str">
        <f t="shared" si="2"/>
        <v>OK</v>
      </c>
    </row>
    <row r="38" spans="1:24" ht="14.25" customHeight="1" x14ac:dyDescent="0.45">
      <c r="B38" s="132"/>
      <c r="C38" s="132"/>
      <c r="D38" s="159"/>
      <c r="E38" s="135"/>
      <c r="F38" s="132"/>
      <c r="G38" s="132"/>
      <c r="H38" s="133"/>
      <c r="I38" s="134"/>
      <c r="J38" s="134"/>
      <c r="K38" s="127"/>
      <c r="L38" s="134"/>
      <c r="M38" s="134"/>
      <c r="N38" s="134"/>
      <c r="O38" s="134"/>
      <c r="P38" s="134"/>
      <c r="Q38" s="128"/>
      <c r="R38" s="131"/>
      <c r="S38" s="118" t="str">
        <f t="shared" si="2"/>
        <v>OK</v>
      </c>
    </row>
    <row r="39" spans="1:24" s="164" customFormat="1" ht="12.75" customHeight="1" x14ac:dyDescent="0.45">
      <c r="A39" s="98"/>
      <c r="B39" s="160" t="s">
        <v>98</v>
      </c>
      <c r="C39" s="161"/>
      <c r="D39" s="161"/>
      <c r="E39" s="161"/>
      <c r="F39" s="161"/>
      <c r="G39" s="161"/>
      <c r="H39" s="162"/>
      <c r="I39" s="162"/>
      <c r="J39" s="162"/>
      <c r="K39" s="163">
        <f t="shared" ref="K39:Q39" si="5">K28+K34</f>
        <v>724020</v>
      </c>
      <c r="L39" s="163">
        <f t="shared" si="5"/>
        <v>208920</v>
      </c>
      <c r="M39" s="163">
        <f t="shared" si="5"/>
        <v>168800</v>
      </c>
      <c r="N39" s="163">
        <f t="shared" si="5"/>
        <v>131800</v>
      </c>
      <c r="O39" s="163">
        <f t="shared" si="5"/>
        <v>114700</v>
      </c>
      <c r="P39" s="163">
        <f t="shared" si="5"/>
        <v>99800</v>
      </c>
      <c r="Q39" s="163">
        <f t="shared" si="5"/>
        <v>724020</v>
      </c>
      <c r="R39" s="162"/>
      <c r="S39" s="118" t="str">
        <f t="shared" si="2"/>
        <v>OK</v>
      </c>
      <c r="T39" s="98"/>
      <c r="U39" s="98"/>
      <c r="V39" s="98"/>
      <c r="X39" s="165"/>
    </row>
    <row r="40" spans="1:24" s="164" customFormat="1" ht="12.75" customHeight="1" x14ac:dyDescent="0.4">
      <c r="A40" s="98"/>
      <c r="B40" s="166" t="s">
        <v>99</v>
      </c>
      <c r="C40" s="167" t="str">
        <f>'Title Lists'!H2</f>
        <v>GCF</v>
      </c>
      <c r="D40" s="161"/>
      <c r="E40" s="161"/>
      <c r="F40" s="161"/>
      <c r="G40" s="161"/>
      <c r="H40" s="162"/>
      <c r="I40" s="162"/>
      <c r="J40" s="162"/>
      <c r="K40" s="162"/>
      <c r="L40" s="168">
        <f t="shared" ref="L40:Q40" si="6">SUMIF($E$4:$E$38,$C$40,L$4:L$38)</f>
        <v>173700</v>
      </c>
      <c r="M40" s="168">
        <f t="shared" si="6"/>
        <v>142700</v>
      </c>
      <c r="N40" s="168">
        <f t="shared" si="6"/>
        <v>113200</v>
      </c>
      <c r="O40" s="168">
        <f t="shared" si="6"/>
        <v>114700</v>
      </c>
      <c r="P40" s="168">
        <f t="shared" si="6"/>
        <v>99800</v>
      </c>
      <c r="Q40" s="168">
        <f t="shared" si="6"/>
        <v>644100</v>
      </c>
      <c r="R40" s="162"/>
      <c r="S40" s="118" t="str">
        <f>IF(ABS(K40-Q40)&lt;1,"OK","CHECK")</f>
        <v>CHECK</v>
      </c>
      <c r="T40" s="119"/>
      <c r="U40" s="119"/>
      <c r="V40" s="119"/>
      <c r="W40" s="165"/>
      <c r="X40" s="165"/>
    </row>
    <row r="41" spans="1:24" s="164" customFormat="1" ht="12.75" customHeight="1" x14ac:dyDescent="0.4">
      <c r="A41" s="98"/>
      <c r="B41" s="166" t="s">
        <v>100</v>
      </c>
      <c r="C41" s="167" t="str">
        <f>'Title Lists'!H3</f>
        <v>AE</v>
      </c>
      <c r="D41" s="161"/>
      <c r="E41" s="161"/>
      <c r="F41" s="161"/>
      <c r="G41" s="161"/>
      <c r="H41" s="162"/>
      <c r="I41" s="162"/>
      <c r="J41" s="162"/>
      <c r="K41" s="162"/>
      <c r="L41" s="168">
        <f t="shared" ref="L41:Q41" si="7">SUMIF($E$4:$E$38,$C$41,L$4:L$38)</f>
        <v>3600</v>
      </c>
      <c r="M41" s="168">
        <f t="shared" si="7"/>
        <v>3600</v>
      </c>
      <c r="N41" s="168">
        <f t="shared" si="7"/>
        <v>3600</v>
      </c>
      <c r="O41" s="168">
        <f t="shared" si="7"/>
        <v>0</v>
      </c>
      <c r="P41" s="168">
        <f t="shared" si="7"/>
        <v>0</v>
      </c>
      <c r="Q41" s="168">
        <f t="shared" si="7"/>
        <v>10800</v>
      </c>
      <c r="R41" s="162"/>
      <c r="S41" s="118" t="str">
        <f t="shared" si="2"/>
        <v>CHECK</v>
      </c>
      <c r="T41" s="119"/>
      <c r="U41" s="119"/>
      <c r="V41" s="119"/>
      <c r="W41" s="165"/>
      <c r="X41" s="165"/>
    </row>
    <row r="42" spans="1:24" s="164" customFormat="1" ht="12.75" customHeight="1" x14ac:dyDescent="0.4">
      <c r="A42" s="98"/>
      <c r="B42" s="166" t="s">
        <v>100</v>
      </c>
      <c r="C42" s="167" t="str">
        <f>'Title Lists'!H4</f>
        <v>Co-financier1</v>
      </c>
      <c r="D42" s="161"/>
      <c r="E42" s="161"/>
      <c r="F42" s="161"/>
      <c r="G42" s="161"/>
      <c r="H42" s="162"/>
      <c r="I42" s="162"/>
      <c r="J42" s="162"/>
      <c r="K42" s="162"/>
      <c r="L42" s="168">
        <f t="shared" ref="L42:Q42" si="8">SUMIF($E$4:$E$38,$C$42,L$4:L$38)</f>
        <v>1620</v>
      </c>
      <c r="M42" s="168">
        <f t="shared" si="8"/>
        <v>0</v>
      </c>
      <c r="N42" s="168">
        <f t="shared" si="8"/>
        <v>0</v>
      </c>
      <c r="O42" s="168">
        <f t="shared" si="8"/>
        <v>0</v>
      </c>
      <c r="P42" s="168">
        <f t="shared" si="8"/>
        <v>0</v>
      </c>
      <c r="Q42" s="168">
        <f t="shared" si="8"/>
        <v>1620</v>
      </c>
      <c r="R42" s="162"/>
      <c r="S42" s="118" t="str">
        <f t="shared" si="2"/>
        <v>CHECK</v>
      </c>
      <c r="T42" s="98"/>
      <c r="U42" s="98"/>
      <c r="V42" s="98"/>
    </row>
    <row r="43" spans="1:24" s="164" customFormat="1" ht="12.75" customHeight="1" x14ac:dyDescent="0.4">
      <c r="A43" s="98"/>
      <c r="B43" s="166" t="s">
        <v>100</v>
      </c>
      <c r="C43" s="167" t="str">
        <f>'Title Lists'!H5</f>
        <v>Co-financier2</v>
      </c>
      <c r="D43" s="161"/>
      <c r="E43" s="161"/>
      <c r="F43" s="161"/>
      <c r="G43" s="161"/>
      <c r="H43" s="162"/>
      <c r="I43" s="162"/>
      <c r="J43" s="162"/>
      <c r="K43" s="162"/>
      <c r="L43" s="168">
        <f t="shared" ref="L43:Q43" si="9">SUMIF($E$4:$E$38,$C$43,L$4:L$38)</f>
        <v>30000</v>
      </c>
      <c r="M43" s="168">
        <f t="shared" si="9"/>
        <v>22500</v>
      </c>
      <c r="N43" s="168">
        <f t="shared" si="9"/>
        <v>15000</v>
      </c>
      <c r="O43" s="168">
        <f t="shared" si="9"/>
        <v>0</v>
      </c>
      <c r="P43" s="168">
        <f t="shared" si="9"/>
        <v>0</v>
      </c>
      <c r="Q43" s="168">
        <f t="shared" si="9"/>
        <v>67500</v>
      </c>
      <c r="R43" s="162"/>
      <c r="S43" s="118" t="str">
        <f t="shared" si="2"/>
        <v>CHECK</v>
      </c>
      <c r="T43" s="98"/>
      <c r="U43" s="98"/>
      <c r="V43" s="98"/>
    </row>
    <row r="44" spans="1:24" s="164" customFormat="1" ht="12.75" customHeight="1" x14ac:dyDescent="0.4">
      <c r="A44" s="98"/>
      <c r="B44" s="166" t="s">
        <v>100</v>
      </c>
      <c r="C44" s="167" t="str">
        <f>'Title Lists'!H6</f>
        <v>Co-financier3</v>
      </c>
      <c r="D44" s="161"/>
      <c r="E44" s="161"/>
      <c r="F44" s="161"/>
      <c r="G44" s="161"/>
      <c r="H44" s="162"/>
      <c r="I44" s="162"/>
      <c r="J44" s="162"/>
      <c r="K44" s="162"/>
      <c r="L44" s="168">
        <f t="shared" ref="L44:Q44" si="10">SUMIF($E$4:$E$38,$C$44,L$4:L$38)</f>
        <v>0</v>
      </c>
      <c r="M44" s="168">
        <f t="shared" si="10"/>
        <v>0</v>
      </c>
      <c r="N44" s="168">
        <f t="shared" si="10"/>
        <v>0</v>
      </c>
      <c r="O44" s="168">
        <f t="shared" si="10"/>
        <v>0</v>
      </c>
      <c r="P44" s="168">
        <f t="shared" si="10"/>
        <v>0</v>
      </c>
      <c r="Q44" s="168">
        <f t="shared" si="10"/>
        <v>0</v>
      </c>
      <c r="R44" s="162"/>
      <c r="S44" s="118" t="str">
        <f t="shared" si="2"/>
        <v>OK</v>
      </c>
      <c r="T44" s="98"/>
      <c r="U44" s="98"/>
      <c r="V44" s="98"/>
    </row>
    <row r="46" spans="1:24" ht="14.25" customHeight="1" x14ac:dyDescent="0.45">
      <c r="B46" s="205" t="s">
        <v>101</v>
      </c>
      <c r="C46" s="206"/>
      <c r="D46" s="169"/>
      <c r="E46" s="169"/>
      <c r="J46" s="170"/>
    </row>
    <row r="47" spans="1:24" ht="14.25" customHeight="1" x14ac:dyDescent="0.45">
      <c r="B47" s="207" t="s">
        <v>102</v>
      </c>
      <c r="C47" s="208"/>
      <c r="D47" s="171" t="s">
        <v>103</v>
      </c>
      <c r="E47" s="171" t="s">
        <v>104</v>
      </c>
    </row>
    <row r="48" spans="1:24" ht="14.25" customHeight="1" x14ac:dyDescent="0.45">
      <c r="B48" s="209" t="s">
        <v>105</v>
      </c>
      <c r="C48" s="210"/>
      <c r="D48" s="172">
        <f>Q34</f>
        <v>240000</v>
      </c>
      <c r="E48" s="173"/>
    </row>
    <row r="49" spans="2:5" ht="14.25" customHeight="1" x14ac:dyDescent="0.45">
      <c r="B49" s="209" t="s">
        <v>106</v>
      </c>
      <c r="C49" s="211"/>
      <c r="D49" s="172">
        <f>SUMIF($E$31:$E$32,"GCF",$Q$31:$Q$32)</f>
        <v>240000</v>
      </c>
      <c r="E49" s="173"/>
    </row>
    <row r="50" spans="2:5" ht="14.25" customHeight="1" x14ac:dyDescent="0.45">
      <c r="B50" s="209" t="s">
        <v>107</v>
      </c>
      <c r="C50" s="211"/>
      <c r="D50" s="172">
        <f>Q40</f>
        <v>644100</v>
      </c>
      <c r="E50" s="173"/>
    </row>
    <row r="51" spans="2:5" ht="14.25" customHeight="1" x14ac:dyDescent="0.45">
      <c r="B51" s="209" t="s">
        <v>108</v>
      </c>
      <c r="C51" s="211"/>
      <c r="D51" s="172">
        <f>Q39</f>
        <v>724020</v>
      </c>
      <c r="E51" s="173"/>
    </row>
    <row r="52" spans="2:5" ht="14.25" customHeight="1" x14ac:dyDescent="0.45">
      <c r="B52" s="212" t="s">
        <v>109</v>
      </c>
      <c r="C52" s="211"/>
      <c r="D52" s="174">
        <f>D48/D50</f>
        <v>0.37261294829995345</v>
      </c>
      <c r="E52" s="175" t="str">
        <f>IF(D48/D50&lt;=0.05,"OK","CHECK")</f>
        <v>CHECK</v>
      </c>
    </row>
    <row r="53" spans="2:5" ht="14.25" customHeight="1" x14ac:dyDescent="0.45">
      <c r="B53" s="209" t="s">
        <v>110</v>
      </c>
      <c r="C53" s="211"/>
      <c r="D53" s="174">
        <f>D49/D48</f>
        <v>1</v>
      </c>
      <c r="E53" s="173"/>
    </row>
    <row r="54" spans="2:5" ht="14.25" customHeight="1" x14ac:dyDescent="0.45">
      <c r="B54" s="209" t="s">
        <v>111</v>
      </c>
      <c r="C54" s="211"/>
      <c r="D54" s="174">
        <f>D50/D51</f>
        <v>0.88961630894174193</v>
      </c>
      <c r="E54" s="173"/>
    </row>
    <row r="55" spans="2:5" ht="14.25" customHeight="1" x14ac:dyDescent="0.45">
      <c r="B55" s="212" t="s">
        <v>112</v>
      </c>
      <c r="C55" s="211"/>
      <c r="D55" s="173"/>
      <c r="E55" s="175" t="str">
        <f>IF((D49/D48)&lt;=(D50/D51),"OK","CHECK")</f>
        <v>CHECK</v>
      </c>
    </row>
    <row r="57" spans="2:5" x14ac:dyDescent="0.45">
      <c r="B57" s="205" t="s">
        <v>113</v>
      </c>
      <c r="C57" s="206"/>
      <c r="D57" s="169"/>
      <c r="E57" s="169"/>
    </row>
    <row r="58" spans="2:5" x14ac:dyDescent="0.45">
      <c r="B58" s="207" t="s">
        <v>102</v>
      </c>
      <c r="C58" s="208"/>
      <c r="D58" s="171" t="s">
        <v>103</v>
      </c>
      <c r="E58" s="171" t="s">
        <v>104</v>
      </c>
    </row>
    <row r="59" spans="2:5" x14ac:dyDescent="0.45">
      <c r="B59" s="209" t="s">
        <v>114</v>
      </c>
      <c r="C59" s="210"/>
      <c r="D59" s="172">
        <f>Q35</f>
        <v>0</v>
      </c>
      <c r="E59" s="175" t="str">
        <f>IF(D59/Q39&lt;=0.05,"OK","CHECK")</f>
        <v>OK</v>
      </c>
    </row>
  </sheetData>
  <mergeCells count="34">
    <mergeCell ref="H2:K2"/>
    <mergeCell ref="L2:Q2"/>
    <mergeCell ref="R2:R3"/>
    <mergeCell ref="B4:B15"/>
    <mergeCell ref="C4:C15"/>
    <mergeCell ref="D4:D10"/>
    <mergeCell ref="D13:D15"/>
    <mergeCell ref="B2:B3"/>
    <mergeCell ref="C2:C3"/>
    <mergeCell ref="D2:D3"/>
    <mergeCell ref="E2:E3"/>
    <mergeCell ref="G2:G3"/>
    <mergeCell ref="F2:F3"/>
    <mergeCell ref="C18:C21"/>
    <mergeCell ref="D18:D21"/>
    <mergeCell ref="B24:B26"/>
    <mergeCell ref="C24:C26"/>
    <mergeCell ref="D24:D26"/>
    <mergeCell ref="S2:S3"/>
    <mergeCell ref="B57:C57"/>
    <mergeCell ref="B58:C58"/>
    <mergeCell ref="B59:C59"/>
    <mergeCell ref="B46:C46"/>
    <mergeCell ref="B47:C47"/>
    <mergeCell ref="B48:C48"/>
    <mergeCell ref="B49:C49"/>
    <mergeCell ref="B50:C50"/>
    <mergeCell ref="B51:C51"/>
    <mergeCell ref="B52:C52"/>
    <mergeCell ref="B53:C53"/>
    <mergeCell ref="B54:C54"/>
    <mergeCell ref="B55:C55"/>
    <mergeCell ref="B31:B32"/>
    <mergeCell ref="B18:B21"/>
  </mergeCells>
  <conditionalFormatting sqref="E52:F55">
    <cfRule type="cellIs" dxfId="5" priority="6" operator="equal">
      <formula>"CHECK"</formula>
    </cfRule>
    <cfRule type="cellIs" dxfId="4" priority="7" operator="equal">
      <formula>"OK"</formula>
    </cfRule>
  </conditionalFormatting>
  <conditionalFormatting sqref="E59:F59">
    <cfRule type="containsText" dxfId="3" priority="1" operator="containsText" text="CHECK">
      <formula>NOT(ISERROR(SEARCH("CHECK",E59)))</formula>
    </cfRule>
    <cfRule type="containsText" dxfId="2" priority="2" operator="containsText" text="OK">
      <formula>NOT(ISERROR(SEARCH("OK",E59)))</formula>
    </cfRule>
  </conditionalFormatting>
  <conditionalFormatting sqref="S4:S44">
    <cfRule type="containsText" dxfId="1" priority="4" operator="containsText" text="CHECK">
      <formula>NOT(ISERROR(SEARCH("CHECK",S4)))</formula>
    </cfRule>
    <cfRule type="containsText" dxfId="0" priority="5" operator="containsText" text="OK">
      <formula>NOT(ISERROR(SEARCH("OK",S4)))</formula>
    </cfRule>
  </conditionalFormatting>
  <dataValidations xWindow="202" yWindow="497" count="4">
    <dataValidation type="list" allowBlank="1" showInputMessage="1" showErrorMessage="1" sqref="E14:E38 E5:E12" xr:uid="{00000000-0002-0000-0100-000002000000}">
      <formula1>Funding</formula1>
      <formula2>0</formula2>
    </dataValidation>
    <dataValidation type="list" allowBlank="1" showInputMessage="1" showErrorMessage="1" prompt="Please select Funding Source" sqref="C40:C44 E4 E13" xr:uid="{00000000-0002-0000-0100-000003000000}">
      <formula1>Funding</formula1>
      <formula2>0</formula2>
    </dataValidation>
    <dataValidation type="list" allowBlank="1" showInputMessage="1" showErrorMessage="1" sqref="G5:G12 G14:G38" xr:uid="{00000000-0002-0000-0100-000004000000}">
      <formula1>Categories</formula1>
      <formula2>0</formula2>
    </dataValidation>
    <dataValidation type="list" allowBlank="1" showInputMessage="1" showErrorMessage="1" prompt="Please select Budget Categories" sqref="G4 G13" xr:uid="{00000000-0002-0000-0100-000005000000}">
      <formula1>Categories</formula1>
      <formula2>0</formula2>
    </dataValidation>
  </dataValidations>
  <pageMargins left="0.25" right="0.25" top="0.75" bottom="0.75" header="0.511811023622047" footer="0.511811023622047"/>
  <pageSetup paperSize="9" scale="80" orientation="landscape" horizontalDpi="300" verticalDpi="300"/>
  <ignoredErrors>
    <ignoredError sqref="I4:R4 I7:R44 I5:K5 Q5:R5 I6:K6 Q6:R6" unlockedFormula="1"/>
  </ignoredErrors>
  <extLst>
    <ext xmlns:x14="http://schemas.microsoft.com/office/spreadsheetml/2009/9/main" uri="{CCE6A557-97BC-4b89-ADB6-D9C93CAAB3DF}">
      <x14:dataValidations xmlns:xm="http://schemas.microsoft.com/office/excel/2006/main" xWindow="202" yWindow="497" count="4">
        <x14:dataValidation type="list" allowBlank="1" showInputMessage="1" showErrorMessage="1" prompt="Please select Instrument_x000a_" xr:uid="{3D000304-74B1-4AEA-AB97-1BC86DEC256F}">
          <x14:formula1>
            <xm:f>'Title Lists'!$J$2:$J$8</xm:f>
          </x14:formula1>
          <xm:sqref>F4:F38</xm:sqref>
        </x14:dataValidation>
        <x14:dataValidation type="list" allowBlank="1" showInputMessage="1" showErrorMessage="1" prompt="Please select Output Group" xr:uid="{64546B1B-7608-48BB-81E9-DC612B6B453D}">
          <x14:formula1>
            <xm:f>'Title Lists'!$B$1:$B$6</xm:f>
          </x14:formula1>
          <xm:sqref>B4:B38</xm:sqref>
        </x14:dataValidation>
        <x14:dataValidation type="list" allowBlank="1" showInputMessage="1" showErrorMessage="1" xr:uid="{28E966BB-3774-49B4-9A82-0CA4D225B50C}">
          <x14:formula1>
            <xm:f>'Title Lists'!$D$2:$D$12</xm:f>
          </x14:formula1>
          <xm:sqref>C38</xm:sqref>
        </x14:dataValidation>
        <x14:dataValidation type="list" allowBlank="1" showInputMessage="1" showErrorMessage="1" prompt="Please select Output_x000a_" xr:uid="{1C663467-8C6C-47DA-8923-3D3AD070C8CA}">
          <x14:formula1>
            <xm:f>'Title Lists'!$D$2:$D$12</xm:f>
          </x14:formula1>
          <xm:sqref>C4:C37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66"/>
  <sheetViews>
    <sheetView showGridLines="0" zoomScale="85" zoomScaleNormal="85" workbookViewId="0">
      <selection activeCell="F5" sqref="F5"/>
    </sheetView>
  </sheetViews>
  <sheetFormatPr defaultColWidth="9" defaultRowHeight="13.15" x14ac:dyDescent="0.4"/>
  <cols>
    <col min="1" max="1" width="2.3984375" style="176" customWidth="1"/>
    <col min="2" max="2" width="9" style="177" customWidth="1"/>
    <col min="3" max="3" width="46" style="176" customWidth="1"/>
    <col min="4" max="4" width="16" style="176" customWidth="1"/>
    <col min="5" max="6" width="15" style="176" customWidth="1"/>
    <col min="7" max="7" width="15" style="178" customWidth="1"/>
    <col min="8" max="8" width="14" style="178" customWidth="1"/>
    <col min="9" max="9" width="13" style="178" customWidth="1"/>
    <col min="10" max="11" width="12" style="178" customWidth="1"/>
    <col min="12" max="13" width="12" style="176" customWidth="1"/>
    <col min="14" max="16384" width="9" style="176"/>
  </cols>
  <sheetData>
    <row r="1" spans="2:11" ht="9.75" customHeight="1" x14ac:dyDescent="0.4"/>
    <row r="2" spans="2:11" ht="19.5" customHeight="1" x14ac:dyDescent="0.4">
      <c r="B2" s="25" t="s">
        <v>11</v>
      </c>
    </row>
    <row r="3" spans="2:11" ht="12" customHeight="1" x14ac:dyDescent="0.4">
      <c r="B3" s="238" t="s">
        <v>115</v>
      </c>
      <c r="C3" s="238"/>
      <c r="D3" s="238"/>
      <c r="E3" s="238"/>
      <c r="F3" s="238"/>
      <c r="G3" s="238"/>
      <c r="H3" s="238"/>
      <c r="I3" s="238"/>
      <c r="J3" s="238"/>
      <c r="K3" s="238"/>
    </row>
    <row r="4" spans="2:11" ht="30" customHeight="1" x14ac:dyDescent="0.4">
      <c r="B4" s="26" t="s">
        <v>116</v>
      </c>
      <c r="C4" s="26" t="s">
        <v>117</v>
      </c>
      <c r="D4" s="26" t="s">
        <v>118</v>
      </c>
      <c r="E4" s="26" t="s">
        <v>119</v>
      </c>
      <c r="F4" s="26" t="s">
        <v>99</v>
      </c>
      <c r="G4" s="241" t="s">
        <v>120</v>
      </c>
      <c r="H4" s="242"/>
      <c r="I4" s="242"/>
      <c r="J4" s="242"/>
      <c r="K4" s="243"/>
    </row>
    <row r="6" spans="2:11" ht="13.5" customHeight="1" x14ac:dyDescent="0.4">
      <c r="B6" s="27" t="s">
        <v>73</v>
      </c>
      <c r="C6" s="222" t="s">
        <v>71</v>
      </c>
      <c r="D6" s="239"/>
      <c r="E6" s="239"/>
      <c r="F6" s="236"/>
      <c r="G6" s="236"/>
      <c r="H6" s="236"/>
      <c r="I6" s="236"/>
      <c r="J6" s="236"/>
      <c r="K6" s="237"/>
    </row>
    <row r="7" spans="2:11" ht="25.5" customHeight="1" x14ac:dyDescent="0.4">
      <c r="B7" s="57"/>
      <c r="C7" s="28" t="s">
        <v>121</v>
      </c>
      <c r="D7" s="28" t="s">
        <v>122</v>
      </c>
      <c r="E7" s="53" t="s">
        <v>123</v>
      </c>
      <c r="F7" s="54" t="s">
        <v>99</v>
      </c>
      <c r="G7" s="225" t="s">
        <v>120</v>
      </c>
      <c r="H7" s="225"/>
      <c r="I7" s="225"/>
      <c r="J7" s="225"/>
      <c r="K7" s="225"/>
    </row>
    <row r="8" spans="2:11" ht="12" customHeight="1" x14ac:dyDescent="0.4">
      <c r="B8" s="179"/>
      <c r="C8" s="29" t="s">
        <v>124</v>
      </c>
      <c r="D8" s="30">
        <v>2500</v>
      </c>
      <c r="E8" s="51">
        <v>24</v>
      </c>
      <c r="F8" s="55">
        <f>D8*E8</f>
        <v>60000</v>
      </c>
      <c r="G8" s="226"/>
      <c r="H8" s="227"/>
      <c r="I8" s="227"/>
      <c r="J8" s="227"/>
      <c r="K8" s="228"/>
    </row>
    <row r="9" spans="2:11" ht="12" customHeight="1" x14ac:dyDescent="0.4">
      <c r="C9" s="29" t="s">
        <v>125</v>
      </c>
      <c r="D9" s="30">
        <v>3000</v>
      </c>
      <c r="E9" s="51">
        <v>24</v>
      </c>
      <c r="F9" s="55">
        <f>D9*E9*0.5</f>
        <v>36000</v>
      </c>
      <c r="G9" s="226"/>
      <c r="H9" s="227"/>
      <c r="I9" s="227"/>
      <c r="J9" s="227"/>
      <c r="K9" s="228"/>
    </row>
    <row r="10" spans="2:11" ht="12" customHeight="1" x14ac:dyDescent="0.4">
      <c r="C10" s="32" t="s">
        <v>126</v>
      </c>
      <c r="D10" s="33"/>
      <c r="E10" s="52">
        <f>SUM(E8:E9)</f>
        <v>48</v>
      </c>
      <c r="F10" s="56">
        <f>SUM(F8:F9)</f>
        <v>96000</v>
      </c>
      <c r="G10" s="226"/>
      <c r="H10" s="227"/>
      <c r="I10" s="227"/>
      <c r="J10" s="227"/>
      <c r="K10" s="228"/>
    </row>
    <row r="12" spans="2:11" ht="13.5" customHeight="1" x14ac:dyDescent="0.4">
      <c r="B12" s="27" t="s">
        <v>75</v>
      </c>
      <c r="C12" s="235" t="s">
        <v>74</v>
      </c>
      <c r="D12" s="236"/>
      <c r="E12" s="236"/>
      <c r="F12" s="236"/>
      <c r="G12" s="236"/>
      <c r="H12" s="236"/>
      <c r="I12" s="236"/>
      <c r="J12" s="236"/>
      <c r="K12" s="237"/>
    </row>
    <row r="13" spans="2:11" ht="25.5" customHeight="1" x14ac:dyDescent="0.4">
      <c r="B13" s="58"/>
      <c r="C13" s="28" t="s">
        <v>127</v>
      </c>
      <c r="D13" s="28" t="s">
        <v>128</v>
      </c>
      <c r="E13" s="28" t="s">
        <v>129</v>
      </c>
      <c r="F13" s="28" t="s">
        <v>99</v>
      </c>
      <c r="G13" s="225" t="s">
        <v>120</v>
      </c>
      <c r="H13" s="225"/>
      <c r="I13" s="225"/>
      <c r="J13" s="225"/>
      <c r="K13" s="225"/>
    </row>
    <row r="14" spans="2:11" x14ac:dyDescent="0.4">
      <c r="C14" s="29" t="s">
        <v>130</v>
      </c>
      <c r="D14" s="30">
        <v>800</v>
      </c>
      <c r="E14" s="30">
        <v>300</v>
      </c>
      <c r="F14" s="31">
        <f>D14*E14</f>
        <v>240000</v>
      </c>
      <c r="G14" s="226" t="s">
        <v>131</v>
      </c>
      <c r="H14" s="227"/>
      <c r="I14" s="227"/>
      <c r="J14" s="227"/>
      <c r="K14" s="228"/>
    </row>
    <row r="16" spans="2:11" ht="13.5" customHeight="1" x14ac:dyDescent="0.4">
      <c r="B16" s="27" t="s">
        <v>77</v>
      </c>
      <c r="C16" s="222" t="s">
        <v>76</v>
      </c>
      <c r="D16" s="239"/>
      <c r="E16" s="239"/>
      <c r="F16" s="239"/>
      <c r="G16" s="239"/>
      <c r="H16" s="239"/>
      <c r="I16" s="239"/>
      <c r="J16" s="239"/>
      <c r="K16" s="240"/>
    </row>
    <row r="17" spans="2:11" ht="25.5" customHeight="1" x14ac:dyDescent="0.4">
      <c r="B17" s="58"/>
      <c r="C17" s="28" t="s">
        <v>127</v>
      </c>
      <c r="D17" s="28" t="s">
        <v>128</v>
      </c>
      <c r="E17" s="28" t="s">
        <v>129</v>
      </c>
      <c r="F17" s="28" t="s">
        <v>99</v>
      </c>
      <c r="G17" s="225" t="s">
        <v>120</v>
      </c>
      <c r="H17" s="225"/>
      <c r="I17" s="225"/>
      <c r="J17" s="225"/>
      <c r="K17" s="225"/>
    </row>
    <row r="18" spans="2:11" x14ac:dyDescent="0.4">
      <c r="C18" s="29" t="s">
        <v>132</v>
      </c>
      <c r="D18" s="30">
        <v>500</v>
      </c>
      <c r="E18" s="30">
        <v>36</v>
      </c>
      <c r="F18" s="31">
        <f>D18*E18*0.2</f>
        <v>3600</v>
      </c>
      <c r="G18" s="226" t="s">
        <v>133</v>
      </c>
      <c r="H18" s="227"/>
      <c r="I18" s="227"/>
      <c r="J18" s="227"/>
      <c r="K18" s="228"/>
    </row>
    <row r="20" spans="2:11" ht="14.25" x14ac:dyDescent="0.4">
      <c r="B20" s="27" t="s">
        <v>80</v>
      </c>
      <c r="C20" s="222" t="s">
        <v>78</v>
      </c>
      <c r="D20" s="223"/>
      <c r="E20" s="223"/>
      <c r="F20" s="223"/>
      <c r="G20" s="223"/>
      <c r="H20" s="223"/>
      <c r="I20" s="223"/>
      <c r="J20" s="223"/>
      <c r="K20" s="224"/>
    </row>
    <row r="21" spans="2:11" ht="25.5" customHeight="1" x14ac:dyDescent="0.4">
      <c r="B21" s="58"/>
      <c r="C21" s="28" t="s">
        <v>134</v>
      </c>
      <c r="D21" s="28" t="s">
        <v>135</v>
      </c>
      <c r="E21" s="28" t="s">
        <v>136</v>
      </c>
      <c r="F21" s="28" t="s">
        <v>99</v>
      </c>
      <c r="G21" s="225" t="s">
        <v>120</v>
      </c>
      <c r="H21" s="225"/>
      <c r="I21" s="225"/>
      <c r="J21" s="225"/>
      <c r="K21" s="225"/>
    </row>
    <row r="22" spans="2:11" x14ac:dyDescent="0.4">
      <c r="C22" s="29" t="s">
        <v>137</v>
      </c>
      <c r="D22" s="30">
        <v>45000</v>
      </c>
      <c r="E22" s="30">
        <v>1</v>
      </c>
      <c r="F22" s="31">
        <f>D22*E22</f>
        <v>45000</v>
      </c>
      <c r="G22" s="226" t="s">
        <v>138</v>
      </c>
      <c r="H22" s="227"/>
      <c r="I22" s="227"/>
      <c r="J22" s="227"/>
      <c r="K22" s="228"/>
    </row>
    <row r="24" spans="2:11" ht="14.25" x14ac:dyDescent="0.4">
      <c r="B24" s="27" t="s">
        <v>84</v>
      </c>
      <c r="C24" s="222" t="s">
        <v>139</v>
      </c>
      <c r="D24" s="223"/>
      <c r="E24" s="223"/>
      <c r="F24" s="223"/>
      <c r="G24" s="223"/>
      <c r="H24" s="223"/>
      <c r="I24" s="223"/>
      <c r="J24" s="223"/>
      <c r="K24" s="224"/>
    </row>
    <row r="25" spans="2:11" ht="25.5" customHeight="1" x14ac:dyDescent="0.4">
      <c r="B25" s="58"/>
      <c r="C25" s="28" t="s">
        <v>139</v>
      </c>
      <c r="D25" s="28" t="s">
        <v>140</v>
      </c>
      <c r="E25" s="28" t="s">
        <v>141</v>
      </c>
      <c r="F25" s="28" t="s">
        <v>142</v>
      </c>
      <c r="G25" s="94" t="s">
        <v>99</v>
      </c>
      <c r="H25" s="229" t="s">
        <v>120</v>
      </c>
      <c r="I25" s="230"/>
      <c r="J25" s="230"/>
      <c r="K25" s="231"/>
    </row>
    <row r="26" spans="2:11" x14ac:dyDescent="0.4">
      <c r="C26" s="29" t="s">
        <v>143</v>
      </c>
      <c r="D26" s="30">
        <v>12</v>
      </c>
      <c r="E26" s="30">
        <v>45</v>
      </c>
      <c r="F26" s="30">
        <v>3</v>
      </c>
      <c r="G26" s="59">
        <f>D26*E26*F26</f>
        <v>1620</v>
      </c>
      <c r="H26" s="232" t="s">
        <v>144</v>
      </c>
      <c r="I26" s="232"/>
      <c r="J26" s="232"/>
      <c r="K26" s="232"/>
    </row>
    <row r="28" spans="2:11" ht="13.5" customHeight="1" x14ac:dyDescent="0.4">
      <c r="B28" s="27" t="s">
        <v>86</v>
      </c>
      <c r="C28" s="222" t="s">
        <v>23</v>
      </c>
      <c r="D28" s="223"/>
      <c r="E28" s="223"/>
      <c r="F28" s="223"/>
      <c r="G28" s="223"/>
      <c r="H28" s="223"/>
      <c r="I28" s="223"/>
      <c r="J28" s="223"/>
      <c r="K28" s="224"/>
    </row>
    <row r="29" spans="2:11" ht="25.5" customHeight="1" x14ac:dyDescent="0.4">
      <c r="B29" s="58"/>
      <c r="C29" s="28" t="s">
        <v>145</v>
      </c>
      <c r="D29" s="28" t="s">
        <v>146</v>
      </c>
      <c r="E29" s="28" t="s">
        <v>147</v>
      </c>
      <c r="F29" s="28" t="s">
        <v>99</v>
      </c>
      <c r="G29" s="225" t="s">
        <v>120</v>
      </c>
      <c r="H29" s="225"/>
      <c r="I29" s="225"/>
      <c r="J29" s="225"/>
      <c r="K29" s="225"/>
    </row>
    <row r="30" spans="2:11" x14ac:dyDescent="0.4">
      <c r="C30" s="29" t="s">
        <v>148</v>
      </c>
      <c r="D30" s="30">
        <v>3000</v>
      </c>
      <c r="E30" s="30">
        <v>2</v>
      </c>
      <c r="F30" s="31">
        <f>D30*E30</f>
        <v>6000</v>
      </c>
      <c r="G30" s="226" t="s">
        <v>138</v>
      </c>
      <c r="H30" s="227"/>
      <c r="I30" s="227"/>
      <c r="J30" s="227"/>
      <c r="K30" s="228"/>
    </row>
    <row r="31" spans="2:11" ht="12" customHeight="1" x14ac:dyDescent="0.4">
      <c r="C31" s="29" t="s">
        <v>149</v>
      </c>
      <c r="D31" s="30">
        <v>200</v>
      </c>
      <c r="E31" s="30">
        <v>10</v>
      </c>
      <c r="F31" s="59">
        <f>D31*E31</f>
        <v>2000</v>
      </c>
      <c r="G31" s="233"/>
      <c r="H31" s="233"/>
      <c r="I31" s="233"/>
      <c r="J31" s="233"/>
      <c r="K31" s="233"/>
    </row>
    <row r="32" spans="2:11" ht="12" customHeight="1" x14ac:dyDescent="0.4">
      <c r="C32" s="32" t="s">
        <v>126</v>
      </c>
      <c r="D32" s="33"/>
      <c r="E32" s="33"/>
      <c r="F32" s="52">
        <f>SUM(F30:F31)</f>
        <v>8000</v>
      </c>
      <c r="G32" s="234"/>
      <c r="H32" s="234"/>
      <c r="I32" s="234"/>
      <c r="J32" s="234"/>
      <c r="K32" s="234"/>
    </row>
    <row r="34" spans="2:11" ht="14.25" x14ac:dyDescent="0.4">
      <c r="B34" s="27" t="s">
        <v>87</v>
      </c>
      <c r="C34" s="222" t="s">
        <v>19</v>
      </c>
      <c r="D34" s="223"/>
      <c r="E34" s="223"/>
      <c r="F34" s="223"/>
      <c r="G34" s="223"/>
      <c r="H34" s="223"/>
      <c r="I34" s="223"/>
      <c r="J34" s="223"/>
      <c r="K34" s="224"/>
    </row>
    <row r="35" spans="2:11" ht="25.5" customHeight="1" x14ac:dyDescent="0.4">
      <c r="B35" s="58"/>
      <c r="C35" s="28" t="s">
        <v>150</v>
      </c>
      <c r="D35" s="28" t="s">
        <v>146</v>
      </c>
      <c r="E35" s="28" t="s">
        <v>64</v>
      </c>
      <c r="F35" s="28" t="s">
        <v>65</v>
      </c>
      <c r="G35" s="94" t="s">
        <v>66</v>
      </c>
      <c r="H35" s="94" t="s">
        <v>67</v>
      </c>
      <c r="I35" s="94" t="s">
        <v>68</v>
      </c>
      <c r="J35" s="94" t="s">
        <v>151</v>
      </c>
      <c r="K35" s="94" t="s">
        <v>152</v>
      </c>
    </row>
    <row r="36" spans="2:11" ht="12" customHeight="1" x14ac:dyDescent="0.4">
      <c r="C36" s="29" t="s">
        <v>153</v>
      </c>
      <c r="D36" s="30">
        <v>5000</v>
      </c>
      <c r="E36" s="30">
        <v>1</v>
      </c>
      <c r="F36" s="30">
        <v>0</v>
      </c>
      <c r="G36" s="30">
        <v>0</v>
      </c>
      <c r="H36" s="30">
        <v>1</v>
      </c>
      <c r="I36" s="30">
        <v>0</v>
      </c>
      <c r="J36" s="31">
        <f>SUM(E36:I36)</f>
        <v>2</v>
      </c>
      <c r="K36" s="31">
        <f>J36*D36</f>
        <v>10000</v>
      </c>
    </row>
    <row r="37" spans="2:11" ht="12" customHeight="1" x14ac:dyDescent="0.4">
      <c r="C37" s="29" t="s">
        <v>154</v>
      </c>
      <c r="D37" s="30">
        <v>500</v>
      </c>
      <c r="E37" s="30">
        <v>2</v>
      </c>
      <c r="F37" s="30">
        <v>0</v>
      </c>
      <c r="G37" s="30">
        <v>1</v>
      </c>
      <c r="H37" s="30">
        <v>0</v>
      </c>
      <c r="I37" s="30">
        <v>0</v>
      </c>
      <c r="J37" s="31">
        <f>SUM(E37:I37)</f>
        <v>3</v>
      </c>
      <c r="K37" s="31">
        <f>J37*D37</f>
        <v>1500</v>
      </c>
    </row>
    <row r="38" spans="2:11" ht="12" customHeight="1" x14ac:dyDescent="0.4">
      <c r="C38" s="32" t="s">
        <v>155</v>
      </c>
      <c r="D38" s="33"/>
      <c r="E38" s="34">
        <f>(E36*$D$36)+($D$37*E37)</f>
        <v>6000</v>
      </c>
      <c r="F38" s="34">
        <f>(F36*$D$36)+($D$37*F37)</f>
        <v>0</v>
      </c>
      <c r="G38" s="34">
        <f>(G36*$D$36)+($D$37*G37)</f>
        <v>500</v>
      </c>
      <c r="H38" s="34">
        <f>(H36*$D$36)+($D$37*H37)</f>
        <v>5000</v>
      </c>
      <c r="I38" s="34">
        <f>(I36*$D$36)+($D$37*I37)</f>
        <v>0</v>
      </c>
      <c r="J38" s="34">
        <f>SUM(J36:J37)</f>
        <v>5</v>
      </c>
      <c r="K38" s="34">
        <f>SUM(K36:K37)</f>
        <v>11500</v>
      </c>
    </row>
    <row r="40" spans="2:11" ht="13.5" customHeight="1" x14ac:dyDescent="0.4">
      <c r="B40" s="27" t="s">
        <v>89</v>
      </c>
      <c r="C40" s="222" t="s">
        <v>27</v>
      </c>
      <c r="D40" s="223"/>
      <c r="E40" s="223"/>
      <c r="F40" s="223"/>
      <c r="G40" s="223"/>
      <c r="H40" s="223"/>
      <c r="I40" s="223"/>
      <c r="J40" s="223"/>
      <c r="K40" s="224"/>
    </row>
    <row r="41" spans="2:11" ht="25.5" customHeight="1" x14ac:dyDescent="0.4">
      <c r="B41" s="58"/>
      <c r="C41" s="28" t="s">
        <v>150</v>
      </c>
      <c r="D41" s="28" t="s">
        <v>146</v>
      </c>
      <c r="E41" s="28" t="s">
        <v>64</v>
      </c>
      <c r="F41" s="28" t="s">
        <v>65</v>
      </c>
      <c r="G41" s="94" t="s">
        <v>66</v>
      </c>
      <c r="H41" s="94" t="s">
        <v>67</v>
      </c>
      <c r="I41" s="94" t="s">
        <v>68</v>
      </c>
      <c r="J41" s="94" t="s">
        <v>151</v>
      </c>
      <c r="K41" s="94" t="s">
        <v>152</v>
      </c>
    </row>
    <row r="42" spans="2:11" ht="12" customHeight="1" x14ac:dyDescent="0.4">
      <c r="C42" s="29" t="s">
        <v>156</v>
      </c>
      <c r="D42" s="30">
        <v>150</v>
      </c>
      <c r="E42" s="30">
        <v>200</v>
      </c>
      <c r="F42" s="30">
        <v>150</v>
      </c>
      <c r="G42" s="30">
        <v>100</v>
      </c>
      <c r="H42" s="30">
        <v>0</v>
      </c>
      <c r="I42" s="30">
        <v>0</v>
      </c>
      <c r="J42" s="31">
        <f>SUM(E42:I42)</f>
        <v>450</v>
      </c>
      <c r="K42" s="31">
        <f>J42*D42</f>
        <v>67500</v>
      </c>
    </row>
    <row r="44" spans="2:11" ht="13.5" customHeight="1" x14ac:dyDescent="0.4">
      <c r="B44" s="27" t="s">
        <v>91</v>
      </c>
      <c r="C44" s="222" t="s">
        <v>29</v>
      </c>
      <c r="D44" s="223"/>
      <c r="E44" s="223"/>
      <c r="F44" s="223"/>
      <c r="G44" s="223"/>
      <c r="H44" s="223"/>
      <c r="I44" s="223"/>
      <c r="J44" s="223"/>
      <c r="K44" s="224"/>
    </row>
    <row r="45" spans="2:11" ht="25.5" customHeight="1" x14ac:dyDescent="0.4">
      <c r="B45" s="58"/>
      <c r="C45" s="28" t="s">
        <v>157</v>
      </c>
      <c r="D45" s="28" t="s">
        <v>146</v>
      </c>
      <c r="E45" s="28" t="s">
        <v>158</v>
      </c>
      <c r="F45" s="28" t="s">
        <v>99</v>
      </c>
      <c r="G45" s="225" t="s">
        <v>120</v>
      </c>
      <c r="H45" s="225"/>
      <c r="I45" s="225"/>
      <c r="J45" s="225"/>
      <c r="K45" s="225"/>
    </row>
    <row r="46" spans="2:11" ht="12" customHeight="1" x14ac:dyDescent="0.4">
      <c r="C46" s="29" t="s">
        <v>159</v>
      </c>
      <c r="D46" s="30">
        <v>300</v>
      </c>
      <c r="E46" s="30">
        <v>36</v>
      </c>
      <c r="F46" s="31">
        <f>D46*E46</f>
        <v>10800</v>
      </c>
      <c r="G46" s="226"/>
      <c r="H46" s="227"/>
      <c r="I46" s="227"/>
      <c r="J46" s="227"/>
      <c r="K46" s="228"/>
    </row>
    <row r="48" spans="2:11" ht="13.5" customHeight="1" x14ac:dyDescent="0.4">
      <c r="B48" s="27" t="s">
        <v>95</v>
      </c>
      <c r="C48" s="222" t="s">
        <v>160</v>
      </c>
      <c r="D48" s="223"/>
      <c r="E48" s="223"/>
      <c r="F48" s="223"/>
      <c r="G48" s="223"/>
      <c r="H48" s="223"/>
      <c r="I48" s="223"/>
      <c r="J48" s="223"/>
      <c r="K48" s="224"/>
    </row>
    <row r="49" spans="2:11" ht="25.5" customHeight="1" x14ac:dyDescent="0.4">
      <c r="B49" s="58"/>
      <c r="C49" s="28" t="s">
        <v>161</v>
      </c>
      <c r="D49" s="28" t="s">
        <v>162</v>
      </c>
      <c r="E49" s="28" t="s">
        <v>123</v>
      </c>
      <c r="F49" s="28" t="s">
        <v>99</v>
      </c>
      <c r="G49" s="225" t="s">
        <v>120</v>
      </c>
      <c r="H49" s="225"/>
      <c r="I49" s="225"/>
      <c r="J49" s="225"/>
      <c r="K49" s="225"/>
    </row>
    <row r="50" spans="2:11" ht="12" customHeight="1" x14ac:dyDescent="0.4">
      <c r="C50" s="29" t="s">
        <v>163</v>
      </c>
      <c r="D50" s="30">
        <v>4000</v>
      </c>
      <c r="E50" s="30">
        <v>36</v>
      </c>
      <c r="F50" s="59">
        <f>D50*E50</f>
        <v>144000</v>
      </c>
      <c r="G50" s="233"/>
      <c r="H50" s="233"/>
      <c r="I50" s="233"/>
      <c r="J50" s="233"/>
      <c r="K50" s="233"/>
    </row>
    <row r="51" spans="2:11" ht="12" customHeight="1" x14ac:dyDescent="0.4">
      <c r="C51" s="29" t="s">
        <v>164</v>
      </c>
      <c r="D51" s="30">
        <v>2000</v>
      </c>
      <c r="E51" s="30">
        <v>36</v>
      </c>
      <c r="F51" s="59">
        <f>D51*E51</f>
        <v>72000</v>
      </c>
      <c r="G51" s="180"/>
      <c r="H51" s="180"/>
      <c r="I51" s="180"/>
      <c r="J51" s="180"/>
      <c r="K51" s="180"/>
    </row>
    <row r="52" spans="2:11" ht="12" customHeight="1" x14ac:dyDescent="0.4">
      <c r="C52" s="29" t="s">
        <v>165</v>
      </c>
      <c r="D52" s="30">
        <v>2000</v>
      </c>
      <c r="E52" s="30">
        <v>12</v>
      </c>
      <c r="F52" s="59">
        <f>D52*E52</f>
        <v>24000</v>
      </c>
      <c r="G52" s="180"/>
      <c r="H52" s="180"/>
      <c r="I52" s="180"/>
      <c r="J52" s="180"/>
      <c r="K52" s="180"/>
    </row>
    <row r="53" spans="2:11" ht="12" customHeight="1" x14ac:dyDescent="0.4">
      <c r="C53" s="32" t="s">
        <v>166</v>
      </c>
      <c r="D53" s="33"/>
      <c r="E53" s="34">
        <f>SUM(E50:E52)</f>
        <v>84</v>
      </c>
      <c r="F53" s="52">
        <f>SUM(F50:F52)</f>
        <v>240000</v>
      </c>
      <c r="G53" s="219"/>
      <c r="H53" s="220"/>
      <c r="I53" s="220"/>
      <c r="J53" s="220"/>
      <c r="K53" s="221"/>
    </row>
    <row r="55" spans="2:11" ht="12" customHeight="1" x14ac:dyDescent="0.4">
      <c r="B55" s="35" t="s">
        <v>167</v>
      </c>
    </row>
    <row r="56" spans="2:11" ht="12" customHeight="1" x14ac:dyDescent="0.4">
      <c r="B56" s="36" t="s">
        <v>116</v>
      </c>
      <c r="C56" s="36" t="s">
        <v>168</v>
      </c>
      <c r="D56" s="36" t="s">
        <v>151</v>
      </c>
      <c r="E56" s="36" t="s">
        <v>169</v>
      </c>
      <c r="F56" s="36" t="s">
        <v>170</v>
      </c>
    </row>
    <row r="57" spans="2:11" ht="12" customHeight="1" x14ac:dyDescent="0.4">
      <c r="B57" s="37" t="s">
        <v>73</v>
      </c>
      <c r="C57" s="38" t="s">
        <v>71</v>
      </c>
      <c r="D57" s="39">
        <f>E10</f>
        <v>48</v>
      </c>
      <c r="E57" s="39">
        <f>F10</f>
        <v>96000</v>
      </c>
      <c r="F57" s="40">
        <f t="shared" ref="F57:F66" si="0">IFERROR(E57/D57,0)</f>
        <v>2000</v>
      </c>
    </row>
    <row r="58" spans="2:11" ht="12" customHeight="1" x14ac:dyDescent="0.4">
      <c r="B58" s="37" t="s">
        <v>75</v>
      </c>
      <c r="C58" s="38" t="s">
        <v>171</v>
      </c>
      <c r="D58" s="39">
        <f>E14</f>
        <v>300</v>
      </c>
      <c r="E58" s="39">
        <f>F14</f>
        <v>240000</v>
      </c>
      <c r="F58" s="40">
        <f t="shared" si="0"/>
        <v>800</v>
      </c>
    </row>
    <row r="59" spans="2:11" ht="12" customHeight="1" x14ac:dyDescent="0.4">
      <c r="B59" s="37" t="s">
        <v>77</v>
      </c>
      <c r="C59" s="38" t="s">
        <v>172</v>
      </c>
      <c r="D59" s="39">
        <f>E18</f>
        <v>36</v>
      </c>
      <c r="E59" s="39">
        <f>F18</f>
        <v>3600</v>
      </c>
      <c r="F59" s="40">
        <f t="shared" si="0"/>
        <v>100</v>
      </c>
    </row>
    <row r="60" spans="2:11" ht="12" customHeight="1" x14ac:dyDescent="0.4">
      <c r="B60" s="37" t="s">
        <v>80</v>
      </c>
      <c r="C60" s="38" t="s">
        <v>78</v>
      </c>
      <c r="D60" s="39">
        <f>E22</f>
        <v>1</v>
      </c>
      <c r="E60" s="39">
        <f>F22</f>
        <v>45000</v>
      </c>
      <c r="F60" s="40">
        <f t="shared" si="0"/>
        <v>45000</v>
      </c>
    </row>
    <row r="61" spans="2:11" ht="12" customHeight="1" x14ac:dyDescent="0.4">
      <c r="B61" s="37" t="s">
        <v>84</v>
      </c>
      <c r="C61" s="38" t="s">
        <v>139</v>
      </c>
      <c r="D61" s="39">
        <f>E26*F26</f>
        <v>135</v>
      </c>
      <c r="E61" s="39">
        <f>G26</f>
        <v>1620</v>
      </c>
      <c r="F61" s="40">
        <f t="shared" si="0"/>
        <v>12</v>
      </c>
    </row>
    <row r="62" spans="2:11" ht="12" customHeight="1" x14ac:dyDescent="0.4">
      <c r="B62" s="37" t="s">
        <v>86</v>
      </c>
      <c r="C62" s="38" t="s">
        <v>23</v>
      </c>
      <c r="D62" s="39">
        <f>E30+E31</f>
        <v>12</v>
      </c>
      <c r="E62" s="39">
        <f>F32</f>
        <v>8000</v>
      </c>
      <c r="F62" s="40">
        <f t="shared" si="0"/>
        <v>666.66666666666663</v>
      </c>
    </row>
    <row r="63" spans="2:11" ht="12" customHeight="1" x14ac:dyDescent="0.4">
      <c r="B63" s="37" t="s">
        <v>87</v>
      </c>
      <c r="C63" s="38" t="s">
        <v>19</v>
      </c>
      <c r="D63" s="39">
        <f>J38</f>
        <v>5</v>
      </c>
      <c r="E63" s="39">
        <f>K38</f>
        <v>11500</v>
      </c>
      <c r="F63" s="40">
        <f t="shared" si="0"/>
        <v>2300</v>
      </c>
    </row>
    <row r="64" spans="2:11" ht="12" customHeight="1" x14ac:dyDescent="0.4">
      <c r="B64" s="37" t="s">
        <v>89</v>
      </c>
      <c r="C64" s="38" t="s">
        <v>27</v>
      </c>
      <c r="D64" s="39">
        <f>J42</f>
        <v>450</v>
      </c>
      <c r="E64" s="39">
        <f>K42</f>
        <v>67500</v>
      </c>
      <c r="F64" s="40">
        <f t="shared" si="0"/>
        <v>150</v>
      </c>
    </row>
    <row r="65" spans="2:6" ht="12" customHeight="1" x14ac:dyDescent="0.4">
      <c r="B65" s="37" t="s">
        <v>91</v>
      </c>
      <c r="C65" s="38" t="s">
        <v>29</v>
      </c>
      <c r="D65" s="39">
        <f>E46</f>
        <v>36</v>
      </c>
      <c r="E65" s="39">
        <f>F46</f>
        <v>10800</v>
      </c>
      <c r="F65" s="40">
        <f t="shared" si="0"/>
        <v>300</v>
      </c>
    </row>
    <row r="66" spans="2:6" ht="12" customHeight="1" x14ac:dyDescent="0.4">
      <c r="B66" s="37" t="s">
        <v>95</v>
      </c>
      <c r="C66" s="38" t="s">
        <v>173</v>
      </c>
      <c r="D66" s="39">
        <f>E53</f>
        <v>84</v>
      </c>
      <c r="E66" s="39">
        <f>F53</f>
        <v>240000</v>
      </c>
      <c r="F66" s="40">
        <f t="shared" si="0"/>
        <v>2857.1428571428573</v>
      </c>
    </row>
  </sheetData>
  <mergeCells count="33">
    <mergeCell ref="B3:K3"/>
    <mergeCell ref="C16:K16"/>
    <mergeCell ref="C28:K28"/>
    <mergeCell ref="C34:K34"/>
    <mergeCell ref="C40:K40"/>
    <mergeCell ref="G4:K4"/>
    <mergeCell ref="C6:K6"/>
    <mergeCell ref="G7:K7"/>
    <mergeCell ref="G8:K8"/>
    <mergeCell ref="G9:K9"/>
    <mergeCell ref="G49:K49"/>
    <mergeCell ref="G50:K50"/>
    <mergeCell ref="G10:K10"/>
    <mergeCell ref="G13:K13"/>
    <mergeCell ref="G14:K14"/>
    <mergeCell ref="C12:K12"/>
    <mergeCell ref="C20:K20"/>
    <mergeCell ref="G53:K53"/>
    <mergeCell ref="C44:K44"/>
    <mergeCell ref="C48:K48"/>
    <mergeCell ref="G17:K17"/>
    <mergeCell ref="G18:K18"/>
    <mergeCell ref="G21:K21"/>
    <mergeCell ref="G22:K22"/>
    <mergeCell ref="H25:K25"/>
    <mergeCell ref="H26:K26"/>
    <mergeCell ref="G29:K29"/>
    <mergeCell ref="G30:K30"/>
    <mergeCell ref="G31:K31"/>
    <mergeCell ref="G32:K32"/>
    <mergeCell ref="G45:K45"/>
    <mergeCell ref="G46:K46"/>
    <mergeCell ref="C24:K24"/>
  </mergeCells>
  <pageMargins left="0.7" right="0.7" top="0.75" bottom="0.75" header="0.511811023622047" footer="0.511811023622047"/>
  <pageSetup orientation="portrait" horizontalDpi="300" verticalDpi="300"/>
  <ignoredErrors>
    <ignoredError sqref="J36:J37 J42"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12"/>
  <sheetViews>
    <sheetView showGridLines="0" zoomScale="85" zoomScaleNormal="85" workbookViewId="0">
      <selection activeCell="D12" sqref="D12"/>
    </sheetView>
  </sheetViews>
  <sheetFormatPr defaultColWidth="8.73046875" defaultRowHeight="14.25" x14ac:dyDescent="0.45"/>
  <cols>
    <col min="1" max="1" width="2" customWidth="1"/>
    <col min="2" max="2" width="46" style="45" customWidth="1"/>
    <col min="3" max="3" width="2" style="45" customWidth="1"/>
    <col min="4" max="4" width="46" style="45" customWidth="1"/>
    <col min="5" max="5" width="2" style="45" customWidth="1"/>
    <col min="6" max="6" width="30" style="45" customWidth="1"/>
    <col min="7" max="7" width="2" style="45" customWidth="1"/>
    <col min="8" max="8" width="22" style="45" customWidth="1"/>
    <col min="9" max="9" width="2.59765625" style="45" customWidth="1"/>
    <col min="10" max="10" width="22" style="45" customWidth="1"/>
  </cols>
  <sheetData>
    <row r="1" spans="2:10" ht="15" customHeight="1" x14ac:dyDescent="0.5">
      <c r="B1" s="60" t="s">
        <v>232</v>
      </c>
      <c r="D1" s="60" t="s">
        <v>53</v>
      </c>
      <c r="F1" s="60" t="s">
        <v>174</v>
      </c>
      <c r="H1" s="60" t="s">
        <v>175</v>
      </c>
      <c r="J1" s="60" t="s">
        <v>224</v>
      </c>
    </row>
    <row r="2" spans="2:10" ht="15" customHeight="1" x14ac:dyDescent="0.45">
      <c r="B2" s="95" t="s">
        <v>236</v>
      </c>
      <c r="D2" s="95" t="s">
        <v>239</v>
      </c>
      <c r="F2" s="95" t="s">
        <v>71</v>
      </c>
      <c r="H2" s="95" t="s">
        <v>70</v>
      </c>
      <c r="J2" s="95" t="s">
        <v>225</v>
      </c>
    </row>
    <row r="3" spans="2:10" ht="15" customHeight="1" x14ac:dyDescent="0.45">
      <c r="B3" s="96" t="s">
        <v>237</v>
      </c>
      <c r="D3" s="96" t="s">
        <v>240</v>
      </c>
      <c r="F3" s="96" t="s">
        <v>74</v>
      </c>
      <c r="H3" s="96" t="s">
        <v>90</v>
      </c>
      <c r="J3" s="96" t="s">
        <v>226</v>
      </c>
    </row>
    <row r="4" spans="2:10" ht="15" customHeight="1" x14ac:dyDescent="0.45">
      <c r="B4" s="97" t="s">
        <v>238</v>
      </c>
      <c r="D4" s="95" t="s">
        <v>241</v>
      </c>
      <c r="F4" s="95" t="s">
        <v>76</v>
      </c>
      <c r="H4" s="95" t="s">
        <v>81</v>
      </c>
      <c r="J4" s="95" t="s">
        <v>227</v>
      </c>
    </row>
    <row r="5" spans="2:10" ht="15" customHeight="1" x14ac:dyDescent="0.45">
      <c r="B5" s="61" t="s">
        <v>32</v>
      </c>
      <c r="D5" s="96" t="s">
        <v>242</v>
      </c>
      <c r="F5" s="96" t="s">
        <v>78</v>
      </c>
      <c r="H5" s="96" t="s">
        <v>88</v>
      </c>
      <c r="J5" s="96" t="s">
        <v>228</v>
      </c>
    </row>
    <row r="6" spans="2:10" ht="15" customHeight="1" x14ac:dyDescent="0.45">
      <c r="B6" s="61" t="s">
        <v>96</v>
      </c>
      <c r="D6" s="95" t="s">
        <v>243</v>
      </c>
      <c r="F6" s="95" t="s">
        <v>82</v>
      </c>
      <c r="H6" s="95" t="s">
        <v>176</v>
      </c>
      <c r="J6" s="95" t="s">
        <v>229</v>
      </c>
    </row>
    <row r="7" spans="2:10" ht="15" customHeight="1" x14ac:dyDescent="0.45">
      <c r="D7" s="96" t="s">
        <v>244</v>
      </c>
      <c r="F7" s="96" t="s">
        <v>23</v>
      </c>
      <c r="J7" s="96" t="s">
        <v>230</v>
      </c>
    </row>
    <row r="8" spans="2:10" ht="15" customHeight="1" x14ac:dyDescent="0.45">
      <c r="D8" s="95" t="s">
        <v>246</v>
      </c>
      <c r="F8" s="95" t="s">
        <v>19</v>
      </c>
      <c r="J8" s="95" t="s">
        <v>231</v>
      </c>
    </row>
    <row r="9" spans="2:10" ht="15" customHeight="1" x14ac:dyDescent="0.45">
      <c r="D9" s="96" t="s">
        <v>247</v>
      </c>
      <c r="F9" s="96" t="s">
        <v>27</v>
      </c>
    </row>
    <row r="10" spans="2:10" ht="15" customHeight="1" x14ac:dyDescent="0.45">
      <c r="D10" s="95" t="s">
        <v>248</v>
      </c>
      <c r="F10" s="95" t="s">
        <v>29</v>
      </c>
    </row>
    <row r="11" spans="2:10" x14ac:dyDescent="0.45">
      <c r="D11" s="61" t="s">
        <v>93</v>
      </c>
    </row>
    <row r="12" spans="2:10" x14ac:dyDescent="0.45">
      <c r="D12" s="61" t="s">
        <v>96</v>
      </c>
    </row>
  </sheetData>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E1A5C-119A-4F94-AAA2-0286A8590D50}">
  <dimension ref="A1:G47"/>
  <sheetViews>
    <sheetView zoomScaleNormal="100" workbookViewId="0">
      <selection activeCell="B17" sqref="B17"/>
    </sheetView>
  </sheetViews>
  <sheetFormatPr defaultColWidth="8.86328125" defaultRowHeight="14.25" x14ac:dyDescent="0.45"/>
  <cols>
    <col min="1" max="1" width="53.1328125" style="93" customWidth="1"/>
    <col min="2" max="7" width="14" style="62" customWidth="1"/>
    <col min="8" max="16384" width="8.86328125" style="62"/>
  </cols>
  <sheetData>
    <row r="1" spans="1:7" ht="18.399999999999999" thickBot="1" x14ac:dyDescent="0.5">
      <c r="A1" s="244" t="s">
        <v>177</v>
      </c>
      <c r="B1" s="245"/>
      <c r="C1" s="245"/>
      <c r="D1" s="245"/>
      <c r="E1" s="245"/>
      <c r="F1" s="245"/>
      <c r="G1" s="246"/>
    </row>
    <row r="2" spans="1:7" x14ac:dyDescent="0.45">
      <c r="A2" s="63" t="s">
        <v>178</v>
      </c>
      <c r="B2" s="249" t="s">
        <v>179</v>
      </c>
      <c r="C2" s="250"/>
      <c r="D2" s="64"/>
      <c r="E2" s="249" t="s">
        <v>180</v>
      </c>
      <c r="F2" s="250"/>
      <c r="G2" s="65"/>
    </row>
    <row r="3" spans="1:7" x14ac:dyDescent="0.45">
      <c r="A3" s="66" t="s">
        <v>181</v>
      </c>
      <c r="B3" s="251" t="s">
        <v>182</v>
      </c>
      <c r="C3" s="252"/>
      <c r="D3" s="67"/>
      <c r="E3" s="251" t="s">
        <v>183</v>
      </c>
      <c r="F3" s="252"/>
      <c r="G3" s="68"/>
    </row>
    <row r="4" spans="1:7" x14ac:dyDescent="0.45">
      <c r="A4" s="66" t="s">
        <v>184</v>
      </c>
      <c r="B4" s="251" t="s">
        <v>185</v>
      </c>
      <c r="C4" s="252"/>
      <c r="D4" s="67"/>
      <c r="E4" s="251" t="s">
        <v>186</v>
      </c>
      <c r="F4" s="252"/>
      <c r="G4" s="68"/>
    </row>
    <row r="5" spans="1:7" ht="14.65" thickBot="1" x14ac:dyDescent="0.5">
      <c r="A5" s="69" t="s">
        <v>187</v>
      </c>
      <c r="B5" s="253" t="s">
        <v>188</v>
      </c>
      <c r="C5" s="254"/>
      <c r="D5" s="70"/>
      <c r="E5" s="253" t="s">
        <v>189</v>
      </c>
      <c r="F5" s="254"/>
      <c r="G5" s="71"/>
    </row>
    <row r="6" spans="1:7" x14ac:dyDescent="0.45">
      <c r="A6" s="72" t="s">
        <v>190</v>
      </c>
      <c r="B6" s="73">
        <v>1</v>
      </c>
      <c r="C6" s="73">
        <v>2</v>
      </c>
      <c r="D6" s="73">
        <v>3</v>
      </c>
      <c r="E6" s="73">
        <v>4</v>
      </c>
      <c r="F6" s="73">
        <v>5</v>
      </c>
      <c r="G6" s="74" t="s">
        <v>191</v>
      </c>
    </row>
    <row r="7" spans="1:7" x14ac:dyDescent="0.45">
      <c r="A7" s="75" t="s">
        <v>192</v>
      </c>
      <c r="B7" s="247" t="s">
        <v>193</v>
      </c>
      <c r="C7" s="247"/>
      <c r="D7" s="247"/>
      <c r="E7" s="247"/>
      <c r="F7" s="247"/>
      <c r="G7" s="248"/>
    </row>
    <row r="8" spans="1:7" x14ac:dyDescent="0.45">
      <c r="A8" s="76" t="s">
        <v>194</v>
      </c>
      <c r="B8" s="77"/>
      <c r="C8" s="77"/>
      <c r="D8" s="77"/>
      <c r="E8" s="77"/>
      <c r="F8" s="77"/>
      <c r="G8" s="78"/>
    </row>
    <row r="9" spans="1:7" x14ac:dyDescent="0.45">
      <c r="A9" s="79" t="s">
        <v>195</v>
      </c>
      <c r="B9" s="181"/>
      <c r="C9" s="182"/>
      <c r="D9" s="181"/>
      <c r="E9" s="182"/>
      <c r="F9" s="181"/>
      <c r="G9" s="183"/>
    </row>
    <row r="10" spans="1:7" ht="28.5" x14ac:dyDescent="0.45">
      <c r="A10" s="80" t="s">
        <v>196</v>
      </c>
      <c r="B10" s="184"/>
      <c r="C10" s="182"/>
      <c r="D10" s="184"/>
      <c r="E10" s="182"/>
      <c r="F10" s="184"/>
      <c r="G10" s="183"/>
    </row>
    <row r="11" spans="1:7" ht="42.75" x14ac:dyDescent="0.45">
      <c r="A11" s="80" t="s">
        <v>197</v>
      </c>
      <c r="B11" s="184"/>
      <c r="C11" s="182"/>
      <c r="D11" s="184"/>
      <c r="E11" s="182"/>
      <c r="F11" s="184"/>
      <c r="G11" s="183"/>
    </row>
    <row r="12" spans="1:7" ht="28.5" x14ac:dyDescent="0.45">
      <c r="A12" s="80" t="s">
        <v>198</v>
      </c>
      <c r="B12" s="184"/>
      <c r="C12" s="182"/>
      <c r="D12" s="184"/>
      <c r="E12" s="182"/>
      <c r="F12" s="184"/>
      <c r="G12" s="183"/>
    </row>
    <row r="13" spans="1:7" x14ac:dyDescent="0.45">
      <c r="A13" s="80" t="s">
        <v>199</v>
      </c>
      <c r="B13" s="184"/>
      <c r="C13" s="182"/>
      <c r="D13" s="184"/>
      <c r="E13" s="182"/>
      <c r="F13" s="184"/>
      <c r="G13" s="183"/>
    </row>
    <row r="14" spans="1:7" x14ac:dyDescent="0.45">
      <c r="A14" s="79" t="s">
        <v>200</v>
      </c>
      <c r="B14" s="184"/>
      <c r="C14" s="182"/>
      <c r="D14" s="184"/>
      <c r="E14" s="182"/>
      <c r="F14" s="184"/>
      <c r="G14" s="183"/>
    </row>
    <row r="15" spans="1:7" ht="28.5" x14ac:dyDescent="0.45">
      <c r="A15" s="80" t="s">
        <v>201</v>
      </c>
      <c r="B15" s="184"/>
      <c r="C15" s="182"/>
      <c r="D15" s="184"/>
      <c r="E15" s="182"/>
      <c r="F15" s="184"/>
      <c r="G15" s="183"/>
    </row>
    <row r="16" spans="1:7" ht="28.5" x14ac:dyDescent="0.45">
      <c r="A16" s="80" t="s">
        <v>202</v>
      </c>
      <c r="B16" s="184"/>
      <c r="C16" s="182"/>
      <c r="D16" s="184"/>
      <c r="E16" s="182"/>
      <c r="F16" s="184"/>
      <c r="G16" s="183"/>
    </row>
    <row r="17" spans="1:7" ht="42.75" x14ac:dyDescent="0.45">
      <c r="A17" s="80" t="s">
        <v>203</v>
      </c>
      <c r="B17" s="184"/>
      <c r="C17" s="182"/>
      <c r="D17" s="184"/>
      <c r="E17" s="182"/>
      <c r="F17" s="184"/>
      <c r="G17" s="183"/>
    </row>
    <row r="18" spans="1:7" s="81" customFormat="1" ht="27.6" customHeight="1" x14ac:dyDescent="0.45">
      <c r="A18" s="80" t="s">
        <v>204</v>
      </c>
      <c r="B18" s="185"/>
      <c r="C18" s="186"/>
      <c r="D18" s="185"/>
      <c r="E18" s="186"/>
      <c r="F18" s="185"/>
      <c r="G18" s="187"/>
    </row>
    <row r="19" spans="1:7" ht="28.5" x14ac:dyDescent="0.45">
      <c r="A19" s="80" t="s">
        <v>205</v>
      </c>
      <c r="B19" s="188"/>
      <c r="C19" s="189"/>
      <c r="D19" s="188"/>
      <c r="E19" s="189"/>
      <c r="F19" s="188"/>
      <c r="G19" s="190"/>
    </row>
    <row r="20" spans="1:7" x14ac:dyDescent="0.45">
      <c r="A20" s="79" t="s">
        <v>206</v>
      </c>
      <c r="B20" s="184"/>
      <c r="C20" s="182"/>
      <c r="D20" s="184"/>
      <c r="E20" s="182"/>
      <c r="F20" s="184"/>
      <c r="G20" s="183"/>
    </row>
    <row r="21" spans="1:7" ht="28.5" x14ac:dyDescent="0.45">
      <c r="A21" s="80" t="s">
        <v>207</v>
      </c>
      <c r="B21" s="188"/>
      <c r="C21" s="189"/>
      <c r="D21" s="188"/>
      <c r="E21" s="189"/>
      <c r="F21" s="188"/>
      <c r="G21" s="190"/>
    </row>
    <row r="22" spans="1:7" ht="28.5" x14ac:dyDescent="0.45">
      <c r="A22" s="80" t="s">
        <v>208</v>
      </c>
      <c r="B22" s="188"/>
      <c r="C22" s="189"/>
      <c r="D22" s="188"/>
      <c r="E22" s="189"/>
      <c r="F22" s="188"/>
      <c r="G22" s="190"/>
    </row>
    <row r="23" spans="1:7" ht="28.5" x14ac:dyDescent="0.45">
      <c r="A23" s="80" t="s">
        <v>209</v>
      </c>
      <c r="B23" s="188"/>
      <c r="C23" s="189"/>
      <c r="D23" s="188"/>
      <c r="E23" s="189"/>
      <c r="F23" s="188"/>
      <c r="G23" s="190"/>
    </row>
    <row r="24" spans="1:7" x14ac:dyDescent="0.45">
      <c r="A24" s="80" t="s">
        <v>210</v>
      </c>
      <c r="B24" s="188"/>
      <c r="C24" s="189"/>
      <c r="D24" s="188"/>
      <c r="E24" s="189"/>
      <c r="F24" s="188"/>
      <c r="G24" s="190"/>
    </row>
    <row r="25" spans="1:7" ht="28.5" x14ac:dyDescent="0.45">
      <c r="A25" s="80" t="s">
        <v>211</v>
      </c>
      <c r="B25" s="188"/>
      <c r="C25" s="189"/>
      <c r="D25" s="188"/>
      <c r="E25" s="189"/>
      <c r="F25" s="188"/>
      <c r="G25" s="190"/>
    </row>
    <row r="26" spans="1:7" x14ac:dyDescent="0.45">
      <c r="A26" s="82" t="s">
        <v>212</v>
      </c>
      <c r="B26" s="188"/>
      <c r="C26" s="189"/>
      <c r="D26" s="188"/>
      <c r="E26" s="189"/>
      <c r="F26" s="188"/>
      <c r="G26" s="190"/>
    </row>
    <row r="27" spans="1:7" x14ac:dyDescent="0.45">
      <c r="A27" s="83"/>
      <c r="B27" s="188"/>
      <c r="C27" s="189"/>
      <c r="D27" s="188"/>
      <c r="E27" s="189"/>
      <c r="F27" s="188"/>
      <c r="G27" s="190"/>
    </row>
    <row r="28" spans="1:7" x14ac:dyDescent="0.45">
      <c r="A28" s="83"/>
      <c r="B28" s="188"/>
      <c r="C28" s="189"/>
      <c r="D28" s="188"/>
      <c r="E28" s="189"/>
      <c r="F28" s="188"/>
      <c r="G28" s="190"/>
    </row>
    <row r="29" spans="1:7" x14ac:dyDescent="0.45">
      <c r="A29" s="83"/>
      <c r="B29" s="191"/>
      <c r="C29" s="189"/>
      <c r="D29" s="191"/>
      <c r="E29" s="189"/>
      <c r="F29" s="191"/>
      <c r="G29" s="192"/>
    </row>
    <row r="30" spans="1:7" x14ac:dyDescent="0.45">
      <c r="A30" s="84" t="s">
        <v>213</v>
      </c>
      <c r="B30" s="193"/>
      <c r="C30" s="193"/>
      <c r="D30" s="193"/>
      <c r="E30" s="193"/>
      <c r="F30" s="193"/>
      <c r="G30" s="194"/>
    </row>
    <row r="31" spans="1:7" x14ac:dyDescent="0.45">
      <c r="A31" s="82" t="s">
        <v>214</v>
      </c>
      <c r="B31" s="195"/>
      <c r="C31" s="189"/>
      <c r="D31" s="195"/>
      <c r="E31" s="189"/>
      <c r="F31" s="195"/>
      <c r="G31" s="190"/>
    </row>
    <row r="32" spans="1:7" ht="28.5" x14ac:dyDescent="0.45">
      <c r="A32" s="80" t="s">
        <v>215</v>
      </c>
      <c r="B32" s="188"/>
      <c r="C32" s="189"/>
      <c r="D32" s="188"/>
      <c r="E32" s="189"/>
      <c r="F32" s="188"/>
      <c r="G32" s="190"/>
    </row>
    <row r="33" spans="1:7" ht="28.5" x14ac:dyDescent="0.45">
      <c r="A33" s="80" t="s">
        <v>216</v>
      </c>
      <c r="B33" s="188"/>
      <c r="C33" s="189"/>
      <c r="D33" s="188"/>
      <c r="E33" s="189"/>
      <c r="F33" s="188"/>
      <c r="G33" s="190"/>
    </row>
    <row r="34" spans="1:7" x14ac:dyDescent="0.45">
      <c r="A34" s="79" t="s">
        <v>217</v>
      </c>
      <c r="B34" s="188"/>
      <c r="C34" s="189"/>
      <c r="D34" s="188"/>
      <c r="E34" s="189"/>
      <c r="F34" s="188"/>
      <c r="G34" s="190"/>
    </row>
    <row r="35" spans="1:7" ht="42.75" x14ac:dyDescent="0.45">
      <c r="A35" s="80" t="s">
        <v>218</v>
      </c>
      <c r="B35" s="188"/>
      <c r="C35" s="189"/>
      <c r="D35" s="188"/>
      <c r="E35" s="189"/>
      <c r="F35" s="188"/>
      <c r="G35" s="190"/>
    </row>
    <row r="36" spans="1:7" x14ac:dyDescent="0.45">
      <c r="A36" s="82" t="s">
        <v>212</v>
      </c>
      <c r="B36" s="188"/>
      <c r="C36" s="189"/>
      <c r="D36" s="188"/>
      <c r="E36" s="189"/>
      <c r="F36" s="188"/>
      <c r="G36" s="190"/>
    </row>
    <row r="37" spans="1:7" x14ac:dyDescent="0.45">
      <c r="A37" s="83"/>
      <c r="B37" s="188"/>
      <c r="C37" s="189"/>
      <c r="D37" s="188"/>
      <c r="E37" s="189"/>
      <c r="F37" s="188"/>
      <c r="G37" s="190"/>
    </row>
    <row r="38" spans="1:7" x14ac:dyDescent="0.45">
      <c r="A38" s="83"/>
      <c r="B38" s="191"/>
      <c r="C38" s="189"/>
      <c r="D38" s="191"/>
      <c r="E38" s="189"/>
      <c r="F38" s="191"/>
      <c r="G38" s="190"/>
    </row>
    <row r="39" spans="1:7" x14ac:dyDescent="0.45">
      <c r="A39" s="76" t="s">
        <v>219</v>
      </c>
      <c r="B39" s="193"/>
      <c r="C39" s="193"/>
      <c r="D39" s="193"/>
      <c r="E39" s="193"/>
      <c r="F39" s="193"/>
      <c r="G39" s="194"/>
    </row>
    <row r="40" spans="1:7" s="81" customFormat="1" x14ac:dyDescent="0.45">
      <c r="A40" s="85" t="s">
        <v>220</v>
      </c>
      <c r="B40" s="196"/>
      <c r="C40" s="186"/>
      <c r="D40" s="196"/>
      <c r="E40" s="186"/>
      <c r="F40" s="196"/>
      <c r="G40" s="187"/>
    </row>
    <row r="41" spans="1:7" x14ac:dyDescent="0.45">
      <c r="A41" s="82" t="s">
        <v>212</v>
      </c>
      <c r="B41" s="188"/>
      <c r="C41" s="189"/>
      <c r="D41" s="188"/>
      <c r="E41" s="189"/>
      <c r="F41" s="188"/>
      <c r="G41" s="190"/>
    </row>
    <row r="42" spans="1:7" x14ac:dyDescent="0.45">
      <c r="A42" s="83"/>
      <c r="B42" s="188"/>
      <c r="C42" s="189"/>
      <c r="D42" s="188"/>
      <c r="E42" s="189"/>
      <c r="F42" s="188"/>
      <c r="G42" s="190"/>
    </row>
    <row r="43" spans="1:7" x14ac:dyDescent="0.45">
      <c r="A43" s="83"/>
      <c r="B43" s="188"/>
      <c r="C43" s="189"/>
      <c r="D43" s="188"/>
      <c r="E43" s="189"/>
      <c r="F43" s="188"/>
      <c r="G43" s="190"/>
    </row>
    <row r="44" spans="1:7" ht="14.65" thickBot="1" x14ac:dyDescent="0.5">
      <c r="A44" s="86"/>
      <c r="B44" s="197"/>
      <c r="C44" s="198"/>
      <c r="D44" s="197"/>
      <c r="E44" s="198"/>
      <c r="F44" s="197"/>
      <c r="G44" s="199"/>
    </row>
    <row r="45" spans="1:7" s="91" customFormat="1" ht="15" thickTop="1" thickBot="1" x14ac:dyDescent="0.5">
      <c r="A45" s="87" t="s">
        <v>99</v>
      </c>
      <c r="B45" s="88"/>
      <c r="C45" s="89"/>
      <c r="D45" s="88"/>
      <c r="E45" s="89"/>
      <c r="F45" s="88"/>
      <c r="G45" s="90"/>
    </row>
    <row r="47" spans="1:7" x14ac:dyDescent="0.45">
      <c r="A47" s="92" t="s">
        <v>221</v>
      </c>
    </row>
  </sheetData>
  <mergeCells count="10">
    <mergeCell ref="A1:G1"/>
    <mergeCell ref="B7:G7"/>
    <mergeCell ref="B2:C2"/>
    <mergeCell ref="B3:C3"/>
    <mergeCell ref="B4:C4"/>
    <mergeCell ref="B5:C5"/>
    <mergeCell ref="E3:F3"/>
    <mergeCell ref="E5:F5"/>
    <mergeCell ref="E4:F4"/>
    <mergeCell ref="E2:F2"/>
  </mergeCells>
  <pageMargins left="0.7" right="0.7" top="0.75" bottom="0.75" header="0.3" footer="0.3"/>
  <pageSetup paperSize="9" scale="63" fitToWidth="2" orientation="portrait" r:id="rId1"/>
  <colBreaks count="1" manualBreakCount="1">
    <brk id="7"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B721A89FB736429B2113C1900E0CA8" ma:contentTypeVersion="13" ma:contentTypeDescription="Create a new document." ma:contentTypeScope="" ma:versionID="386c3e2b0e7f61ed149fa8de7bd5f068">
  <xsd:schema xmlns:xsd="http://www.w3.org/2001/XMLSchema" xmlns:xs="http://www.w3.org/2001/XMLSchema" xmlns:p="http://schemas.microsoft.com/office/2006/metadata/properties" xmlns:ns2="cb4dfd10-d533-42e9-b09c-af1f377fb2fe" targetNamespace="http://schemas.microsoft.com/office/2006/metadata/properties" ma:root="true" ma:fieldsID="48439d3d1ed82ebe458afc3c5ed64d70" ns2:_="">
    <xsd:import namespace="cb4dfd10-d533-42e9-b09c-af1f377fb2f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4dfd10-d533-42e9-b09c-af1f377fb2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a5397d5-9543-4dbc-8fcb-23c3638b1d43"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b4dfd10-d533-42e9-b09c-af1f377fb2f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0346D0A-A997-434E-BE3F-7D4B49BAEAA7}"/>
</file>

<file path=customXml/itemProps2.xml><?xml version="1.0" encoding="utf-8"?>
<ds:datastoreItem xmlns:ds="http://schemas.openxmlformats.org/officeDocument/2006/customXml" ds:itemID="{E8A92EE2-3FF7-452A-AF7E-BF1E6CC60446}"/>
</file>

<file path=customXml/itemProps3.xml><?xml version="1.0" encoding="utf-8"?>
<ds:datastoreItem xmlns:ds="http://schemas.openxmlformats.org/officeDocument/2006/customXml" ds:itemID="{8F9BC555-7D82-49D0-9045-A8E7208652F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Budget</vt:lpstr>
      <vt:lpstr>Budget Notes</vt:lpstr>
      <vt:lpstr>Title Lists</vt:lpstr>
      <vt:lpstr>AE fee request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2026-07-31T06:02:37Z</dcterms:created>
  <dcterms:modified xsi:type="dcterms:W3CDTF">2026-07-31T06:02:57Z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2ab268f-1f4f-4197-8d7d-2e528ba0d5b7_Enabled">
    <vt:lpwstr>true</vt:lpwstr>
  </property>
  <property fmtid="{D5CDD505-2E9C-101B-9397-08002B2CF9AE}" pid="3" name="MSIP_Label_02ab268f-1f4f-4197-8d7d-2e528ba0d5b7_SetDate">
    <vt:lpwstr>2026-07-31T06:02:41Z</vt:lpwstr>
  </property>
  <property fmtid="{D5CDD505-2E9C-101B-9397-08002B2CF9AE}" pid="4" name="MSIP_Label_02ab268f-1f4f-4197-8d7d-2e528ba0d5b7_Method">
    <vt:lpwstr>Privileged</vt:lpwstr>
  </property>
  <property fmtid="{D5CDD505-2E9C-101B-9397-08002B2CF9AE}" pid="5" name="MSIP_Label_02ab268f-1f4f-4197-8d7d-2e528ba0d5b7_Name">
    <vt:lpwstr>Public</vt:lpwstr>
  </property>
  <property fmtid="{D5CDD505-2E9C-101B-9397-08002B2CF9AE}" pid="6" name="MSIP_Label_02ab268f-1f4f-4197-8d7d-2e528ba0d5b7_SiteId">
    <vt:lpwstr>2d111364-031c-485c-b260-c38cbb3f5cdf</vt:lpwstr>
  </property>
  <property fmtid="{D5CDD505-2E9C-101B-9397-08002B2CF9AE}" pid="7" name="MSIP_Label_02ab268f-1f4f-4197-8d7d-2e528ba0d5b7_ActionId">
    <vt:lpwstr>9f559490-7ca2-4095-adbd-d8beff0219d2</vt:lpwstr>
  </property>
  <property fmtid="{D5CDD505-2E9C-101B-9397-08002B2CF9AE}" pid="8" name="MSIP_Label_02ab268f-1f4f-4197-8d7d-2e528ba0d5b7_ContentBits">
    <vt:lpwstr>0</vt:lpwstr>
  </property>
  <property fmtid="{D5CDD505-2E9C-101B-9397-08002B2CF9AE}" pid="9" name="MSIP_Label_02ab268f-1f4f-4197-8d7d-2e528ba0d5b7_Tag">
    <vt:lpwstr>10, 0, 1, 1</vt:lpwstr>
  </property>
  <property fmtid="{D5CDD505-2E9C-101B-9397-08002B2CF9AE}" pid="10" name="MediaServiceImageTags">
    <vt:lpwstr/>
  </property>
  <property fmtid="{D5CDD505-2E9C-101B-9397-08002B2CF9AE}" pid="11" name="ContentTypeId">
    <vt:lpwstr>0x0101007CB721A89FB736429B2113C1900E0CA8</vt:lpwstr>
  </property>
</Properties>
</file>