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vethechildren1.sharepoint.com/sites/GCFClimateEducation/Shared Documents/06. Funding Proposal/1. GCF Submissions/ITAP submission/"/>
    </mc:Choice>
  </mc:AlternateContent>
  <xr:revisionPtr revIDLastSave="273" documentId="13_ncr:1_{259F939B-B6FA-44C8-8E05-AA6E4FE532EA}" xr6:coauthVersionLast="47" xr6:coauthVersionMax="47" xr10:uidLastSave="{DA2B0A80-6863-974E-8E7E-EBD678D18150}"/>
  <bookViews>
    <workbookView xWindow="0" yWindow="500" windowWidth="38400" windowHeight="21100" xr2:uid="{F3D7F258-85F0-45FB-9753-C27E2D46241B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3" i="1" l="1"/>
  <c r="V23" i="1"/>
  <c r="U23" i="1"/>
  <c r="T23" i="1"/>
  <c r="R23" i="1"/>
  <c r="M5" i="1"/>
  <c r="K5" i="1"/>
  <c r="K4" i="1"/>
  <c r="K3" i="1"/>
  <c r="J23" i="1"/>
  <c r="Q5" i="1"/>
  <c r="G23" i="1"/>
  <c r="E23" i="1"/>
  <c r="H5" i="1"/>
  <c r="H4" i="1"/>
  <c r="H3" i="1"/>
  <c r="F5" i="1"/>
  <c r="F4" i="1"/>
  <c r="F3" i="1"/>
  <c r="P5" i="1"/>
  <c r="O5" i="1"/>
  <c r="N5" i="1"/>
  <c r="AB4" i="1"/>
  <c r="AB3" i="1"/>
  <c r="L23" i="1"/>
  <c r="M4" i="1"/>
  <c r="M3" i="1"/>
  <c r="AA23" i="1" l="1"/>
  <c r="Q3" i="1"/>
  <c r="P3" i="1"/>
  <c r="O3" i="1"/>
  <c r="N3" i="1"/>
  <c r="AB23" i="1"/>
  <c r="Q4" i="1"/>
  <c r="P4" i="1"/>
  <c r="O4" i="1"/>
  <c r="N4" i="1"/>
</calcChain>
</file>

<file path=xl/sharedStrings.xml><?xml version="1.0" encoding="utf-8"?>
<sst xmlns="http://schemas.openxmlformats.org/spreadsheetml/2006/main" count="47" uniqueCount="36">
  <si>
    <t>Country</t>
  </si>
  <si>
    <t>Country Work Programme
(Yes/No)</t>
  </si>
  <si>
    <t>No-objection letter
(Yes/No)</t>
  </si>
  <si>
    <t>Estimated GCF funding allocation (in USD)*</t>
  </si>
  <si>
    <t xml:space="preserve">Estimated GCF funding allocation (in %)** </t>
  </si>
  <si>
    <t xml:space="preserve">Estimated co-financing allocation (in USD) </t>
  </si>
  <si>
    <t>Estimated co-financing allocation (in %)</t>
  </si>
  <si>
    <t>Mitigation***</t>
  </si>
  <si>
    <t>Adaptation****</t>
  </si>
  <si>
    <t>Expected total of CO2 emissions avoided</t>
  </si>
  <si>
    <t>Expected total number of direct beneficiaries</t>
  </si>
  <si>
    <t>Percent of females relative to  expected total number of direct beneficiaries</t>
  </si>
  <si>
    <t>Expected total number of indirect beneficiaries</t>
  </si>
  <si>
    <t>Percent of females relative to expected total number of indirect beneficiaries</t>
  </si>
  <si>
    <t xml:space="preserve">Percent of direct beneficiaries relative to total population </t>
  </si>
  <si>
    <t>Percent of female direct beneficiaries relative to total population</t>
  </si>
  <si>
    <t xml:space="preserve">Percent of indirect beneficiaries relative to total population </t>
  </si>
  <si>
    <t>Percent of female indirect beneficiaries relative to total population</t>
  </si>
  <si>
    <t xml:space="preserve">1. Increased safety of children, educational personnel and caregivers in and around school to climate-related impacts </t>
  </si>
  <si>
    <t>2. Students, school personnel, government and community at large are better prepared to take with climate change vulnerability due to information received from the early warnings and climate information system</t>
  </si>
  <si>
    <t>3. Enhanced integration of actions targeting the education sector in national and subnational adaptation planning</t>
  </si>
  <si>
    <t xml:space="preserve">4. Enhanced access to climate finance to support more resilient education systems </t>
  </si>
  <si>
    <t>5. Enhanced access to and exchange of knowledge on climate change resilience in the education sector</t>
  </si>
  <si>
    <t>Total benficiaries</t>
  </si>
  <si>
    <t>Population, total | Data (worldbank.org)</t>
  </si>
  <si>
    <t>Cambodia</t>
  </si>
  <si>
    <t>Yes</t>
  </si>
  <si>
    <t>South Sudan</t>
  </si>
  <si>
    <t>No</t>
  </si>
  <si>
    <t>Tonga</t>
  </si>
  <si>
    <t>N/A</t>
  </si>
  <si>
    <t>*Funding allocation in USD amounts is preferred but if exact amounts are not available allocation in percentage should be provided</t>
  </si>
  <si>
    <t>**If funding allocation in USD amounts is provided, allocation in percentage can be left blank</t>
  </si>
  <si>
    <t>***As applicable and if available</t>
  </si>
  <si>
    <t>****As applicable and if available</t>
  </si>
  <si>
    <t>Adaptation benefits total direct beneficiaries (from Annex 17b)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</si>
</sst>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37">
    <xf numFmtId="0" fontId="0" fillId="0" borderId="0" xfId="0"/>
    <xf numFmtId="0" fontId="0" fillId="0" borderId="1" xfId="0" applyBorder="1"/>
    <xf numFmtId="0" fontId="3" fillId="3" borderId="1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9" fontId="0" fillId="0" borderId="1" xfId="1" applyFont="1" applyBorder="1"/>
    <xf numFmtId="0" fontId="0" fillId="0" borderId="0" xfId="0" applyAlignment="1">
      <alignment wrapText="1"/>
    </xf>
    <xf numFmtId="0" fontId="5" fillId="0" borderId="0" xfId="2" applyAlignment="1">
      <alignment wrapText="1"/>
    </xf>
    <xf numFmtId="1" fontId="0" fillId="0" borderId="2" xfId="0" applyNumberFormat="1" applyBorder="1"/>
    <xf numFmtId="0" fontId="0" fillId="0" borderId="2" xfId="0" applyBorder="1"/>
    <xf numFmtId="3" fontId="0" fillId="0" borderId="1" xfId="0" applyNumberFormat="1" applyBorder="1"/>
    <xf numFmtId="3" fontId="0" fillId="0" borderId="3" xfId="0" applyNumberFormat="1" applyBorder="1"/>
    <xf numFmtId="0" fontId="0" fillId="0" borderId="4" xfId="0" applyBorder="1"/>
    <xf numFmtId="3" fontId="0" fillId="5" borderId="1" xfId="0" applyNumberFormat="1" applyFill="1" applyBorder="1"/>
    <xf numFmtId="3" fontId="0" fillId="5" borderId="0" xfId="0" applyNumberFormat="1" applyFill="1"/>
    <xf numFmtId="0" fontId="2" fillId="5" borderId="0" xfId="0" applyFont="1" applyFill="1"/>
    <xf numFmtId="0" fontId="0" fillId="5" borderId="0" xfId="0" applyFill="1"/>
    <xf numFmtId="9" fontId="0" fillId="0" borderId="1" xfId="0" applyNumberFormat="1" applyBorder="1"/>
    <xf numFmtId="0" fontId="0" fillId="0" borderId="1" xfId="0" applyBorder="1" applyAlignment="1">
      <alignment horizontal="right"/>
    </xf>
    <xf numFmtId="3" fontId="0" fillId="0" borderId="0" xfId="3" applyNumberFormat="1" applyFont="1" applyAlignment="1">
      <alignment horizontal="right"/>
    </xf>
    <xf numFmtId="3" fontId="0" fillId="0" borderId="0" xfId="0" applyNumberFormat="1"/>
    <xf numFmtId="0" fontId="1" fillId="4" borderId="5" xfId="0" applyFont="1" applyFill="1" applyBorder="1" applyAlignment="1">
      <alignment wrapText="1"/>
    </xf>
    <xf numFmtId="0" fontId="0" fillId="0" borderId="5" xfId="0" applyBorder="1"/>
    <xf numFmtId="0" fontId="1" fillId="4" borderId="6" xfId="0" applyFont="1" applyFill="1" applyBorder="1" applyAlignment="1">
      <alignment wrapText="1"/>
    </xf>
    <xf numFmtId="9" fontId="0" fillId="0" borderId="6" xfId="1" applyFont="1" applyBorder="1"/>
    <xf numFmtId="0" fontId="0" fillId="0" borderId="6" xfId="0" applyBorder="1" applyAlignment="1">
      <alignment horizontal="right"/>
    </xf>
    <xf numFmtId="0" fontId="0" fillId="0" borderId="6" xfId="0" applyBorder="1"/>
    <xf numFmtId="3" fontId="0" fillId="0" borderId="5" xfId="1" applyNumberFormat="1" applyFont="1" applyBorder="1"/>
    <xf numFmtId="3" fontId="0" fillId="0" borderId="5" xfId="0" applyNumberFormat="1" applyBorder="1" applyAlignment="1">
      <alignment horizontal="right"/>
    </xf>
    <xf numFmtId="3" fontId="0" fillId="0" borderId="5" xfId="0" applyNumberFormat="1" applyBorder="1"/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</cellXfs>
  <cellStyles count="4">
    <cellStyle name="Comma" xfId="3" builtinId="3"/>
    <cellStyle name="Hyperlink" xfId="2" builtinId="8"/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ata.worldbank.org/indicator/SP.POP.TOT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B3F9A-8226-4298-BFCA-B6CA9A7EF365}">
  <dimension ref="A1:AB27"/>
  <sheetViews>
    <sheetView tabSelected="1" zoomScale="150" workbookViewId="0">
      <selection sqref="A1:A2"/>
    </sheetView>
  </sheetViews>
  <sheetFormatPr baseColWidth="10" defaultColWidth="8.83203125" defaultRowHeight="15" x14ac:dyDescent="0.2"/>
  <cols>
    <col min="1" max="1" width="3.5" customWidth="1"/>
    <col min="2" max="2" width="39.5" customWidth="1"/>
    <col min="3" max="4" width="11.83203125" customWidth="1"/>
    <col min="5" max="9" width="16.1640625" customWidth="1"/>
    <col min="10" max="10" width="16.1640625" style="16" customWidth="1"/>
    <col min="11" max="22" width="14.5" customWidth="1"/>
    <col min="23" max="23" width="4.83203125" customWidth="1"/>
    <col min="24" max="26" width="0" hidden="1" customWidth="1"/>
    <col min="27" max="27" width="11.1640625" customWidth="1"/>
    <col min="28" max="28" width="16.5" customWidth="1"/>
  </cols>
  <sheetData>
    <row r="1" spans="1:28" x14ac:dyDescent="0.2">
      <c r="A1" s="34"/>
      <c r="B1" s="33" t="s">
        <v>0</v>
      </c>
      <c r="C1" s="32" t="s">
        <v>1</v>
      </c>
      <c r="D1" s="32" t="s">
        <v>2</v>
      </c>
      <c r="E1" s="32" t="s">
        <v>3</v>
      </c>
      <c r="F1" s="36" t="s">
        <v>4</v>
      </c>
      <c r="G1" s="36" t="s">
        <v>5</v>
      </c>
      <c r="H1" s="36" t="s">
        <v>6</v>
      </c>
      <c r="I1" s="4" t="s">
        <v>7</v>
      </c>
      <c r="J1" s="35" t="s">
        <v>8</v>
      </c>
      <c r="K1" s="35"/>
      <c r="L1" s="35"/>
      <c r="M1" s="35"/>
      <c r="N1" s="35"/>
      <c r="O1" s="35"/>
      <c r="P1" s="35"/>
      <c r="Q1" s="35"/>
      <c r="R1" s="30" t="s">
        <v>35</v>
      </c>
      <c r="S1" s="31"/>
      <c r="T1" s="31"/>
      <c r="U1" s="31"/>
      <c r="V1" s="31"/>
    </row>
    <row r="2" spans="1:28" ht="192" customHeight="1" x14ac:dyDescent="0.2">
      <c r="A2" s="34"/>
      <c r="B2" s="33"/>
      <c r="C2" s="32"/>
      <c r="D2" s="32"/>
      <c r="E2" s="32"/>
      <c r="F2" s="36"/>
      <c r="G2" s="36"/>
      <c r="H2" s="36"/>
      <c r="I2" s="2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23" t="s">
        <v>17</v>
      </c>
      <c r="R2" s="21" t="s">
        <v>18</v>
      </c>
      <c r="S2" s="21" t="s">
        <v>19</v>
      </c>
      <c r="T2" s="21" t="s">
        <v>20</v>
      </c>
      <c r="U2" s="21" t="s">
        <v>21</v>
      </c>
      <c r="V2" s="21" t="s">
        <v>22</v>
      </c>
      <c r="AA2" s="6" t="s">
        <v>23</v>
      </c>
      <c r="AB2" s="7" t="s">
        <v>24</v>
      </c>
    </row>
    <row r="3" spans="1:28" x14ac:dyDescent="0.2">
      <c r="A3" s="1">
        <v>1</v>
      </c>
      <c r="B3" s="1" t="s">
        <v>25</v>
      </c>
      <c r="C3" s="1" t="s">
        <v>26</v>
      </c>
      <c r="D3" s="1" t="s">
        <v>26</v>
      </c>
      <c r="E3" s="10">
        <v>16353057</v>
      </c>
      <c r="F3" s="5">
        <f>E3/SUM($E$3:$E$6)</f>
        <v>0.40128956490772899</v>
      </c>
      <c r="G3" s="10">
        <v>1328692</v>
      </c>
      <c r="H3" s="5">
        <f>G3/SUM($G$3:$G$6)</f>
        <v>0.22196377059028319</v>
      </c>
      <c r="I3" s="1"/>
      <c r="J3" s="13">
        <v>392544</v>
      </c>
      <c r="K3" s="5">
        <f>188550/J3</f>
        <v>0.48032831988261188</v>
      </c>
      <c r="L3" s="10">
        <v>4031400</v>
      </c>
      <c r="M3" s="5">
        <f>1962128/L3</f>
        <v>0.48671131616808055</v>
      </c>
      <c r="N3" s="5">
        <f>J3/AB3</f>
        <v>2.3166004026006753E-2</v>
      </c>
      <c r="O3" s="5">
        <f>169757/AB3</f>
        <v>1.0018217946122799E-2</v>
      </c>
      <c r="P3" s="5">
        <f>L3/AB3</f>
        <v>0.23791327502252899</v>
      </c>
      <c r="Q3" s="24">
        <f>1962128/AB3</f>
        <v>0.11579508322007362</v>
      </c>
      <c r="R3" s="14">
        <v>392140</v>
      </c>
      <c r="S3" s="27">
        <v>62745</v>
      </c>
      <c r="T3" s="27">
        <v>70</v>
      </c>
      <c r="U3" s="27">
        <v>70</v>
      </c>
      <c r="V3" s="27">
        <v>334</v>
      </c>
      <c r="X3" t="s">
        <v>26</v>
      </c>
      <c r="AB3">
        <f>16944830</f>
        <v>16944830</v>
      </c>
    </row>
    <row r="4" spans="1:28" x14ac:dyDescent="0.2">
      <c r="A4" s="1">
        <v>2</v>
      </c>
      <c r="B4" s="1" t="s">
        <v>27</v>
      </c>
      <c r="C4" s="1" t="s">
        <v>26</v>
      </c>
      <c r="D4" s="1" t="s">
        <v>26</v>
      </c>
      <c r="E4" s="10">
        <v>14365455</v>
      </c>
      <c r="F4" s="5">
        <f>E4/SUM($E$3:$E$6)</f>
        <v>0.35251556859684158</v>
      </c>
      <c r="G4" s="10">
        <v>4328692</v>
      </c>
      <c r="H4" s="5">
        <f>G4/SUM($G$3:$G$6)</f>
        <v>0.72312680293400888</v>
      </c>
      <c r="I4" s="1"/>
      <c r="J4" s="13">
        <v>201575</v>
      </c>
      <c r="K4" s="5">
        <f>105095/J4</f>
        <v>0.52136921741287368</v>
      </c>
      <c r="L4" s="10">
        <v>4572682</v>
      </c>
      <c r="M4" s="5">
        <f>2286341/L4</f>
        <v>0.5</v>
      </c>
      <c r="N4" s="5">
        <f>J4/AB4</f>
        <v>1.817825192987519E-2</v>
      </c>
      <c r="O4" s="5">
        <f>104729/AB4</f>
        <v>9.4445747060096681E-3</v>
      </c>
      <c r="P4" s="5">
        <f t="shared" ref="P4:P5" si="0">L4/AB4</f>
        <v>0.41236941779092418</v>
      </c>
      <c r="Q4" s="24">
        <f>2286341/AB4</f>
        <v>0.20618470889546209</v>
      </c>
      <c r="R4" s="27">
        <v>201232</v>
      </c>
      <c r="S4" s="27">
        <v>27233</v>
      </c>
      <c r="T4" s="27">
        <v>70</v>
      </c>
      <c r="U4" s="27">
        <v>70</v>
      </c>
      <c r="V4" s="27">
        <v>333</v>
      </c>
      <c r="X4" t="s">
        <v>28</v>
      </c>
      <c r="AB4">
        <f>11088800</f>
        <v>11088800</v>
      </c>
    </row>
    <row r="5" spans="1:28" x14ac:dyDescent="0.2">
      <c r="A5" s="1">
        <v>3</v>
      </c>
      <c r="B5" s="1" t="s">
        <v>29</v>
      </c>
      <c r="C5" s="1" t="s">
        <v>26</v>
      </c>
      <c r="D5" s="1" t="s">
        <v>26</v>
      </c>
      <c r="E5" s="10">
        <v>10032752</v>
      </c>
      <c r="F5" s="5">
        <f>E5/SUM($E$3:$E$6)</f>
        <v>0.24619486649542943</v>
      </c>
      <c r="G5" s="10">
        <v>328692</v>
      </c>
      <c r="H5" s="5">
        <f>G5/SUM($G$3:$G$6)</f>
        <v>5.4909426475707956E-2</v>
      </c>
      <c r="I5" s="1"/>
      <c r="J5" s="13">
        <v>14074</v>
      </c>
      <c r="K5" s="5">
        <f>6832/J5</f>
        <v>0.48543413386386242</v>
      </c>
      <c r="L5" s="13">
        <v>36762</v>
      </c>
      <c r="M5" s="5">
        <f>18381/L5</f>
        <v>0.5</v>
      </c>
      <c r="N5" s="5">
        <f>J5/AB5</f>
        <v>0.13059292938665676</v>
      </c>
      <c r="O5" s="5">
        <f>6490/AB5</f>
        <v>6.0220840679224272E-2</v>
      </c>
      <c r="P5" s="5">
        <f t="shared" si="0"/>
        <v>0.34111533822028395</v>
      </c>
      <c r="Q5" s="24">
        <f>11394/AB5</f>
        <v>0.10572515542358726</v>
      </c>
      <c r="R5" s="27">
        <v>13671</v>
      </c>
      <c r="S5" s="27">
        <v>12171</v>
      </c>
      <c r="T5" s="27">
        <v>70</v>
      </c>
      <c r="U5" s="27">
        <v>70</v>
      </c>
      <c r="V5" s="27">
        <v>333</v>
      </c>
      <c r="AB5">
        <v>107770</v>
      </c>
    </row>
    <row r="6" spans="1:28" x14ac:dyDescent="0.2">
      <c r="A6" s="1">
        <v>4</v>
      </c>
      <c r="B6" s="1"/>
      <c r="C6" s="1"/>
      <c r="D6" s="1"/>
      <c r="E6" s="10"/>
      <c r="F6" s="5"/>
      <c r="G6" s="10"/>
      <c r="H6" s="5"/>
      <c r="I6" s="1"/>
      <c r="J6" s="14"/>
      <c r="K6" s="17"/>
      <c r="L6" s="19" t="s">
        <v>30</v>
      </c>
      <c r="M6" s="18" t="s">
        <v>30</v>
      </c>
      <c r="N6" s="18" t="s">
        <v>30</v>
      </c>
      <c r="O6" s="18" t="s">
        <v>30</v>
      </c>
      <c r="P6" s="18" t="s">
        <v>30</v>
      </c>
      <c r="Q6" s="25" t="s">
        <v>30</v>
      </c>
      <c r="R6" s="28"/>
      <c r="S6" s="28"/>
      <c r="T6" s="28"/>
      <c r="U6" s="28"/>
      <c r="V6" s="28"/>
    </row>
    <row r="7" spans="1:28" x14ac:dyDescent="0.2">
      <c r="A7" s="1">
        <v>5</v>
      </c>
      <c r="B7" s="1"/>
      <c r="C7" s="1"/>
      <c r="D7" s="1"/>
      <c r="E7" s="1"/>
      <c r="F7" s="1"/>
      <c r="G7" s="1"/>
      <c r="H7" s="1"/>
      <c r="I7" s="1"/>
      <c r="J7" s="13"/>
      <c r="K7" s="1"/>
      <c r="L7" s="10"/>
      <c r="M7" s="1"/>
      <c r="N7" s="1"/>
      <c r="O7" s="1"/>
      <c r="P7" s="1"/>
      <c r="Q7" s="26"/>
      <c r="R7" s="29"/>
      <c r="S7" s="29"/>
      <c r="T7" s="29"/>
      <c r="U7" s="29"/>
      <c r="V7" s="29"/>
    </row>
    <row r="8" spans="1:28" x14ac:dyDescent="0.2">
      <c r="A8" s="1">
        <v>6</v>
      </c>
      <c r="B8" s="1"/>
      <c r="C8" s="1"/>
      <c r="D8" s="1"/>
      <c r="E8" s="1"/>
      <c r="F8" s="1"/>
      <c r="G8" s="1"/>
      <c r="H8" s="1"/>
      <c r="I8" s="1"/>
      <c r="J8" s="13"/>
      <c r="K8" s="1"/>
      <c r="L8" s="10"/>
      <c r="M8" s="1"/>
      <c r="N8" s="1"/>
      <c r="O8" s="1"/>
      <c r="P8" s="1"/>
      <c r="Q8" s="26"/>
      <c r="R8" s="22"/>
      <c r="S8" s="22"/>
      <c r="T8" s="22"/>
      <c r="U8" s="22"/>
      <c r="V8" s="22"/>
    </row>
    <row r="9" spans="1:28" hidden="1" x14ac:dyDescent="0.2">
      <c r="A9" s="1">
        <v>7</v>
      </c>
      <c r="B9" s="1"/>
      <c r="C9" s="1"/>
      <c r="D9" s="1"/>
      <c r="E9" s="1"/>
      <c r="F9" s="1"/>
      <c r="G9" s="1"/>
      <c r="H9" s="1"/>
      <c r="I9" s="1"/>
      <c r="J9" s="13"/>
      <c r="K9" s="1"/>
      <c r="L9" s="10"/>
      <c r="M9" s="1"/>
      <c r="N9" s="1"/>
      <c r="O9" s="1"/>
      <c r="P9" s="1"/>
      <c r="Q9" s="1"/>
    </row>
    <row r="10" spans="1:28" hidden="1" x14ac:dyDescent="0.2">
      <c r="A10" s="1">
        <v>8</v>
      </c>
      <c r="B10" s="1"/>
      <c r="C10" s="1"/>
      <c r="D10" s="1"/>
      <c r="E10" s="1"/>
      <c r="F10" s="1"/>
      <c r="G10" s="1"/>
      <c r="H10" s="1"/>
      <c r="I10" s="1"/>
      <c r="J10" s="13"/>
      <c r="K10" s="1"/>
      <c r="L10" s="10"/>
      <c r="M10" s="1"/>
      <c r="N10" s="1"/>
      <c r="O10" s="1"/>
      <c r="P10" s="1"/>
      <c r="Q10" s="1"/>
    </row>
    <row r="11" spans="1:28" hidden="1" x14ac:dyDescent="0.2">
      <c r="A11" s="1">
        <v>9</v>
      </c>
      <c r="B11" s="1"/>
      <c r="C11" s="1"/>
      <c r="D11" s="1"/>
      <c r="E11" s="1"/>
      <c r="F11" s="1"/>
      <c r="G11" s="1"/>
      <c r="H11" s="1"/>
      <c r="I11" s="1"/>
      <c r="J11" s="13"/>
      <c r="K11" s="1"/>
      <c r="L11" s="10"/>
      <c r="M11" s="1"/>
      <c r="N11" s="1"/>
      <c r="O11" s="1"/>
      <c r="P11" s="1"/>
      <c r="Q11" s="1"/>
    </row>
    <row r="12" spans="1:28" hidden="1" x14ac:dyDescent="0.2">
      <c r="A12" s="1">
        <v>10</v>
      </c>
      <c r="B12" s="1"/>
      <c r="C12" s="1"/>
      <c r="D12" s="1"/>
      <c r="E12" s="1"/>
      <c r="F12" s="1"/>
      <c r="G12" s="1"/>
      <c r="H12" s="1"/>
      <c r="I12" s="1"/>
      <c r="J12" s="13"/>
      <c r="K12" s="1"/>
      <c r="L12" s="10"/>
      <c r="M12" s="1"/>
      <c r="N12" s="1"/>
      <c r="O12" s="1"/>
      <c r="P12" s="1"/>
      <c r="Q12" s="1"/>
    </row>
    <row r="13" spans="1:28" hidden="1" x14ac:dyDescent="0.2">
      <c r="A13" s="1">
        <v>11</v>
      </c>
      <c r="B13" s="1"/>
      <c r="C13" s="1"/>
      <c r="D13" s="1"/>
      <c r="E13" s="1"/>
      <c r="F13" s="1"/>
      <c r="G13" s="1"/>
      <c r="H13" s="1"/>
      <c r="I13" s="1"/>
      <c r="J13" s="13"/>
      <c r="K13" s="1"/>
      <c r="L13" s="10"/>
      <c r="M13" s="1"/>
      <c r="N13" s="1"/>
      <c r="O13" s="1"/>
      <c r="P13" s="1"/>
      <c r="Q13" s="1"/>
    </row>
    <row r="14" spans="1:28" hidden="1" x14ac:dyDescent="0.2">
      <c r="A14" s="1">
        <v>12</v>
      </c>
      <c r="B14" s="1"/>
      <c r="C14" s="1"/>
      <c r="D14" s="1"/>
      <c r="E14" s="1"/>
      <c r="F14" s="1"/>
      <c r="G14" s="1"/>
      <c r="H14" s="1"/>
      <c r="I14" s="1"/>
      <c r="J14" s="13"/>
      <c r="K14" s="1"/>
      <c r="L14" s="10"/>
      <c r="M14" s="1"/>
      <c r="N14" s="1"/>
      <c r="O14" s="1"/>
      <c r="P14" s="1"/>
      <c r="Q14" s="1"/>
    </row>
    <row r="15" spans="1:28" hidden="1" x14ac:dyDescent="0.2">
      <c r="A15" s="1">
        <v>13</v>
      </c>
      <c r="B15" s="1"/>
      <c r="C15" s="1"/>
      <c r="D15" s="1"/>
      <c r="E15" s="1"/>
      <c r="F15" s="1"/>
      <c r="G15" s="1"/>
      <c r="H15" s="1"/>
      <c r="I15" s="1"/>
      <c r="J15" s="13"/>
      <c r="K15" s="1"/>
      <c r="L15" s="10"/>
      <c r="M15" s="1"/>
      <c r="N15" s="1"/>
      <c r="O15" s="1"/>
      <c r="P15" s="1"/>
      <c r="Q15" s="1"/>
    </row>
    <row r="16" spans="1:28" hidden="1" x14ac:dyDescent="0.2">
      <c r="A16" s="1">
        <v>14</v>
      </c>
      <c r="B16" s="1"/>
      <c r="C16" s="1"/>
      <c r="D16" s="1"/>
      <c r="E16" s="1"/>
      <c r="F16" s="1"/>
      <c r="G16" s="1"/>
      <c r="H16" s="1"/>
      <c r="I16" s="1"/>
      <c r="J16" s="13"/>
      <c r="K16" s="1"/>
      <c r="L16" s="10"/>
      <c r="M16" s="1"/>
      <c r="N16" s="1"/>
      <c r="O16" s="1"/>
      <c r="P16" s="1"/>
      <c r="Q16" s="1"/>
    </row>
    <row r="17" spans="1:28" hidden="1" x14ac:dyDescent="0.2">
      <c r="A17" s="1">
        <v>15</v>
      </c>
      <c r="B17" s="1"/>
      <c r="C17" s="1"/>
      <c r="D17" s="1"/>
      <c r="E17" s="1"/>
      <c r="F17" s="1"/>
      <c r="G17" s="1"/>
      <c r="H17" s="1"/>
      <c r="I17" s="1"/>
      <c r="J17" s="13"/>
      <c r="K17" s="1"/>
      <c r="L17" s="10"/>
      <c r="M17" s="1"/>
      <c r="N17" s="1"/>
      <c r="O17" s="1"/>
      <c r="P17" s="1"/>
      <c r="Q17" s="1"/>
    </row>
    <row r="18" spans="1:28" hidden="1" x14ac:dyDescent="0.2">
      <c r="A18" s="1">
        <v>16</v>
      </c>
      <c r="B18" s="1"/>
      <c r="C18" s="1"/>
      <c r="D18" s="1"/>
      <c r="E18" s="1"/>
      <c r="F18" s="1"/>
      <c r="G18" s="1"/>
      <c r="H18" s="1"/>
      <c r="I18" s="1"/>
      <c r="J18" s="13"/>
      <c r="K18" s="1"/>
      <c r="L18" s="10"/>
      <c r="M18" s="1"/>
      <c r="N18" s="1"/>
      <c r="O18" s="1"/>
      <c r="P18" s="1"/>
      <c r="Q18" s="1"/>
    </row>
    <row r="19" spans="1:28" hidden="1" x14ac:dyDescent="0.2">
      <c r="A19" s="1">
        <v>17</v>
      </c>
      <c r="B19" s="1"/>
      <c r="C19" s="1"/>
      <c r="D19" s="1"/>
      <c r="E19" s="1"/>
      <c r="F19" s="1"/>
      <c r="G19" s="1"/>
      <c r="H19" s="1"/>
      <c r="I19" s="1"/>
      <c r="J19" s="13"/>
      <c r="K19" s="1"/>
      <c r="L19" s="10"/>
      <c r="M19" s="1"/>
      <c r="N19" s="1"/>
      <c r="O19" s="1"/>
      <c r="P19" s="1"/>
      <c r="Q19" s="1"/>
    </row>
    <row r="20" spans="1:28" hidden="1" x14ac:dyDescent="0.2">
      <c r="A20" s="1">
        <v>18</v>
      </c>
      <c r="B20" s="1"/>
      <c r="C20" s="1"/>
      <c r="D20" s="1"/>
      <c r="E20" s="1"/>
      <c r="F20" s="1"/>
      <c r="G20" s="1"/>
      <c r="H20" s="1"/>
      <c r="I20" s="1"/>
      <c r="J20" s="13"/>
      <c r="K20" s="1"/>
      <c r="L20" s="10"/>
      <c r="M20" s="1"/>
      <c r="N20" s="1"/>
      <c r="O20" s="1"/>
      <c r="P20" s="1"/>
      <c r="Q20" s="1"/>
    </row>
    <row r="21" spans="1:28" hidden="1" x14ac:dyDescent="0.2">
      <c r="A21" s="1">
        <v>19</v>
      </c>
      <c r="B21" s="1"/>
      <c r="C21" s="1"/>
      <c r="D21" s="1"/>
      <c r="E21" s="1"/>
      <c r="F21" s="1"/>
      <c r="G21" s="1"/>
      <c r="H21" s="1"/>
      <c r="I21" s="1"/>
      <c r="J21" s="13"/>
      <c r="K21" s="1"/>
      <c r="L21" s="10"/>
      <c r="M21" s="1"/>
      <c r="N21" s="1"/>
      <c r="O21" s="1"/>
      <c r="P21" s="1"/>
      <c r="Q21" s="1"/>
    </row>
    <row r="22" spans="1:28" hidden="1" x14ac:dyDescent="0.2">
      <c r="A22" s="1">
        <v>20</v>
      </c>
      <c r="B22" s="1"/>
      <c r="C22" s="1"/>
      <c r="D22" s="1"/>
      <c r="E22" s="12"/>
      <c r="F22" s="1"/>
      <c r="G22" s="1"/>
      <c r="H22" s="1"/>
      <c r="I22" s="1"/>
      <c r="J22" s="13"/>
      <c r="K22" s="1"/>
      <c r="L22" s="10"/>
      <c r="M22" s="1"/>
      <c r="N22" s="1"/>
      <c r="O22" s="1"/>
      <c r="P22" s="1"/>
      <c r="Q22" s="1"/>
    </row>
    <row r="23" spans="1:28" x14ac:dyDescent="0.2">
      <c r="E23" s="11">
        <f>SUM(E3:E6)</f>
        <v>40751264</v>
      </c>
      <c r="G23" s="11">
        <f>SUM(G3:G6)</f>
        <v>5986076</v>
      </c>
      <c r="J23" s="13">
        <f>SUM(J3:J5)</f>
        <v>608193</v>
      </c>
      <c r="L23" s="10">
        <f>SUM(L3:L5)</f>
        <v>8640844</v>
      </c>
      <c r="R23" s="29">
        <f>R5+R4+R3</f>
        <v>607043</v>
      </c>
      <c r="S23" s="29">
        <f>S5+S4+S3</f>
        <v>102149</v>
      </c>
      <c r="T23" s="29">
        <f>T3+T4+T5</f>
        <v>210</v>
      </c>
      <c r="U23" s="29">
        <f>U3+U4+U5</f>
        <v>210</v>
      </c>
      <c r="V23" s="29">
        <f>V3+V4+V5</f>
        <v>1000</v>
      </c>
      <c r="AA23" s="8">
        <f>J23+L23</f>
        <v>9249037</v>
      </c>
      <c r="AB23" s="9">
        <f>SUM(AB3:AB5)</f>
        <v>28141400</v>
      </c>
    </row>
    <row r="24" spans="1:28" x14ac:dyDescent="0.2">
      <c r="B24" t="s">
        <v>31</v>
      </c>
      <c r="J24" s="14"/>
      <c r="R24" s="20"/>
    </row>
    <row r="25" spans="1:28" x14ac:dyDescent="0.2">
      <c r="B25" t="s">
        <v>32</v>
      </c>
      <c r="J25" s="15"/>
    </row>
    <row r="26" spans="1:28" x14ac:dyDescent="0.2">
      <c r="B26" t="s">
        <v>33</v>
      </c>
      <c r="J26" s="14"/>
      <c r="K26" s="20"/>
    </row>
    <row r="27" spans="1:28" x14ac:dyDescent="0.2">
      <c r="B27" t="s">
        <v>34</v>
      </c>
    </row>
  </sheetData>
  <mergeCells count="10">
    <mergeCell ref="R1:V1"/>
    <mergeCell ref="C1:C2"/>
    <mergeCell ref="B1:B2"/>
    <mergeCell ref="A1:A2"/>
    <mergeCell ref="J1:Q1"/>
    <mergeCell ref="H1:H2"/>
    <mergeCell ref="G1:G2"/>
    <mergeCell ref="F1:F2"/>
    <mergeCell ref="E1:E2"/>
    <mergeCell ref="D1:D2"/>
  </mergeCells>
  <dataValidations count="1">
    <dataValidation type="list" allowBlank="1" showInputMessage="1" showErrorMessage="1" sqref="C3:D12" xr:uid="{CBCFDF2E-4FAC-4274-BE0E-8ED69EE8B742}">
      <formula1>$X$3:$X$4</formula1>
    </dataValidation>
  </dataValidations>
  <hyperlinks>
    <hyperlink ref="AB2" r:id="rId1" display="https://data.worldbank.org/indicator/SP.POP.TOTL" xr:uid="{B7E599E8-8E8D-46EB-B156-6A5D79D5FC0A}"/>
  </hyperlinks>
  <pageMargins left="0.7" right="0.7" top="0.75" bottom="0.75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565b3b-de73-408f-92ec-2a950ff896c8" xsi:nil="true"/>
    <lcf76f155ced4ddcb4097134ff3c332f xmlns="505ccb20-7403-45a6-b481-ca1dd862337d">
      <Terms xmlns="http://schemas.microsoft.com/office/infopath/2007/PartnerControls"/>
    </lcf76f155ced4ddcb4097134ff3c332f>
    <Dateandtime xmlns="505ccb20-7403-45a6-b481-ca1dd862337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C036A91C4175499EBEF36E3B0FEA2A" ma:contentTypeVersion="14" ma:contentTypeDescription="Create a new document." ma:contentTypeScope="" ma:versionID="dcd3af65d8a10df1b33f9aaa4e0a7927">
  <xsd:schema xmlns:xsd="http://www.w3.org/2001/XMLSchema" xmlns:xs="http://www.w3.org/2001/XMLSchema" xmlns:p="http://schemas.microsoft.com/office/2006/metadata/properties" xmlns:ns2="505ccb20-7403-45a6-b481-ca1dd862337d" xmlns:ns3="e5565b3b-de73-408f-92ec-2a950ff896c8" targetNamespace="http://schemas.microsoft.com/office/2006/metadata/properties" ma:root="true" ma:fieldsID="3c82aef621d8e4eb77d4e0fd2c947e6a" ns2:_="" ns3:_="">
    <xsd:import namespace="505ccb20-7403-45a6-b481-ca1dd862337d"/>
    <xsd:import namespace="e5565b3b-de73-408f-92ec-2a950ff896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Dateand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5ccb20-7403-45a6-b481-ca1dd8623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Dateandtime" ma:index="21" nillable="true" ma:displayName="Date and time" ma:format="DateOnly" ma:internalName="Dateand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65b3b-de73-408f-92ec-2a950ff896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a2e2747-e17c-42bb-aa81-38a2638568af}" ma:internalName="TaxCatchAll" ma:showField="CatchAllData" ma:web="e5565b3b-de73-408f-92ec-2a950ff896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7C5A63-A0E9-41A7-A4E6-297D28416854}">
  <ds:schemaRefs>
    <ds:schemaRef ds:uri="http://purl.org/dc/elements/1.1/"/>
    <ds:schemaRef ds:uri="7b582bd8-9910-4536-87e2-a55655c76d21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62712ca7-fe57-46d8-bef9-cec8bfdef0a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76BA954-0DF1-4CB6-B014-3661B20273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B8BBE1-8AB7-4F1C-98D6-63AA29905794}"/>
</file>

<file path=docMetadata/LabelInfo.xml><?xml version="1.0" encoding="utf-8"?>
<clbl:labelList xmlns:clbl="http://schemas.microsoft.com/office/2020/mipLabelMetadata">
  <clbl:label id="{6875d624-be8e-4279-bc32-cd34c7605b89}" enabled="1" method="Standard" siteId="{e05f907f-5886-4982-8b05-768c4df48a0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Alyssa Holganza</dc:creator>
  <cp:keywords/>
  <dc:description/>
  <cp:lastModifiedBy>Portia Hunt</cp:lastModifiedBy>
  <cp:revision/>
  <dcterms:created xsi:type="dcterms:W3CDTF">2019-02-08T04:49:50Z</dcterms:created>
  <dcterms:modified xsi:type="dcterms:W3CDTF">2025-04-08T10:43:36Z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0x01010067C036A91C4175499EBEF36E3B0FEA2A</vt:lpwstr>
  </property>
  <property fmtid="{D5CDD505-2E9C-101B-9397-08002B2CF9AE}" pid="3" name="MediaServiceImageTags">
    <vt:lpwstr/>
  </property>
  <property fmtid="{D5CDD505-2E9C-101B-9397-08002B2CF9AE}" pid="4" name="MSIP_Label_6875d624-be8e-4279-bc32-cd34c7605b89_Enabled">
    <vt:lpwstr>true</vt:lpwstr>
  </property>
  <property fmtid="{D5CDD505-2E9C-101B-9397-08002B2CF9AE}" pid="5" name="MSIP_Label_6875d624-be8e-4279-bc32-cd34c7605b89_SetDate">
    <vt:lpwstr>2024-10-17T07:59:52Z</vt:lpwstr>
  </property>
  <property fmtid="{D5CDD505-2E9C-101B-9397-08002B2CF9AE}" pid="6" name="MSIP_Label_6875d624-be8e-4279-bc32-cd34c7605b89_Method">
    <vt:lpwstr>Standard</vt:lpwstr>
  </property>
  <property fmtid="{D5CDD505-2E9C-101B-9397-08002B2CF9AE}" pid="7" name="MSIP_Label_6875d624-be8e-4279-bc32-cd34c7605b89_Name">
    <vt:lpwstr>Internal Information</vt:lpwstr>
  </property>
  <property fmtid="{D5CDD505-2E9C-101B-9397-08002B2CF9AE}" pid="8" name="MSIP_Label_6875d624-be8e-4279-bc32-cd34c7605b89_SiteId">
    <vt:lpwstr>37ef3d19-1651-4452-b761-dc2414bf0416</vt:lpwstr>
  </property>
  <property fmtid="{D5CDD505-2E9C-101B-9397-08002B2CF9AE}" pid="9" name="MSIP_Label_6875d624-be8e-4279-bc32-cd34c7605b89_ActionId">
    <vt:lpwstr>b78d0e7f-4a3c-4260-85bb-3d40f71753de</vt:lpwstr>
  </property>
  <property fmtid="{D5CDD505-2E9C-101B-9397-08002B2CF9AE}" pid="10" name="MSIP_Label_6875d624-be8e-4279-bc32-cd34c7605b89_ContentBits">
    <vt:lpwstr>0</vt:lpwstr>
  </property>
  <property fmtid="{D5CDD505-2E9C-101B-9397-08002B2CF9AE}" pid="11" name="Order">
    <vt:r8>81645300</vt:r8>
  </property>
  <property fmtid="{D5CDD505-2E9C-101B-9397-08002B2CF9AE}" pid="12" name="SWCPowerTaggingTag">
    <vt:lpwstr>{"Extraction":2,"Tags":[],"Msg":"The SSL connection could not be established, see inner exception."}</vt:lpwstr>
  </property>
  <property fmtid="{D5CDD505-2E9C-101B-9397-08002B2CF9AE}" pid="13" name="xd_Signature">
    <vt:bool>false</vt:bool>
  </property>
  <property fmtid="{D5CDD505-2E9C-101B-9397-08002B2CF9AE}" pid="14" name="xd_ProgID">
    <vt:lpwstr/>
  </property>
  <property fmtid="{D5CDD505-2E9C-101B-9397-08002B2CF9AE}" pid="15" name="_SourceUrl">
    <vt:lpwstr/>
  </property>
  <property fmtid="{D5CDD505-2E9C-101B-9397-08002B2CF9AE}" pid="16" name="_SharedFileIndex">
    <vt:lpwstr/>
  </property>
  <property fmtid="{D5CDD505-2E9C-101B-9397-08002B2CF9AE}" pid="17" name="ComplianceAssetId">
    <vt:lpwstr/>
  </property>
  <property fmtid="{D5CDD505-2E9C-101B-9397-08002B2CF9AE}" pid="18" name="TemplateUrl">
    <vt:lpwstr/>
  </property>
  <property fmtid="{D5CDD505-2E9C-101B-9397-08002B2CF9AE}" pid="19" name="_ExtendedDescription">
    <vt:lpwstr/>
  </property>
  <property fmtid="{D5CDD505-2E9C-101B-9397-08002B2CF9AE}" pid="20" name="TriggerFlowInfo">
    <vt:lpwstr/>
  </property>
</Properties>
</file>