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7"/>
  <workbookPr defaultThemeVersion="166925"/>
  <mc:AlternateContent xmlns:mc="http://schemas.openxmlformats.org/markup-compatibility/2006">
    <mc:Choice Requires="x15">
      <x15ac:absPath xmlns:x15ac="http://schemas.microsoft.com/office/spreadsheetml/2010/11/ac" url="/Users/fabiolanavarrete/Documents/ACCIÓN- Diseño/ACCIÓN REVIEW/v4/Finales/"/>
    </mc:Choice>
  </mc:AlternateContent>
  <xr:revisionPtr revIDLastSave="0" documentId="8_{9613A5D2-32C2-C446-8D83-FF9E4E62ED2D}" xr6:coauthVersionLast="47" xr6:coauthVersionMax="47" xr10:uidLastSave="{00000000-0000-0000-0000-000000000000}"/>
  <bookViews>
    <workbookView xWindow="0" yWindow="760" windowWidth="29400" windowHeight="16860" xr2:uid="{773B5820-4091-7A47-9684-7688BBFF610B}"/>
  </bookViews>
  <sheets>
    <sheet name="Annex 17"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21" i="1" l="1"/>
  <c r="K20" i="1"/>
  <c r="K19" i="1"/>
  <c r="L19" i="1"/>
  <c r="G13" i="1"/>
  <c r="G12" i="1"/>
  <c r="J19" i="1" l="1"/>
  <c r="J20" i="1"/>
  <c r="L20" i="1" s="1"/>
  <c r="L21" i="1"/>
  <c r="D21" i="1" l="1"/>
  <c r="C21" i="1"/>
  <c r="E21" i="1" s="1"/>
  <c r="F19" i="1"/>
  <c r="D19" i="1"/>
  <c r="C19" i="1"/>
  <c r="F20" i="1" l="1"/>
  <c r="H19" i="1"/>
  <c r="I19" i="1" s="1"/>
  <c r="E19" i="1"/>
  <c r="C20" i="1"/>
  <c r="D20" i="1"/>
  <c r="F21" i="1" l="1"/>
  <c r="H21" i="1" s="1"/>
  <c r="I21" i="1" s="1"/>
  <c r="H20" i="1"/>
  <c r="I20" i="1" s="1"/>
  <c r="E20" i="1"/>
</calcChain>
</file>

<file path=xl/sharedStrings.xml><?xml version="1.0" encoding="utf-8"?>
<sst xmlns="http://schemas.openxmlformats.org/spreadsheetml/2006/main" count="95" uniqueCount="53">
  <si>
    <t>Category</t>
  </si>
  <si>
    <t>Groups/individuals likely to benefit indirectly from the outcomes</t>
  </si>
  <si>
    <t>How people will be identified from Components?</t>
  </si>
  <si>
    <t>Adaptation benefits</t>
  </si>
  <si>
    <t>How many individuals do you estimate will benefit directly from this outcomes?</t>
  </si>
  <si>
    <t>Percentage of women</t>
  </si>
  <si>
    <t>Assumptions</t>
  </si>
  <si>
    <t>Notes on overlap</t>
  </si>
  <si>
    <t>Core 2 Total Direct and indirect beneficiaries reached</t>
  </si>
  <si>
    <t>ARA1 Most vulnerable people and communities</t>
  </si>
  <si>
    <t>ARA4 Ecosystems and ecosystem services</t>
  </si>
  <si>
    <t>•	Local communities including women and indigenous people.                      •	Legally Established Local organizations (OLLC)
•	Local producer groups, micro-enterprises, cooperatives, and others.</t>
  </si>
  <si>
    <t>Sub-Project  (Component 1 )  direct participants  and with evidence of adopting EbA interventions.</t>
  </si>
  <si>
    <t>Reduce the vulnerability of communities to climate change impacts and diversify income sources.
Improve the provision of ecosystem services, including protection, recreational opportunities, and climate-related benefits.
Maintain and enhance ecosystem services and functions.
Support climatic regulation, increase sediment stabilization, and provide habitat refuges.
Strengthen the engagement and empowerment of coastal communities in managing their natural resources.
Increase awareness and capacity-building for coastal communities to recover from disasters.
Boost adaptive capacities and preparedness for climate variability.</t>
  </si>
  <si>
    <t>n.a.</t>
  </si>
  <si>
    <t xml:space="preserve">Calculated based on previous FMCN projects, these individuals will have evidence of directly adopting EbA interventions, such as conservation, restoration, or improved productive practices, and therfore will have direct social, economic benefits. </t>
  </si>
  <si>
    <t>There is overlap between this category, Category 2, 5, 6 and 7</t>
  </si>
  <si>
    <t>X</t>
  </si>
  <si>
    <t>Sub-Project  (Component 1 )   and POA (Component 2) direct participants  and with evidence of participating in project-financed trainings.</t>
  </si>
  <si>
    <t>Reciving direct training for improved knowledge and capacities to enhance their ability to cope with climate change, including knowledge on how to respond effectively and diversify livelihoods</t>
  </si>
  <si>
    <t xml:space="preserve">By getting technical assitance and training and understanding EbA strategies, communities can better manage natural resources, such as mangroves and coral reefs, which serve as natural barriers against storms, flooding, and sea level rise. This reduces the vulnerability of both ecosystems and local livelihoods to climate-related disasters. Additionally, training helps communities adopt sustainable practices that enhance food security and economic stability, such as sustainable fishing and agriculture, which are less vulnerable to climate variability.
</t>
  </si>
  <si>
    <t>•	Local producer groups, micro-enterprises, cooperatives, and others.</t>
  </si>
  <si>
    <t>Local producer groups, micro-enterprises, cooperatives, and other that had developed  sustainable bsuiness strategies (Component 3).</t>
  </si>
  <si>
    <t>Improve livelihood diversification, job creation, and economic resilience.</t>
  </si>
  <si>
    <t xml:space="preserve">It is assumed that the diversification of livelihoods reduces vulnerability to market or climate-related shocks and helps maintain or increase income. EbA is also assumed to help businesses thrive without overexploiting natural resources, reducing the risk of resource depletion. Finally, the project will generate more jobs and provide additional economic options that reduce economic vulnerability.
</t>
  </si>
  <si>
    <t>There is overlap between this category, Category 2, 4, 5, 6 and 7</t>
  </si>
  <si>
    <t xml:space="preserve">•	Local producer groups, micro-enterprises, cooperatives, and others linked to financial mechanisms. </t>
  </si>
  <si>
    <t>Local producer groups, micro-enterprises, cooperatives, and others directly participating in financial mechanisms financed by the project/linked by the project (Component 3)</t>
  </si>
  <si>
    <t>Improve livelihood diversification, job creation, and economic resilience</t>
  </si>
  <si>
    <t xml:space="preserve">These mechanisms lower financial risk, provide funding for sustainable growth, and create economic incentives for businesses to contribute to long-term ecosystem health and climate adaptation. The number refers to the expected fishermen covered by the pilot insurance.
</t>
  </si>
  <si>
    <t>Participants in learning community and coordination mechanisms, including:                                                                   •	Local communities including women and indigenous people.                      •	Legally Established Local organizations (OLLC)
•	Local producer groups, micro-enterprises, cooperatives, and others.                      •	Local and federal governments.              •	  Academia</t>
  </si>
  <si>
    <t>Participants in learning community and coordination mechanisms, with evidence as described in the LogFrame.</t>
  </si>
  <si>
    <t>Reduce the vulnerability of communities to climate change impacts and diversify income sources.
Enhance ecosystem services, including food security and protection against climatic events.
Maintain and strengthen ecosystem services and functions.
Support climatic regulation, increase sediment stabilization, and provide habitat refuges.
Strengthen the engagement and empowerment of coastal communities in managing their resources.
Increase awareness and provide training to coastal communities and fishers to support recovery after disasters.
Boost adaptive capacities and preparedness for climate variability.
Improve knowledge and capacities to plan and strategize more effectively in adapting to the effects of climate change.
Enhance ecosystem services, ensuring food security and protection from climatic events.
Further engage and empower coastal communities in managing their resources.</t>
  </si>
  <si>
    <t xml:space="preserve">It is assumed that this collaborative approach accelerates the spread of effective EbA techniques, promotes sustainable livelihoods, and strengthens the overall resilience of communities and ecosystems. Additionally, strengthening the knowledge, capacities, and institutions of coastal communities empowers them to actively participate in local governance and decision-making processes, particularly in relation to climate challenges.
</t>
  </si>
  <si>
    <t>There is overlap between this category, Categoryand all the others</t>
  </si>
  <si>
    <t xml:space="preserve">
•	Local communities living in PAs        
•	Users of PAs services       
•	 CONANP staff</t>
  </si>
  <si>
    <t>Inhabitants of localities within financed and-co-financed PAs</t>
  </si>
  <si>
    <t>Improve the provision of ecosystem services, including protection, recreational opportunities, and the maintenance of livelihoods and other benefits.</t>
  </si>
  <si>
    <t xml:space="preserve">"
•	Local communities living in Pas        
•	Users of PAs services       
</t>
  </si>
  <si>
    <t>Inhabitants of localities within financed target area.</t>
  </si>
  <si>
    <t xml:space="preserve">It is assumed that the activities implemented through SubProjects and POAs have enough impact that EbA interventions enhance the natural services these ecosystems provide. This includes coastal protection from storms, improved water quality, and increased fish populations, all of which benefit the inhabitants of the targeted region.
</t>
  </si>
  <si>
    <t>Direct</t>
  </si>
  <si>
    <t>Indirect</t>
  </si>
  <si>
    <t>With overlap</t>
  </si>
  <si>
    <t>Total</t>
  </si>
  <si>
    <t>With no overlap</t>
  </si>
  <si>
    <r>
      <rPr>
        <b/>
        <sz val="12"/>
        <color theme="1"/>
        <rFont val="Calibri"/>
        <family val="2"/>
        <scheme val="minor"/>
      </rPr>
      <t>Annex 17. Adaptation beneficiary estimation</t>
    </r>
    <r>
      <rPr>
        <sz val="12"/>
        <color theme="1"/>
        <rFont val="Calibri"/>
        <family val="2"/>
        <scheme val="minor"/>
      </rPr>
      <t xml:space="preserve">
This document details the methodologies and assumptions calculated for the ACCIÓN project, and reflected in Annex 2a, LogFrame, as well as Simplified Approval Process Full Proposal (SAP FP). This Annex is based on the Draft results handbook | Green Climate Fund, as well as feedback provided by the Green Climate Fund Secretariat during the SAP FP approval process. This Annex is also aligned to Table 2 of the SAP FP, which defines the type of beneficiaries and expected adaptation benefits. 
</t>
    </r>
  </si>
  <si>
    <t>There is overlap between this category and all the others</t>
  </si>
  <si>
    <t>Final</t>
  </si>
  <si>
    <t>Midterm</t>
  </si>
  <si>
    <t>How many individuals do you estimate will benefit indirectly from these outcomes? Final</t>
  </si>
  <si>
    <t>How many individuals do you estimate will benefit indirectly from these outcomes? Midterm</t>
  </si>
  <si>
    <t>It is assumed that the activities implemented through SubProjects and POAs have enough impact that EbA interventions enhance the natural services these ecosystems provide. This includes coastal protection from storms, improved water quality, and increased fish populations, all of which benefit the inhabitants of the PAs. It incudes PAs directly financed ans co-financed.It is anticipated that by the midterm, 7 out of the 20 PAs will have adaptation benefits for these types of beneficiaries. Of these, it is assumed that 5 out of 7 will be terrestrial areas and 2 out of 7 will be marine areas. Since these areas are among the least populated according to census data, the beneficiary estimates may be conservative and potentially underestimated.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</si>
</sst>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 x14ac:knownFonts="1">
    <font>
      <sz val="12"/>
      <color theme="1"/>
      <name val="Calibri"/>
      <family val="2"/>
      <scheme val="minor"/>
    </font>
    <font>
      <sz val="12"/>
      <color theme="1"/>
      <name val="Calibri"/>
      <family val="2"/>
      <scheme val="minor"/>
    </font>
    <font>
      <b/>
      <sz val="11"/>
      <color theme="1"/>
      <name val="Calibri"/>
      <family val="2"/>
      <scheme val="minor"/>
    </font>
    <font>
      <sz val="11"/>
      <color rgb="FF000000"/>
      <name val="Calibri"/>
      <family val="2"/>
      <scheme val="minor"/>
    </font>
    <font>
      <b/>
      <sz val="12"/>
      <color theme="1"/>
      <name val="Calibri"/>
      <family val="2"/>
      <scheme val="minor"/>
    </font>
  </fonts>
  <fills count="3">
    <fill>
      <patternFill patternType="none"/>
    </fill>
    <fill>
      <patternFill patternType="gray125"/>
    </fill>
    <fill>
      <patternFill patternType="solid">
        <fgColor theme="2" tint="-9.9978637043366805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1">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vertical="center" wrapText="1"/>
    </xf>
    <xf numFmtId="9" fontId="0" fillId="0" borderId="1" xfId="0" applyNumberFormat="1" applyBorder="1" applyAlignment="1">
      <alignment vertical="center" wrapText="1"/>
    </xf>
    <xf numFmtId="0" fontId="0" fillId="0" borderId="1" xfId="0" applyBorder="1" applyAlignment="1">
      <alignment horizontal="center" vertical="center" wrapText="1"/>
    </xf>
    <xf numFmtId="3" fontId="0" fillId="0" borderId="1" xfId="0" applyNumberFormat="1" applyBorder="1" applyAlignment="1">
      <alignment vertical="center" wrapText="1"/>
    </xf>
    <xf numFmtId="0" fontId="0" fillId="0" borderId="1" xfId="0" applyBorder="1" applyAlignment="1">
      <alignment horizontal="left" vertical="center" wrapText="1"/>
    </xf>
    <xf numFmtId="164" fontId="0" fillId="0" borderId="1" xfId="1" applyNumberFormat="1" applyFont="1" applyBorder="1" applyAlignment="1">
      <alignment vertical="center" wrapText="1"/>
    </xf>
    <xf numFmtId="0" fontId="3" fillId="0" borderId="1" xfId="0" applyFont="1" applyBorder="1" applyAlignment="1">
      <alignment vertical="center" wrapText="1"/>
    </xf>
    <xf numFmtId="43" fontId="0" fillId="0" borderId="1" xfId="1" applyFont="1" applyBorder="1" applyAlignment="1">
      <alignment vertical="center" wrapText="1"/>
    </xf>
    <xf numFmtId="0" fontId="0" fillId="0" borderId="1" xfId="0" applyBorder="1"/>
    <xf numFmtId="164" fontId="0" fillId="0" borderId="1" xfId="0" applyNumberFormat="1" applyBorder="1"/>
    <xf numFmtId="0" fontId="0" fillId="0" borderId="1" xfId="0" applyBorder="1" applyAlignment="1">
      <alignment horizontal="center"/>
    </xf>
    <xf numFmtId="0" fontId="0" fillId="0" borderId="5" xfId="0" applyBorder="1" applyAlignment="1">
      <alignment horizontal="center"/>
    </xf>
    <xf numFmtId="0" fontId="0" fillId="0" borderId="7" xfId="0" applyBorder="1" applyAlignment="1">
      <alignment horizontal="center"/>
    </xf>
    <xf numFmtId="0" fontId="0" fillId="0" borderId="6" xfId="0" applyBorder="1" applyAlignment="1">
      <alignment horizontal="center"/>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BF0B5-1B65-BC40-B6A9-ED419742A974}">
  <dimension ref="A2:M21"/>
  <sheetViews>
    <sheetView showGridLines="0" tabSelected="1" workbookViewId="0">
      <selection activeCell="J28" sqref="J28"/>
    </sheetView>
  </sheetViews>
  <sheetFormatPr baseColWidth="10" defaultRowHeight="16" x14ac:dyDescent="0.2"/>
  <cols>
    <col min="1" max="1" width="8.1640625" bestFit="1" customWidth="1"/>
    <col min="2" max="3" width="24.83203125" customWidth="1"/>
    <col min="4" max="4" width="37" customWidth="1"/>
    <col min="5" max="5" width="13.1640625" bestFit="1" customWidth="1"/>
    <col min="6" max="6" width="11.83203125" bestFit="1" customWidth="1"/>
    <col min="7" max="7" width="11.83203125" customWidth="1"/>
    <col min="8" max="8" width="11.5" customWidth="1"/>
    <col min="9" max="9" width="34" customWidth="1"/>
    <col min="10" max="10" width="17" customWidth="1"/>
    <col min="11" max="11" width="14.6640625" customWidth="1"/>
    <col min="12" max="12" width="50.1640625" bestFit="1" customWidth="1"/>
    <col min="13" max="13" width="14.6640625" customWidth="1"/>
  </cols>
  <sheetData>
    <row r="2" spans="1:13" ht="17" thickBot="1" x14ac:dyDescent="0.25"/>
    <row r="3" spans="1:13" ht="155" customHeight="1" thickBot="1" x14ac:dyDescent="0.25">
      <c r="A3" s="18" t="s">
        <v>46</v>
      </c>
      <c r="B3" s="19"/>
      <c r="C3" s="19"/>
      <c r="D3" s="19"/>
      <c r="E3" s="19"/>
      <c r="F3" s="19"/>
      <c r="G3" s="19"/>
      <c r="H3" s="20"/>
    </row>
    <row r="6" spans="1:13" ht="128" x14ac:dyDescent="0.2">
      <c r="A6" s="1" t="s">
        <v>0</v>
      </c>
      <c r="B6" s="2" t="s">
        <v>1</v>
      </c>
      <c r="C6" s="2" t="s">
        <v>2</v>
      </c>
      <c r="D6" s="2" t="s">
        <v>3</v>
      </c>
      <c r="E6" s="2" t="s">
        <v>4</v>
      </c>
      <c r="F6" s="2" t="s">
        <v>50</v>
      </c>
      <c r="G6" s="2" t="s">
        <v>51</v>
      </c>
      <c r="H6" s="2" t="s">
        <v>5</v>
      </c>
      <c r="I6" s="2" t="s">
        <v>6</v>
      </c>
      <c r="J6" s="2" t="s">
        <v>7</v>
      </c>
      <c r="K6" s="2" t="s">
        <v>8</v>
      </c>
      <c r="L6" s="2" t="s">
        <v>9</v>
      </c>
      <c r="M6" s="2" t="s">
        <v>10</v>
      </c>
    </row>
    <row r="7" spans="1:13" ht="340" x14ac:dyDescent="0.2">
      <c r="A7" s="3">
        <v>1</v>
      </c>
      <c r="B7" s="4" t="s">
        <v>11</v>
      </c>
      <c r="C7" s="4" t="s">
        <v>12</v>
      </c>
      <c r="D7" s="4" t="s">
        <v>13</v>
      </c>
      <c r="E7" s="4">
        <v>385</v>
      </c>
      <c r="F7" s="4" t="s">
        <v>14</v>
      </c>
      <c r="G7" s="4" t="s">
        <v>14</v>
      </c>
      <c r="H7" s="5">
        <v>0.3</v>
      </c>
      <c r="I7" s="4" t="s">
        <v>15</v>
      </c>
      <c r="J7" s="4" t="s">
        <v>16</v>
      </c>
      <c r="K7" s="6" t="s">
        <v>17</v>
      </c>
      <c r="L7" s="6" t="s">
        <v>17</v>
      </c>
      <c r="M7" s="6" t="s">
        <v>17</v>
      </c>
    </row>
    <row r="8" spans="1:13" ht="289" x14ac:dyDescent="0.2">
      <c r="A8" s="3">
        <v>2</v>
      </c>
      <c r="B8" s="4" t="s">
        <v>11</v>
      </c>
      <c r="C8" s="4" t="s">
        <v>18</v>
      </c>
      <c r="D8" s="4" t="s">
        <v>19</v>
      </c>
      <c r="E8" s="7">
        <v>6500</v>
      </c>
      <c r="F8" s="7" t="s">
        <v>14</v>
      </c>
      <c r="G8" s="7" t="s">
        <v>14</v>
      </c>
      <c r="H8" s="5">
        <v>0.3</v>
      </c>
      <c r="I8" s="4" t="s">
        <v>20</v>
      </c>
      <c r="J8" s="4" t="s">
        <v>16</v>
      </c>
      <c r="K8" s="3" t="s">
        <v>17</v>
      </c>
      <c r="L8" s="3" t="s">
        <v>17</v>
      </c>
      <c r="M8" s="3" t="s">
        <v>17</v>
      </c>
    </row>
    <row r="9" spans="1:13" ht="221" x14ac:dyDescent="0.2">
      <c r="A9" s="3">
        <v>3</v>
      </c>
      <c r="B9" s="4" t="s">
        <v>21</v>
      </c>
      <c r="C9" s="8" t="s">
        <v>22</v>
      </c>
      <c r="D9" s="4" t="s">
        <v>23</v>
      </c>
      <c r="E9" s="4">
        <v>240</v>
      </c>
      <c r="F9" s="4" t="s">
        <v>14</v>
      </c>
      <c r="G9" s="4" t="s">
        <v>14</v>
      </c>
      <c r="H9" s="5">
        <v>0.3</v>
      </c>
      <c r="I9" s="4" t="s">
        <v>24</v>
      </c>
      <c r="J9" s="4" t="s">
        <v>25</v>
      </c>
      <c r="K9" s="6" t="s">
        <v>17</v>
      </c>
      <c r="L9" s="6" t="s">
        <v>17</v>
      </c>
      <c r="M9" s="3"/>
    </row>
    <row r="10" spans="1:13" ht="153" x14ac:dyDescent="0.2">
      <c r="A10" s="3">
        <v>4</v>
      </c>
      <c r="B10" s="4" t="s">
        <v>26</v>
      </c>
      <c r="C10" s="4" t="s">
        <v>27</v>
      </c>
      <c r="D10" s="4" t="s">
        <v>28</v>
      </c>
      <c r="E10" s="9">
        <v>1000</v>
      </c>
      <c r="F10" s="9" t="s">
        <v>14</v>
      </c>
      <c r="G10" s="9" t="s">
        <v>14</v>
      </c>
      <c r="H10" s="5">
        <v>0.3</v>
      </c>
      <c r="I10" s="4" t="s">
        <v>29</v>
      </c>
      <c r="J10" s="10" t="s">
        <v>16</v>
      </c>
      <c r="K10" s="6" t="s">
        <v>17</v>
      </c>
      <c r="L10" s="6" t="s">
        <v>17</v>
      </c>
      <c r="M10" s="3"/>
    </row>
    <row r="11" spans="1:13" ht="409.6" x14ac:dyDescent="0.2">
      <c r="A11" s="3">
        <v>5</v>
      </c>
      <c r="B11" s="4" t="s">
        <v>30</v>
      </c>
      <c r="C11" s="4" t="s">
        <v>31</v>
      </c>
      <c r="D11" s="4" t="s">
        <v>32</v>
      </c>
      <c r="E11" s="7">
        <v>200</v>
      </c>
      <c r="F11" s="4" t="s">
        <v>14</v>
      </c>
      <c r="G11" s="4" t="s">
        <v>14</v>
      </c>
      <c r="H11" s="5">
        <v>0.3</v>
      </c>
      <c r="I11" s="4" t="s">
        <v>33</v>
      </c>
      <c r="J11" s="10" t="s">
        <v>34</v>
      </c>
      <c r="K11" s="6" t="s">
        <v>17</v>
      </c>
      <c r="L11" s="6" t="s">
        <v>17</v>
      </c>
      <c r="M11" s="6" t="s">
        <v>17</v>
      </c>
    </row>
    <row r="12" spans="1:13" ht="356" x14ac:dyDescent="0.2">
      <c r="A12" s="3">
        <v>6</v>
      </c>
      <c r="B12" s="4" t="s">
        <v>35</v>
      </c>
      <c r="C12" s="4" t="s">
        <v>36</v>
      </c>
      <c r="D12" s="4" t="s">
        <v>37</v>
      </c>
      <c r="E12" s="4"/>
      <c r="F12" s="11">
        <v>236643</v>
      </c>
      <c r="G12" s="11">
        <f>F12-13521</f>
        <v>223122</v>
      </c>
      <c r="H12" s="5">
        <v>0.5</v>
      </c>
      <c r="I12" s="4" t="s">
        <v>52</v>
      </c>
      <c r="J12" s="10" t="s">
        <v>34</v>
      </c>
      <c r="K12" s="6" t="s">
        <v>17</v>
      </c>
      <c r="L12" s="6" t="s">
        <v>17</v>
      </c>
      <c r="M12" s="6" t="s">
        <v>17</v>
      </c>
    </row>
    <row r="13" spans="1:13" ht="187" x14ac:dyDescent="0.2">
      <c r="A13" s="3">
        <v>7</v>
      </c>
      <c r="B13" s="4" t="s">
        <v>38</v>
      </c>
      <c r="C13" s="4" t="s">
        <v>39</v>
      </c>
      <c r="D13" s="4" t="s">
        <v>37</v>
      </c>
      <c r="E13" s="4"/>
      <c r="F13" s="7">
        <v>2309480</v>
      </c>
      <c r="G13" s="7">
        <f>F13-13521</f>
        <v>2295959</v>
      </c>
      <c r="H13" s="5">
        <v>0.5</v>
      </c>
      <c r="I13" s="4" t="s">
        <v>40</v>
      </c>
      <c r="J13" s="10" t="s">
        <v>47</v>
      </c>
      <c r="K13" s="6" t="s">
        <v>17</v>
      </c>
      <c r="L13" s="6" t="s">
        <v>17</v>
      </c>
      <c r="M13" s="6" t="s">
        <v>17</v>
      </c>
    </row>
    <row r="16" spans="1:13" x14ac:dyDescent="0.2">
      <c r="F16" s="15" t="s">
        <v>48</v>
      </c>
      <c r="G16" s="16"/>
      <c r="H16" s="16"/>
      <c r="I16" s="17"/>
      <c r="J16" s="15" t="s">
        <v>49</v>
      </c>
      <c r="K16" s="16"/>
      <c r="L16" s="17"/>
    </row>
    <row r="17" spans="2:12" x14ac:dyDescent="0.2">
      <c r="B17" s="12"/>
      <c r="C17" s="14" t="s">
        <v>43</v>
      </c>
      <c r="D17" s="14"/>
      <c r="E17" s="14"/>
      <c r="F17" s="14" t="s">
        <v>45</v>
      </c>
      <c r="G17" s="14"/>
      <c r="H17" s="14"/>
      <c r="I17" s="14"/>
      <c r="J17" s="14" t="s">
        <v>45</v>
      </c>
      <c r="K17" s="14"/>
      <c r="L17" s="14"/>
    </row>
    <row r="18" spans="2:12" x14ac:dyDescent="0.2">
      <c r="B18" s="12"/>
      <c r="C18" s="12" t="s">
        <v>41</v>
      </c>
      <c r="D18" s="12" t="s">
        <v>42</v>
      </c>
      <c r="E18" s="12" t="s">
        <v>44</v>
      </c>
      <c r="F18" s="12" t="s">
        <v>41</v>
      </c>
      <c r="G18" s="12"/>
      <c r="H18" s="12" t="s">
        <v>42</v>
      </c>
      <c r="I18" s="12" t="s">
        <v>44</v>
      </c>
      <c r="J18" s="12" t="s">
        <v>41</v>
      </c>
      <c r="K18" s="12" t="s">
        <v>42</v>
      </c>
      <c r="L18" s="12" t="s">
        <v>44</v>
      </c>
    </row>
    <row r="19" spans="2:12" ht="32" x14ac:dyDescent="0.2">
      <c r="B19" s="2" t="s">
        <v>8</v>
      </c>
      <c r="C19" s="13">
        <f>E7+E8+E9+E10+E11</f>
        <v>8325</v>
      </c>
      <c r="D19" s="13">
        <f>F13+F12</f>
        <v>2546123</v>
      </c>
      <c r="E19" s="13">
        <f>C19+D19</f>
        <v>2554448</v>
      </c>
      <c r="F19" s="13">
        <f>E8+E10</f>
        <v>7500</v>
      </c>
      <c r="G19" s="13"/>
      <c r="H19" s="13">
        <f>F13-F19</f>
        <v>2301980</v>
      </c>
      <c r="I19" s="13">
        <f>F19+H19</f>
        <v>2309480</v>
      </c>
      <c r="J19" s="13">
        <f>4500</f>
        <v>4500</v>
      </c>
      <c r="K19" s="13">
        <f>G13-J19</f>
        <v>2291459</v>
      </c>
      <c r="L19" s="13">
        <f>K19+J19</f>
        <v>2295959</v>
      </c>
    </row>
    <row r="20" spans="2:12" ht="32" x14ac:dyDescent="0.2">
      <c r="B20" s="2" t="s">
        <v>9</v>
      </c>
      <c r="C20" s="13">
        <f>C19</f>
        <v>8325</v>
      </c>
      <c r="D20" s="13">
        <f t="shared" ref="D20:E20" si="0">D19</f>
        <v>2546123</v>
      </c>
      <c r="E20" s="13">
        <f t="shared" si="0"/>
        <v>2554448</v>
      </c>
      <c r="F20" s="13">
        <f>F19</f>
        <v>7500</v>
      </c>
      <c r="G20" s="13"/>
      <c r="H20" s="13">
        <f>F13-F20</f>
        <v>2301980</v>
      </c>
      <c r="I20" s="13">
        <f>F20+H20</f>
        <v>2309480</v>
      </c>
      <c r="J20" s="13">
        <f>J19</f>
        <v>4500</v>
      </c>
      <c r="K20" s="13">
        <f>G13-J20</f>
        <v>2291459</v>
      </c>
      <c r="L20" s="13">
        <f>K20+J20</f>
        <v>2295959</v>
      </c>
    </row>
    <row r="21" spans="2:12" ht="32" x14ac:dyDescent="0.2">
      <c r="B21" s="2" t="s">
        <v>10</v>
      </c>
      <c r="C21" s="13">
        <f>E7+E8+E11</f>
        <v>7085</v>
      </c>
      <c r="D21" s="13">
        <f>F12+F13</f>
        <v>2546123</v>
      </c>
      <c r="E21" s="13">
        <f>C21+D21</f>
        <v>2553208</v>
      </c>
      <c r="F21" s="13">
        <f>F20-E9-E10</f>
        <v>6260</v>
      </c>
      <c r="G21" s="13"/>
      <c r="H21" s="13">
        <f>F13-F21</f>
        <v>2303220</v>
      </c>
      <c r="I21" s="13">
        <f>F21+H21</f>
        <v>2309480</v>
      </c>
      <c r="J21" s="13">
        <v>4250</v>
      </c>
      <c r="K21" s="13">
        <f>G13-J21</f>
        <v>2291709</v>
      </c>
      <c r="L21" s="13">
        <f t="shared" ref="L21" si="1">K21+J21</f>
        <v>2295959</v>
      </c>
    </row>
  </sheetData>
  <mergeCells count="6">
    <mergeCell ref="J17:L17"/>
    <mergeCell ref="J16:L16"/>
    <mergeCell ref="A3:H3"/>
    <mergeCell ref="F17:I17"/>
    <mergeCell ref="C17:E17"/>
    <mergeCell ref="F16:I1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05ccb20-7403-45a6-b481-ca1dd862337d">
      <Terms xmlns="http://schemas.microsoft.com/office/infopath/2007/PartnerControls"/>
    </lcf76f155ced4ddcb4097134ff3c332f>
    <TaxCatchAll xmlns="e5565b3b-de73-408f-92ec-2a950ff896c8" xsi:nil="true"/>
    <Dateandtime xmlns="505ccb20-7403-45a6-b481-ca1dd862337d" xsi:nil="true"/>
  </documentManagement>
</p:properties>
</file>

<file path=customXml/itemProps1.xml><?xml version="1.0" encoding="utf-8"?>
<ds:datastoreItem xmlns:ds="http://schemas.openxmlformats.org/officeDocument/2006/customXml" ds:itemID="{DF0B7588-8FCD-47C0-ADE7-E9AB9765D955}"/>
</file>

<file path=customXml/itemProps2.xml><?xml version="1.0" encoding="utf-8"?>
<ds:datastoreItem xmlns:ds="http://schemas.openxmlformats.org/officeDocument/2006/customXml" ds:itemID="{53694FAF-0F24-427B-8419-4A49BB716A4A}"/>
</file>

<file path=customXml/itemProps3.xml><?xml version="1.0" encoding="utf-8"?>
<ds:datastoreItem xmlns:ds="http://schemas.openxmlformats.org/officeDocument/2006/customXml" ds:itemID="{1B251147-488F-421B-BDBD-F953FA8F988F}"/>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vt:i4>
      </vt:variant>
    </vt:vector>
  </HeadingPairs>
  <TitlesOfParts>
    <vt:vector size="1" baseType="lpstr">
      <vt:lpstr>Annex 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Graciela Reyes Retana De La Torre,</dc:creator>
  <cp:lastModifiedBy>Fabiola Navarrete</cp:lastModifiedBy>
  <dcterms:created xsi:type="dcterms:W3CDTF">2024-10-27T00:08:43Z</dcterms:created>
  <dcterms:modified xsi:type="dcterms:W3CDTF">2024-11-26T01:16:06Z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y fmtid="{D5CDD505-2E9C-101B-9397-08002B2CF9AE}" pid="4" name="Order">
    <vt:r8>80254400</vt:r8>
  </property>
  <property fmtid="{D5CDD505-2E9C-101B-9397-08002B2CF9AE}" pid="5" name="SWCPowerTaggingTag">
    <vt:lpwstr>{
  "Extraction": 0,
  "Tags": [
    {
      "ConceptSchemes": [
        {
          "Uri": "http://vocabulary.gcfund.org/GCFTaxonomyPortfolioanalysis/1197",
          "Label": "Recipients of GCF support"
        }
      ],
      "BroaderConcepts": [
        {
          "Uri": "BroaderConcepts_http://vocabulary.gcfund.org/GCFTaxonomyPortfolioanalysis/1215",
          "Label": "-"
        }
      ],
      "Url": "http://vocabulary.gcfund.org/GCFTaxonomyPortfolioanalysis/1220",
      "Label": "Coastal communities",
      "Score": 100.0,
      "ManuallyAdded": false
    },
    {
      "ConceptSchemes": [
        {
          "Uri": "http://vocabulary.gcfund.org/GCFTaxonomyPortfolioanalysis/1197",
          "Label": "Recipients of GCF support"
        }
      ],
      "BroaderConcepts": [
        {
          "Uri": "BroaderConcepts_http://vocabulary.gcfund.org/GCFTaxonomyPortfolioanalysis/1202",
          "Label": "-"
        }
      ],
      "Url": "http://vocabulary.gcfund.org/GCFTaxonomyPortfolioanalysis/1215",
      "Label": "Local communities",
      "Score": 86.0,
      "ManuallyAdded": false
    },
    {
      "ConceptSchemes": [
        {
          "Uri": "http://vocabulary.gcfund.org/GCFTaxonomyPortfolioanalysis/1197",
          "Label": "Recipients of GCF support"
        }
      ],
      "BroaderConcepts": [
        {
          "Uri": "BroaderConcepts_http://vocabulary.gcfund.org/GCFTaxonomyPortfolioanalysis/1202",
          "Label": "-"
        }
      ],
      "Url": "http://vocabulary.gcfund.org/GCFTaxonomyPortfolioanalysis/1232",
      "Label": "Indigenous people",
      "Score": 72.0,
      "ManuallyAdded": false
    }
  ],
  "UnwantedTags": [
    "eyJDb25jZXB0U2NoZW1lcyI6W3siVXJpIjoiaHR0cDovL3ZvY2FidWxhcnkuZ2NmdW5kLm9yZy9HQ0ZUYXhvbm9teVBvcnRmb2xpb2FuYWx5c2lzLzEyNiIsIkxhYmVsIjoiQ2xpbWF0ZSBzY2llbmNlIn1dLCJCcm9hZGVyQ29uY2VwdHMiOlt7IlVyaSI6IkJyb2FkZXJDb25jZXB0c19odHRwOi8vdm9jYWJ1bGFyeS5nY2Z1bmQub3JnL0dDRlRheG9ub215UG9ydGZvbGlvYW5hbHlzaXMvMTQ1IiwiTGFiZWwiOiItIn1dLCJVcmwiOiJodHRwOi8vdm9jYWJ1bGFyeS5nY2Z1bmQub3JnL0dDRlRheG9ub215UG9ydGZvbGlvYW5hbHlzaXMvMTUzIiwiTGFiZWwiOiJGbG9vZHMiLCJTY29yZSI6MjMuMCwiTWFudWFsbHlBZGRlZCI6ZmFsc2V9",
    "eyJDb25jZXB0U2NoZW1lcyI6W3siVXJpIjoiaHR0cDovL3ZvY2FidWxhcnkuZ2NmdW5kLm9yZy9HQ0ZUYXhvbm9teVBvcnRmb2xpb2FuYWx5c2lzLzEyNiIsIkxhYmVsIjoiQ2xpbWF0ZSBzY2llbmNlIn1dLCJCcm9hZGVyQ29uY2VwdHMiOlt7IlVyaSI6IkJyb2FkZXJDb25jZXB0c19odHRwOi8vdm9jYWJ1bGFyeS5nY2Z1bmQub3JnL0dDRlRheG9ub215UG9ydGZvbGlvYW5hbHlzaXMvMTM5IiwiTGFiZWwiOiItIn1dLCJVcmwiOiJodHRwOi8vdm9jYWJ1bGFyeS5nY2Z1bmQub3JnL0dDRlRheG9ub215UG9ydGZvbGlvYW5hbHlzaXMvMTQyIiwiTGFiZWwiOiJTZWEgbGV2ZWwgcmlzZSIsIlNjb3JlIjoyMy4wLCJNYW51YWxseUFkZGVkIjpmYWxzZX0=",
    "eyJDb25jZXB0U2NoZW1lcyI6W3siVXJpIjoiaHR0cDovL3ZvY2FidWxhcnkuZ2NmdW5kLm9yZy9HQ0ZUYXhvbm9teVBvcnRmb2xpb2FuYWx5c2lzLzExOTciLCJMYWJlbCI6IlJlY2lwaWVudHMgb2YgR0NGIHN1cHBvcnQifV0sIkJyb2FkZXJDb25jZXB0cyI6W3siVXJpIjoiQnJvYWRlckNvbmNlcHRzX2h0dHA6Ly92b2NhYnVsYXJ5LmdjZnVuZC5vcmcvR0NGVGF4b25vbXlQb3J0Zm9saW9hbmFseXNpcy8yMTI0IiwiTGFiZWwiOiItIn0seyJVcmkiOiJCcm9hZGVyQ29uY2VwdHNfaHR0cDovL3ZvY2FidWxhcnkuZ2NmdW5kLm9yZy9HQ0ZUYXhvbm9teVBvcnRmb2xpb2FuYWx5c2lzLzEyMDIiLCJMYWJlbCI6Ii0ifV0sIlVybCI6Imh0dHA6Ly92b2NhYnVsYXJ5LmdjZnVuZC5vcmcvR0NGVGF4b25vbXlQb3J0Zm9saW9hbmFseXNpcy8xMjEyIiwiTGFiZWwiOiJHb3Zlcm5tZW50IiwiU2NvcmUiOjE0LjAsIk1hbnVhbGx5QWRkZWQiOmZhbHNlfQ==",
    "eyJDb25jZXB0U2NoZW1lcyI6W3siVXJpIjoiaHR0cDovL3ZvY2FidWxhcnkuZ2NmdW5kLm9yZy9HQ0ZUYXhvbm9teVBvcnRmb2xpb2FuYWx5c2lzLzIxNDYiLCJMYWJlbCI6IlNlY3RvcnMifV0sIkJyb2FkZXJDb25jZXB0cyI6W3siVXJpIjoiQnJvYWRlckNvbmNlcHRzX2h0dHA6Ly92b2NhYnVsYXJ5LmdjZnVuZC5vcmcvR0NGVGF4b25vbXlQb3J0Zm9saW9hbmFseXNpcy8yNDQzIiwiTGFiZWwiOiItIn1dLCJVcmwiOiJodHRwOi8vdm9jYWJ1bGFyeS5nY2Z1bmQub3JnL0dDRlRheG9ub215UG9ydGZvbGlvYW5hbHlzaXMvMjQ1NSIsIkxhYmVsIjoiQ29hc3RhbCBwcm90ZWN0aW9uIiwiU2NvcmUiOjExLjAsIk1hbnVhbGx5QWRkZWQiOmZhbHNlfQ==",
    "eyJDb25jZXB0U2NoZW1lcyI6W3siVXJpIjoiaHR0cDovL3ZvY2FidWxhcnkuZ2NmdW5kLm9yZy9HQ0ZUYXhvbm9teVBvcnRmb2xpb2FuYWx5c2lzLzEyNiIsIkxhYmVsIjoiQ2xpbWF0ZSBzY2llbmNlIn1dLCJCcm9hZGVyQ29uY2VwdHMiOlt7IlVyaSI6IkJyb2FkZXJDb25jZXB0c19odHRwOi8vdm9jYWJ1bGFyeS5nY2Z1bmQub3JnL0dDRlRheG9ub215UG9ydGZvbGlvYW5hbHlzaXMvMTQ5NyIsIkxhYmVsIjoiLSJ9XSwiVXJsIjoiaHR0cDovL3ZvY2FidWxhcnkuZ2NmdW5kLm9yZy9HQ0ZUYXhvbm9teVBvcnRmb2xpb2FuYWx5c2lzLzE1MDQiLCJMYWJlbCI6Ik1hcmluZSIsIlNjb3JlIjo2LjAsIk1hbnVhbGx5QWRkZWQiOmZhbHNlfQ==",
    "eyJDb25jZXB0U2NoZW1lcyI6W3siVXJpIjoiaHR0cDovL3ZvY2FidWxhcnkuZ2NmdW5kLm9yZy9HQ0ZUYXhvbm9teVBvcnRmb2xpb2FuYWx5c2lzLzEyNiIsIkxhYmVsIjoiQ2xpbWF0ZSBzY2llbmNlIn1dLCJCcm9hZGVyQ29uY2VwdHMiOlt7IlVyaSI6IkJyb2FkZXJDb25jZXB0c19odHRwOi8vdm9jYWJ1bGFyeS5nY2Z1bmQub3JnL0dDRlRheG9ub215UG9ydGZvbGlvYW5hbHlzaXMvMTQ5NyIsIkxhYmVsIjoiLSJ9XSwiVXJsIjoiaHR0cDovL3ZvY2FidWxhcnkuZ2NmdW5kLm9yZy9HQ0ZUYXhvbm9teVBvcnRmb2xpb2FuYWx5c2lzLzE0OTgiLCJMYWJlbCI6IlRlcnJlc3RyaWFsIiwiU2NvcmUiOjYuMCwiTWFudWFsbHlBZGRlZCI6ZmFsc2V9"
  ]
}</vt:lpwstr>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