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swecogroup.sharepoint.com/sites/Gr_KigaliPhaseC/Shared Documents/GCF Application/E_Annex 2 Feasibility Study and LDP/C_FEASIBILITY &amp; LDP/Final FS/"/>
    </mc:Choice>
  </mc:AlternateContent>
  <xr:revisionPtr revIDLastSave="866" documentId="13_ncr:1_{C0B3EA6E-5340-4D39-83BC-F2D6187EE5AB}" xr6:coauthVersionLast="46" xr6:coauthVersionMax="46" xr10:uidLastSave="{E5E9FF4F-72C7-4169-A4B2-0AAC18AD4A65}"/>
  <bookViews>
    <workbookView xWindow="-120" yWindow="-120" windowWidth="29040" windowHeight="15840" xr2:uid="{00000000-000D-0000-FFFF-FFFF00000000}"/>
  </bookViews>
  <sheets>
    <sheet name="Information" sheetId="1" r:id="rId1"/>
    <sheet name="Summary" sheetId="28" r:id="rId2"/>
    <sheet name="Detailed Summary" sheetId="30" r:id="rId3"/>
    <sheet name="Project 1" sheetId="2" r:id="rId4"/>
    <sheet name="Project 2" sheetId="5" r:id="rId5"/>
    <sheet name="Project 3" sheetId="6" r:id="rId6"/>
    <sheet name="Project 4" sheetId="8" r:id="rId7"/>
    <sheet name="Project 5" sheetId="9" r:id="rId8"/>
    <sheet name="Project 6" sheetId="11" r:id="rId9"/>
    <sheet name="Project 7" sheetId="12" r:id="rId10"/>
    <sheet name="Project 8" sheetId="13" r:id="rId11"/>
    <sheet name="Project 9" sheetId="20" r:id="rId12"/>
    <sheet name="Project 10" sheetId="14" r:id="rId13"/>
    <sheet name="Project 11" sheetId="16" r:id="rId14"/>
    <sheet name="Project 12" sheetId="17" r:id="rId15"/>
    <sheet name="Project 13" sheetId="23" r:id="rId16"/>
    <sheet name="Project 14" sheetId="24" r:id="rId17"/>
    <sheet name="Project 15" sheetId="25" r:id="rId18"/>
    <sheet name="Project 16" sheetId="18" r:id="rId19"/>
    <sheet name="Project 17" sheetId="22" r:id="rId20"/>
    <sheet name="Project 18" sheetId="26" r:id="rId21"/>
    <sheet name="Project 19" sheetId="27" r:id="rId2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5" i="30" l="1"/>
  <c r="E25" i="30"/>
  <c r="F25" i="30"/>
  <c r="G25" i="30"/>
  <c r="H25" i="30"/>
  <c r="I25" i="30"/>
  <c r="J25" i="30"/>
  <c r="C25" i="30"/>
  <c r="J20" i="30"/>
  <c r="I20" i="30"/>
  <c r="H20" i="30"/>
  <c r="G20" i="30"/>
  <c r="F20" i="30"/>
  <c r="E20" i="30"/>
  <c r="D20" i="30"/>
  <c r="C20" i="30"/>
  <c r="L20" i="30" s="1"/>
  <c r="J19" i="30"/>
  <c r="I19" i="30"/>
  <c r="H19" i="30"/>
  <c r="G19" i="30"/>
  <c r="F19" i="30"/>
  <c r="E19" i="30"/>
  <c r="D19" i="30"/>
  <c r="C19" i="30"/>
  <c r="J18" i="30"/>
  <c r="I18" i="30"/>
  <c r="H18" i="30"/>
  <c r="G18" i="30"/>
  <c r="F18" i="30"/>
  <c r="E18" i="30"/>
  <c r="D18" i="30"/>
  <c r="C18" i="30"/>
  <c r="L18" i="30" s="1"/>
  <c r="J17" i="30"/>
  <c r="I17" i="30"/>
  <c r="H17" i="30"/>
  <c r="G17" i="30"/>
  <c r="F17" i="30"/>
  <c r="E17" i="30"/>
  <c r="D17" i="30"/>
  <c r="C17" i="30"/>
  <c r="L17" i="30" s="1"/>
  <c r="J16" i="30"/>
  <c r="I16" i="30"/>
  <c r="H16" i="30"/>
  <c r="G16" i="30"/>
  <c r="F16" i="30"/>
  <c r="E16" i="30"/>
  <c r="D16" i="30"/>
  <c r="C16" i="30"/>
  <c r="J15" i="30"/>
  <c r="I15" i="30"/>
  <c r="H15" i="30"/>
  <c r="G15" i="30"/>
  <c r="F15" i="30"/>
  <c r="E15" i="30"/>
  <c r="D15" i="30"/>
  <c r="C15" i="30"/>
  <c r="J14" i="30"/>
  <c r="I14" i="30"/>
  <c r="H14" i="30"/>
  <c r="G14" i="30"/>
  <c r="F14" i="30"/>
  <c r="E14" i="30"/>
  <c r="D14" i="30"/>
  <c r="C14" i="30"/>
  <c r="L14" i="30" s="1"/>
  <c r="J13" i="30"/>
  <c r="I13" i="30"/>
  <c r="H13" i="30"/>
  <c r="G13" i="30"/>
  <c r="F13" i="30"/>
  <c r="E13" i="30"/>
  <c r="D13" i="30"/>
  <c r="C13" i="30"/>
  <c r="L13" i="30" s="1"/>
  <c r="G12" i="30"/>
  <c r="J11" i="30"/>
  <c r="I11" i="30"/>
  <c r="H11" i="30"/>
  <c r="G11" i="30"/>
  <c r="F11" i="30"/>
  <c r="E11" i="30"/>
  <c r="D11" i="30"/>
  <c r="C11" i="30"/>
  <c r="J10" i="30"/>
  <c r="I10" i="30"/>
  <c r="H10" i="30"/>
  <c r="G10" i="30"/>
  <c r="F10" i="30"/>
  <c r="E10" i="30"/>
  <c r="D10" i="30"/>
  <c r="C10" i="30"/>
  <c r="J9" i="30"/>
  <c r="I9" i="30"/>
  <c r="H9" i="30"/>
  <c r="G9" i="30"/>
  <c r="F9" i="30"/>
  <c r="E9" i="30"/>
  <c r="D9" i="30"/>
  <c r="C9" i="30"/>
  <c r="J8" i="30"/>
  <c r="I8" i="30"/>
  <c r="H8" i="30"/>
  <c r="G8" i="30"/>
  <c r="F8" i="30"/>
  <c r="E8" i="30"/>
  <c r="D8" i="30"/>
  <c r="C8" i="30"/>
  <c r="L19" i="30"/>
  <c r="I7" i="30"/>
  <c r="G7" i="30"/>
  <c r="F7" i="30"/>
  <c r="E7" i="30"/>
  <c r="D7" i="30"/>
  <c r="C7" i="30"/>
  <c r="J6" i="30"/>
  <c r="L21" i="30"/>
  <c r="L22" i="30"/>
  <c r="L23" i="30"/>
  <c r="J5" i="30"/>
  <c r="J4" i="30"/>
  <c r="I6" i="30"/>
  <c r="H6" i="30"/>
  <c r="G6" i="30"/>
  <c r="F6" i="30"/>
  <c r="E6" i="30"/>
  <c r="D6" i="30"/>
  <c r="C6" i="30"/>
  <c r="I5" i="30"/>
  <c r="H5" i="30"/>
  <c r="G5" i="30"/>
  <c r="F5" i="30"/>
  <c r="E5" i="30"/>
  <c r="D5" i="30"/>
  <c r="C5" i="30"/>
  <c r="C4" i="30"/>
  <c r="I4" i="30"/>
  <c r="H4" i="30"/>
  <c r="G4" i="30"/>
  <c r="F4" i="30"/>
  <c r="E4" i="30"/>
  <c r="D4" i="30"/>
  <c r="B5" i="30"/>
  <c r="B6" i="30"/>
  <c r="B7" i="30"/>
  <c r="B8" i="30"/>
  <c r="B9" i="30"/>
  <c r="B13" i="30"/>
  <c r="B14" i="30"/>
  <c r="B15" i="30"/>
  <c r="B16" i="30"/>
  <c r="B17" i="30"/>
  <c r="B18" i="30"/>
  <c r="B19" i="30"/>
  <c r="B20" i="30"/>
  <c r="K16" i="28"/>
  <c r="K17" i="28"/>
  <c r="K18" i="28"/>
  <c r="K19" i="28"/>
  <c r="K20" i="28"/>
  <c r="K21" i="28"/>
  <c r="K9" i="28"/>
  <c r="K10" i="28"/>
  <c r="K11" i="28"/>
  <c r="K12" i="28"/>
  <c r="K14" i="28"/>
  <c r="K15" i="28"/>
  <c r="I21" i="28"/>
  <c r="I20" i="28"/>
  <c r="I19" i="28"/>
  <c r="I18" i="28"/>
  <c r="I17" i="28"/>
  <c r="B4" i="30"/>
  <c r="L4" i="30" l="1"/>
  <c r="L15" i="30"/>
  <c r="L5" i="30"/>
  <c r="L6" i="30"/>
  <c r="L11" i="30"/>
  <c r="L16" i="30"/>
  <c r="L10" i="30"/>
  <c r="L9" i="30"/>
  <c r="L8" i="30"/>
  <c r="I16" i="28"/>
  <c r="I15" i="28"/>
  <c r="I14" i="28"/>
  <c r="I13" i="28"/>
  <c r="B12" i="30" s="1"/>
  <c r="K24" i="17" l="1"/>
  <c r="K23" i="17"/>
  <c r="K21" i="17"/>
  <c r="K20" i="17"/>
  <c r="K18" i="17"/>
  <c r="K16" i="17"/>
  <c r="K15" i="17"/>
  <c r="K14" i="17"/>
  <c r="K12" i="17"/>
  <c r="K11" i="17"/>
  <c r="K8" i="17"/>
  <c r="K7" i="17"/>
  <c r="K6" i="17"/>
  <c r="K4" i="17"/>
  <c r="K3" i="17"/>
  <c r="K26" i="17" s="1"/>
  <c r="K6" i="28" l="1"/>
  <c r="K7" i="28"/>
  <c r="K22" i="28"/>
  <c r="K23" i="28"/>
  <c r="K26" i="27" l="1"/>
  <c r="K26" i="26"/>
  <c r="K24" i="27"/>
  <c r="K23" i="27"/>
  <c r="K21" i="27"/>
  <c r="K20" i="27"/>
  <c r="K18" i="27"/>
  <c r="K16" i="27"/>
  <c r="K15" i="27"/>
  <c r="K14" i="27"/>
  <c r="K12" i="27"/>
  <c r="K11" i="27"/>
  <c r="K8" i="27"/>
  <c r="K7" i="27"/>
  <c r="K6" i="27"/>
  <c r="K4" i="27"/>
  <c r="K3" i="27"/>
  <c r="K24" i="26"/>
  <c r="K23" i="26"/>
  <c r="K21" i="26"/>
  <c r="K20" i="26"/>
  <c r="K18" i="26"/>
  <c r="K16" i="26"/>
  <c r="K15" i="26"/>
  <c r="K14" i="26"/>
  <c r="K12" i="26"/>
  <c r="K11" i="26"/>
  <c r="K8" i="26"/>
  <c r="K7" i="26"/>
  <c r="K6" i="26"/>
  <c r="K4" i="26"/>
  <c r="K3" i="26"/>
  <c r="K24" i="25"/>
  <c r="K23" i="25"/>
  <c r="K21" i="25"/>
  <c r="K20" i="25"/>
  <c r="K18" i="25"/>
  <c r="K16" i="25"/>
  <c r="K15" i="25"/>
  <c r="K14" i="25"/>
  <c r="K12" i="25"/>
  <c r="K11" i="25"/>
  <c r="K8" i="25"/>
  <c r="K7" i="25"/>
  <c r="K6" i="25"/>
  <c r="K4" i="25"/>
  <c r="K3" i="25"/>
  <c r="K24" i="24"/>
  <c r="K23" i="24"/>
  <c r="K21" i="24"/>
  <c r="K20" i="24"/>
  <c r="K18" i="24"/>
  <c r="K16" i="24"/>
  <c r="K15" i="24"/>
  <c r="K14" i="24"/>
  <c r="K12" i="24"/>
  <c r="K11" i="24"/>
  <c r="K8" i="24"/>
  <c r="K7" i="24"/>
  <c r="K6" i="24"/>
  <c r="K4" i="24"/>
  <c r="K3" i="24"/>
  <c r="K24" i="23"/>
  <c r="K23" i="23"/>
  <c r="K21" i="23"/>
  <c r="K20" i="23"/>
  <c r="K18" i="23"/>
  <c r="K16" i="23"/>
  <c r="K15" i="23"/>
  <c r="K14" i="23"/>
  <c r="K12" i="23"/>
  <c r="K11" i="23"/>
  <c r="K8" i="23"/>
  <c r="K7" i="23"/>
  <c r="K6" i="23"/>
  <c r="K4" i="23"/>
  <c r="K3" i="23"/>
  <c r="K24" i="22"/>
  <c r="K23" i="22"/>
  <c r="K21" i="22"/>
  <c r="K20" i="22"/>
  <c r="K18" i="22"/>
  <c r="K16" i="22"/>
  <c r="K15" i="22"/>
  <c r="K14" i="22"/>
  <c r="K12" i="22"/>
  <c r="K11" i="22"/>
  <c r="K8" i="22"/>
  <c r="K7" i="22"/>
  <c r="K6" i="22"/>
  <c r="K4" i="22"/>
  <c r="K3" i="22"/>
  <c r="K24" i="20"/>
  <c r="K23" i="20"/>
  <c r="K21" i="20"/>
  <c r="K20" i="20"/>
  <c r="H12" i="30" s="1"/>
  <c r="K18" i="20"/>
  <c r="K16" i="20"/>
  <c r="K15" i="20"/>
  <c r="K14" i="20"/>
  <c r="F12" i="30" s="1"/>
  <c r="K12" i="20"/>
  <c r="K11" i="20"/>
  <c r="E12" i="30" s="1"/>
  <c r="K8" i="20"/>
  <c r="K7" i="20"/>
  <c r="K6" i="20"/>
  <c r="K4" i="20"/>
  <c r="K3" i="20"/>
  <c r="K24" i="18"/>
  <c r="K23" i="18"/>
  <c r="K21" i="18"/>
  <c r="K20" i="18"/>
  <c r="K18" i="18"/>
  <c r="K16" i="18"/>
  <c r="K15" i="18"/>
  <c r="K14" i="18"/>
  <c r="K12" i="18"/>
  <c r="K11" i="18"/>
  <c r="K8" i="18"/>
  <c r="K7" i="18"/>
  <c r="K6" i="18"/>
  <c r="K4" i="18"/>
  <c r="K3" i="18"/>
  <c r="K24" i="16"/>
  <c r="K23" i="16"/>
  <c r="K21" i="16"/>
  <c r="K20" i="16"/>
  <c r="K18" i="16"/>
  <c r="K16" i="16"/>
  <c r="K15" i="16"/>
  <c r="K14" i="16"/>
  <c r="K12" i="16"/>
  <c r="K11" i="16"/>
  <c r="K8" i="16"/>
  <c r="K7" i="16"/>
  <c r="K6" i="16"/>
  <c r="K4" i="16"/>
  <c r="K3" i="16"/>
  <c r="K24" i="14"/>
  <c r="K23" i="14"/>
  <c r="K21" i="14"/>
  <c r="K20" i="14"/>
  <c r="K18" i="14"/>
  <c r="K16" i="14"/>
  <c r="K15" i="14"/>
  <c r="K14" i="14"/>
  <c r="K12" i="14"/>
  <c r="K11" i="14"/>
  <c r="K8" i="14"/>
  <c r="K7" i="14"/>
  <c r="K6" i="14"/>
  <c r="K4" i="14"/>
  <c r="K3" i="14"/>
  <c r="K24" i="13"/>
  <c r="K23" i="13"/>
  <c r="K21" i="13"/>
  <c r="K20" i="13"/>
  <c r="K18" i="13"/>
  <c r="K16" i="13"/>
  <c r="K15" i="13"/>
  <c r="K14" i="13"/>
  <c r="K12" i="13"/>
  <c r="K11" i="13"/>
  <c r="K8" i="13"/>
  <c r="K7" i="13"/>
  <c r="K6" i="13"/>
  <c r="K4" i="13"/>
  <c r="K3" i="13"/>
  <c r="K24" i="12"/>
  <c r="K23" i="12"/>
  <c r="K21" i="12"/>
  <c r="K20" i="12"/>
  <c r="K18" i="12"/>
  <c r="K16" i="12"/>
  <c r="K15" i="12"/>
  <c r="K14" i="12"/>
  <c r="K12" i="12"/>
  <c r="K11" i="12"/>
  <c r="K8" i="12"/>
  <c r="K7" i="12"/>
  <c r="K6" i="12"/>
  <c r="K4" i="12"/>
  <c r="K3" i="12"/>
  <c r="K24" i="11"/>
  <c r="K23" i="11"/>
  <c r="K21" i="11"/>
  <c r="K20" i="11"/>
  <c r="K18" i="11"/>
  <c r="K16" i="11"/>
  <c r="K15" i="11"/>
  <c r="K14" i="11"/>
  <c r="K12" i="11"/>
  <c r="K11" i="11"/>
  <c r="K8" i="11"/>
  <c r="K7" i="11"/>
  <c r="K6" i="11"/>
  <c r="K4" i="11"/>
  <c r="K3" i="11"/>
  <c r="K24" i="9"/>
  <c r="K23" i="9"/>
  <c r="K21" i="9"/>
  <c r="K20" i="9"/>
  <c r="K18" i="9"/>
  <c r="K16" i="9"/>
  <c r="K15" i="9"/>
  <c r="K14" i="9"/>
  <c r="K12" i="9"/>
  <c r="K11" i="9"/>
  <c r="K8" i="9"/>
  <c r="K7" i="9"/>
  <c r="K6" i="9"/>
  <c r="K4" i="9"/>
  <c r="K3" i="9"/>
  <c r="K24" i="8"/>
  <c r="K23" i="8"/>
  <c r="K21" i="8"/>
  <c r="K20" i="8"/>
  <c r="K18" i="8"/>
  <c r="K16" i="8"/>
  <c r="K15" i="8"/>
  <c r="K14" i="8"/>
  <c r="K12" i="8"/>
  <c r="K11" i="8"/>
  <c r="K8" i="8"/>
  <c r="K7" i="8"/>
  <c r="K6" i="8"/>
  <c r="K4" i="8"/>
  <c r="K3" i="8"/>
  <c r="K24" i="6"/>
  <c r="K23" i="6"/>
  <c r="K21" i="6"/>
  <c r="K20" i="6"/>
  <c r="K18" i="6"/>
  <c r="K16" i="6"/>
  <c r="K15" i="6"/>
  <c r="K14" i="6"/>
  <c r="K12" i="6"/>
  <c r="K11" i="6"/>
  <c r="K8" i="6"/>
  <c r="K7" i="6"/>
  <c r="K6" i="6"/>
  <c r="K4" i="6"/>
  <c r="K3" i="6"/>
  <c r="K23" i="2"/>
  <c r="K24" i="5"/>
  <c r="K23" i="5"/>
  <c r="K21" i="5"/>
  <c r="K20" i="5"/>
  <c r="K18" i="5"/>
  <c r="K16" i="5"/>
  <c r="K15" i="5"/>
  <c r="K14" i="5"/>
  <c r="K12" i="5"/>
  <c r="K11" i="5"/>
  <c r="K8" i="5"/>
  <c r="K7" i="5"/>
  <c r="K6" i="5"/>
  <c r="K4" i="5"/>
  <c r="K3" i="5"/>
  <c r="K4" i="2"/>
  <c r="K7" i="2"/>
  <c r="K6" i="2"/>
  <c r="K11" i="2"/>
  <c r="K12" i="2"/>
  <c r="K16" i="2"/>
  <c r="K15" i="2"/>
  <c r="K20" i="2"/>
  <c r="J3" i="1"/>
  <c r="H7" i="30" l="1"/>
  <c r="L7" i="30" s="1"/>
  <c r="I12" i="30"/>
  <c r="D12" i="30"/>
  <c r="C12" i="30"/>
  <c r="L12" i="30" s="1"/>
  <c r="K26" i="20"/>
  <c r="K26" i="24"/>
  <c r="K26" i="22"/>
  <c r="K26" i="25"/>
  <c r="K26" i="23"/>
  <c r="K26" i="18"/>
  <c r="K26" i="16"/>
  <c r="K26" i="14"/>
  <c r="K26" i="13"/>
  <c r="K26" i="12"/>
  <c r="K26" i="11"/>
  <c r="K26" i="9"/>
  <c r="K26" i="8"/>
  <c r="K26" i="6"/>
  <c r="K26" i="5"/>
  <c r="H39" i="1"/>
  <c r="K8" i="28" l="1"/>
  <c r="J7" i="30"/>
  <c r="J12" i="30"/>
  <c r="K13" i="28"/>
  <c r="K24" i="2"/>
  <c r="K14" i="2"/>
  <c r="K21" i="2"/>
  <c r="K18" i="2"/>
  <c r="K8" i="2"/>
  <c r="I23" i="28" l="1"/>
  <c r="I22" i="28"/>
  <c r="I12" i="28"/>
  <c r="B11" i="30" s="1"/>
  <c r="I11" i="28"/>
  <c r="B10" i="30" s="1"/>
  <c r="I10" i="28"/>
  <c r="I9" i="28"/>
  <c r="I8" i="28"/>
  <c r="I7" i="28"/>
  <c r="I6" i="28"/>
  <c r="I5" i="28"/>
  <c r="K3" i="2" l="1"/>
  <c r="K26" i="2" s="1"/>
  <c r="K5" i="28" s="1"/>
</calcChain>
</file>

<file path=xl/sharedStrings.xml><?xml version="1.0" encoding="utf-8"?>
<sst xmlns="http://schemas.openxmlformats.org/spreadsheetml/2006/main" count="1404" uniqueCount="269">
  <si>
    <t>Criteria</t>
  </si>
  <si>
    <t>Weighting</t>
  </si>
  <si>
    <r>
      <rPr>
        <b/>
        <sz val="11"/>
        <color theme="1"/>
        <rFont val="Arial"/>
        <family val="2"/>
        <scheme val="minor"/>
      </rPr>
      <t>Impact Potential (mitigation):</t>
    </r>
    <r>
      <rPr>
        <sz val="11"/>
        <color theme="1"/>
        <rFont val="Arial"/>
        <family val="2"/>
        <scheme val="minor"/>
      </rPr>
      <t xml:space="preserve"> potential of the activity to contribute to the shift to low-emission sustainable development pathways </t>
    </r>
  </si>
  <si>
    <t>Check Investment Criteria Scorecard for potential support for weighting page 175 of updated GCF manual</t>
  </si>
  <si>
    <r>
      <rPr>
        <b/>
        <sz val="11"/>
        <color theme="1"/>
        <rFont val="Arial"/>
        <family val="2"/>
        <scheme val="minor"/>
      </rPr>
      <t>Impact Potential (adaptation):</t>
    </r>
    <r>
      <rPr>
        <sz val="11"/>
        <color theme="1"/>
        <rFont val="Arial"/>
        <family val="2"/>
        <scheme val="minor"/>
      </rPr>
      <t xml:space="preserve"> Contribution to increased climate-resilient sustainable development</t>
    </r>
  </si>
  <si>
    <t>Check page 117 (rationale/descriptors), 121 (needs) and 132-134 (indicators) in updated GCF manual for updated indicators</t>
  </si>
  <si>
    <r>
      <rPr>
        <b/>
        <sz val="11"/>
        <color theme="1"/>
        <rFont val="Arial"/>
        <family val="2"/>
        <scheme val="minor"/>
      </rPr>
      <t>Paradigm shift potential:</t>
    </r>
    <r>
      <rPr>
        <sz val="11"/>
        <color theme="1"/>
        <rFont val="Arial"/>
        <family val="2"/>
        <scheme val="minor"/>
      </rPr>
      <t xml:space="preserve"> potential for scaling up and replication; potential for knowledge and learning; contribution to the creation of an enabling environment; contribution to the regulatory framework and policies; contribution to climate-resilient development pathways </t>
    </r>
  </si>
  <si>
    <t>Check for impact on women/vulnerable groups</t>
  </si>
  <si>
    <r>
      <rPr>
        <b/>
        <sz val="11"/>
        <color theme="1"/>
        <rFont val="Arial"/>
        <family val="2"/>
        <scheme val="minor"/>
      </rPr>
      <t>Sustainable development potential:</t>
    </r>
    <r>
      <rPr>
        <sz val="11"/>
        <color theme="1"/>
        <rFont val="Arial"/>
        <family val="2"/>
        <scheme val="minor"/>
      </rPr>
      <t xml:space="preserve"> environmental co-benefits; expected positive social and health impacts</t>
    </r>
  </si>
  <si>
    <t>Check for agreement on the two impact criteria to determine if they should be weighted or equally or if one (e.g. resilience/adaptation) should be prioritised higher</t>
  </si>
  <si>
    <r>
      <rPr>
        <b/>
        <sz val="11"/>
        <color theme="1"/>
        <rFont val="Arial"/>
        <family val="2"/>
        <scheme val="minor"/>
      </rPr>
      <t>Needs of the recipient:</t>
    </r>
    <r>
      <rPr>
        <sz val="11"/>
        <color theme="1"/>
        <rFont val="Arial"/>
        <family val="2"/>
        <scheme val="minor"/>
      </rPr>
      <t xml:space="preserve"> vulnerability and financing needs of the beneficiary country and population</t>
    </r>
  </si>
  <si>
    <r>
      <rPr>
        <b/>
        <sz val="11"/>
        <color theme="1"/>
        <rFont val="Arial"/>
        <family val="2"/>
        <scheme val="minor"/>
      </rPr>
      <t>Country ownership:</t>
    </r>
    <r>
      <rPr>
        <sz val="11"/>
        <color theme="1"/>
        <rFont val="Arial"/>
        <family val="2"/>
        <scheme val="minor"/>
      </rPr>
      <t xml:space="preserve"> Beneficiary country ownership of, and capacity to implement, a funded project or programme (policies, climate strategies and institutions)</t>
    </r>
  </si>
  <si>
    <t>Country needs? Also opportunity for co-financing</t>
  </si>
  <si>
    <r>
      <rPr>
        <b/>
        <sz val="11"/>
        <color theme="1"/>
        <rFont val="Arial"/>
        <family val="2"/>
        <scheme val="minor"/>
      </rPr>
      <t>Efficiency and effectiveness:</t>
    </r>
    <r>
      <rPr>
        <sz val="11"/>
        <color theme="1"/>
        <rFont val="Arial"/>
        <family val="2"/>
        <scheme val="minor"/>
      </rPr>
      <t xml:space="preserve"> cost-effectiveness and efficiency regarding financial and non-financial aspects, industry best practices</t>
    </r>
  </si>
  <si>
    <t>Check IUDP for stormwater and roads upgrades to learn from existing project (World Bank website)</t>
  </si>
  <si>
    <t>Indicator</t>
  </si>
  <si>
    <t>Score</t>
  </si>
  <si>
    <t>Mitigation</t>
  </si>
  <si>
    <t>Expected tonnes of carbon dioxide equivalent (t CO2eq) to be reduced or avoided</t>
  </si>
  <si>
    <t>1 to 5</t>
  </si>
  <si>
    <t>x</t>
  </si>
  <si>
    <t>=</t>
  </si>
  <si>
    <r>
      <t xml:space="preserve">Note on Scoring: </t>
    </r>
    <r>
      <rPr>
        <sz val="11"/>
        <color theme="1"/>
        <rFont val="Arial"/>
        <family val="2"/>
        <scheme val="minor"/>
      </rPr>
      <t>Assessments of a specific project or intervention should always be scored against a baseline, which is here assumed to be equal to a value of 3. This means that scores below 3 mean the suggested project/intervention will have an adverse impact on social welfare and a score higher than 3 suggests that the project/intervention will be a net benefit to society</t>
    </r>
  </si>
  <si>
    <t>Degree to which activity avoids lock-in of long-lived, high-emission infrastructure</t>
  </si>
  <si>
    <t>Adaptation</t>
  </si>
  <si>
    <t>Degree to which the activity avoids lock-in of long-lived, climate-vulnerable infrastructure</t>
  </si>
  <si>
    <t>Degree to which beneficiaries have reduced vulnerability by enhancing adaptive capacity and resilience (for water projects, consider beneficiaries with year round access to reliable and safe water supply)</t>
  </si>
  <si>
    <t>Degree to which physical assets are made resilient to climate variability and change.</t>
  </si>
  <si>
    <t>Paradigm shift</t>
  </si>
  <si>
    <t>Opportunities for targeting innovative solutions, new market segments, developing or adopting new technologies, business models, modal shifts and/or processes</t>
  </si>
  <si>
    <t>Scaling up the scope and impact of the intended project/programme without equally increasing the total costs of implementation</t>
  </si>
  <si>
    <t>Sustainable development</t>
  </si>
  <si>
    <t>Degree to which the project or programme promotes positive environmental externalities such as air quality, soil quality, conservation, biodiversity, etc.</t>
  </si>
  <si>
    <t>Social co-benefits for women and men as relevant, in areas such as health and safety, access to education, improved regulation and/or cultural preservation</t>
  </si>
  <si>
    <t>Economic co-benefits, such as expanded and enhanced job markets, job creation and poverty alleviation for women and men; change in water supply and agricultural productivity in targeted areas, etc.</t>
  </si>
  <si>
    <t>Needs of the recipient</t>
  </si>
  <si>
    <t>Degree to which vulnerable groups are protected/supported from climate risks (flooding, landslides and heatwaves etc.)</t>
  </si>
  <si>
    <t>Country ownership</t>
  </si>
  <si>
    <t>Programme or project contributes to country’s priorities for low-emission and climate-resilient development as identified in national climate strategies or plans, such as Nationally Appropriate Mitigation Actions, National Adaptation Plans, Nationally Determined Contributions or equivalent, and demonstrates alignment with technology needs assessments, as appropriate</t>
  </si>
  <si>
    <t>Potential to implement through local institutions as well as use and enhance local capacity</t>
  </si>
  <si>
    <t>Efficiency and effectiveness</t>
  </si>
  <si>
    <t>Estimated cost per t CO2eq (PMF-M Core 2) as defined as total investment cost/expected lifetime emission reductions, and relative to comparable opportunities</t>
  </si>
  <si>
    <t>Application of best available technologies and/or best practices</t>
  </si>
  <si>
    <t>Project Summary</t>
  </si>
  <si>
    <t>Project number</t>
  </si>
  <si>
    <t>Project name</t>
  </si>
  <si>
    <t>MCA Score</t>
  </si>
  <si>
    <t>Link to sheet</t>
  </si>
  <si>
    <t>Project 1</t>
  </si>
  <si>
    <t>Here</t>
  </si>
  <si>
    <t>Project 2</t>
  </si>
  <si>
    <t>Project 3</t>
  </si>
  <si>
    <t>Project 4</t>
  </si>
  <si>
    <t>Project 5</t>
  </si>
  <si>
    <t>Project 6</t>
  </si>
  <si>
    <t>Project 7</t>
  </si>
  <si>
    <t>Project 8</t>
  </si>
  <si>
    <t>Project 9</t>
  </si>
  <si>
    <t>Project 10</t>
  </si>
  <si>
    <t>Project 11</t>
  </si>
  <si>
    <t>Project 12</t>
  </si>
  <si>
    <t>Project 13</t>
  </si>
  <si>
    <t>Project 14</t>
  </si>
  <si>
    <t>Project 15</t>
  </si>
  <si>
    <t>Project 16</t>
  </si>
  <si>
    <t>Project 17</t>
  </si>
  <si>
    <t>Project 18</t>
  </si>
  <si>
    <t>Project 19</t>
  </si>
  <si>
    <t>Total</t>
  </si>
  <si>
    <t>check</t>
  </si>
  <si>
    <t>Max: 0.75</t>
  </si>
  <si>
    <t>Max: 1.75</t>
  </si>
  <si>
    <t>Max: 0.5</t>
  </si>
  <si>
    <t>Max: 0.25</t>
  </si>
  <si>
    <t>Max: 5</t>
  </si>
  <si>
    <t>Programme or project contributes to country’s priorities for low-emission and climate-resilient development as identified in national climate strategies or plans, such as Nationally Appropriate Mitigation Actions, National Adaptation Plans or equivalent, and demonstrates alignment with technology needs assessments, as appropriate</t>
  </si>
  <si>
    <t>Degree to which the activity is supported by a country’s enabling policy and institutional framework, or includes policy or institutional changes</t>
  </si>
  <si>
    <t>Proponent demonstrates a consistent track record and relevant experience and expertise in similar or relevant circumstances as described in the proposed project/programme (e.g. sector, type of intervention, technology)</t>
  </si>
  <si>
    <t>Construction of green rights of way</t>
  </si>
  <si>
    <t>Summary</t>
  </si>
  <si>
    <t>Notes</t>
  </si>
  <si>
    <t xml:space="preserve">Compared to conventional rights of way as the business as usual scenario. CO2 emissions reduced/avoided due to minimised trees cut down for roads, minimised dwelling demolition and reconstruction, minimised emissions from road construction, lower vehicle permeability and increased walking and cycling. </t>
  </si>
  <si>
    <t xml:space="preserve">Avoidance of car-centered infrastructure --- narrowed ROWs that encourage active mobility </t>
  </si>
  <si>
    <t>High reslience to network disruption (e.g. from flooding, erosion) due to less runoff from less ROW surface area</t>
  </si>
  <si>
    <t>Road ROWs are planned with consideration of carbon and affordability demands, in a way that will minimise erosion and impacts to housing, and maximise space for adaptive non-ROW uses</t>
  </si>
  <si>
    <t>Road ROWs will be designed to protect physical assests during heavy rain events.</t>
  </si>
  <si>
    <t>Innovative ROW design that encourages increased active mobility (cycling, walking) and focuses expensive motorised travel to selected locations</t>
  </si>
  <si>
    <t>Significantly less expensive implementation and ongoing costs compared to conventional, wider ROWs</t>
  </si>
  <si>
    <t>Reduced impacts to the environment across many externalities due to narrowed ROWs. Reduced emissions, pollution from vehicles due to increased active mobility.</t>
  </si>
  <si>
    <t>No demolition and rehousing required compared to conventional ROWs. Safer, helathier and more equitable emphasis on walking and cycling with less and targeted car travel.</t>
  </si>
  <si>
    <t>Lower cost of ROW and reduced impact on property due to narrower ROWs. Greater availability of land for other productive uses.</t>
  </si>
  <si>
    <t>Higher resilience to flooding and landslides through less runoff and less need for hillside cuttings that need well-maintained retaining structures.</t>
  </si>
  <si>
    <t xml:space="preserve">Contributes to country's priorities for low-emission and climate-resilient development. </t>
  </si>
  <si>
    <t>Greater emphasis on pathways and cycleways gives higher potential to implement through local institutions and higher community involvement with maintenance.</t>
  </si>
  <si>
    <t>High CO2 savings and lower cost of investment gives very high effectiveness and efficiency</t>
  </si>
  <si>
    <t>Applies international best practices tailored to specific context (socioeconomic profile, topography etc)</t>
  </si>
  <si>
    <t>Green road construction methods</t>
  </si>
  <si>
    <t xml:space="preserve">Compared to conventional road construction methods. Reduced CO2 emissions due to using construction materials with lower embodied carbon (less concrete and asphalt used and more local sourcing of materials). </t>
  </si>
  <si>
    <t>Long-term benefit of using materials with low embodied carbon</t>
  </si>
  <si>
    <t xml:space="preserve">Avoids more vulnerable infrastructure (like conventional roads that don't allow infiltration of rain water, or the current roads that lead to high erosion). </t>
  </si>
  <si>
    <t>All residents in the area will benefit from roads that are resilient to heavier rain events</t>
  </si>
  <si>
    <t>Property in the area will be protected to a much greater extent compared to the business as usual construction methods due to more infiltration, and less and slower runoff</t>
  </si>
  <si>
    <t xml:space="preserve">Use of packed aggregate, brick, swales, vegetation, etc are more sustainable, innovative solutions compared to conventional methods also with more opportunities for local jobs. </t>
  </si>
  <si>
    <t xml:space="preserve">Scaling up is very possible since these methods are cheaper than conventional methods with high potential for residents to use their own skills to implement and maintain. </t>
  </si>
  <si>
    <t xml:space="preserve">Signficant positive environmental externalities: increased infiltration of stormwater into the soil, which supports infiltration to groundwater and increased water quality in wetland at bottom of hill. Greater use of vegetation improves soil health and biodiversity </t>
  </si>
  <si>
    <t>Much higher opportunity for community involvement with maintenance compared to conventional methods, social cohesion. Opportunities for local industries and employment improves local cultural preservation.</t>
  </si>
  <si>
    <t>Skill development amoung local community working on road maintenance. Opportunities are varied including for road surface materials, drainage elements, vegetation, woodwork etc.</t>
  </si>
  <si>
    <t>Residents who are currently highly vulnerable to landslides and erosion will be less vulnerable with the green road construction methods. Increased vegetation and shade reduces heat stress.</t>
  </si>
  <si>
    <t>Activity contributes to Rwanda's low-emission and climate-resilient development</t>
  </si>
  <si>
    <t xml:space="preserve">Possible to implement through local institutions and enhances local capacity through community maintenance activities. Opportunities are varied across engineering-focussed construction of surfaces, vegetation, maintenance etc  </t>
  </si>
  <si>
    <t>Represents best practice with broad social, economic and environmental benefits</t>
  </si>
  <si>
    <t>Blue/Green stormwater management systems</t>
  </si>
  <si>
    <t xml:space="preserve">Reduced CO2 emissions compared with conventional stormwater management systems that rely on high use of concrete. </t>
  </si>
  <si>
    <t>Avoids use of conventional construction materials</t>
  </si>
  <si>
    <t xml:space="preserve">Very expensive to build conventional stormwater systems to be resilient to climate change. The green/blue system proposed is much more resilient. </t>
  </si>
  <si>
    <t>All residents would benefit from increased resilience to heavy rain events and reduced risk of landslides.</t>
  </si>
  <si>
    <t>There will be much less risk of damage to physical assets during heavy rain events.</t>
  </si>
  <si>
    <t>Green/blue methods are innovative, natural solutions</t>
  </si>
  <si>
    <t xml:space="preserve">Scaling up is possible since these methods are cheaper than conventional construction methods. </t>
  </si>
  <si>
    <t xml:space="preserve">Green/blue systems support greater infiltration of stormwater, reduced pollution from stormwater runoff, benefits to biodiversity through planting in green swales, etc. </t>
  </si>
  <si>
    <t xml:space="preserve">Residents can be involved in maintenance, which can increase social cohesion </t>
  </si>
  <si>
    <t xml:space="preserve">Residents can learn new job skills through local maitenance. Option to develop a plant nursery with plants that stablise the land. </t>
  </si>
  <si>
    <t xml:space="preserve">Currently there is high risk to landslides and erosions, and this activity expressly helps to mitigate those risks. </t>
  </si>
  <si>
    <t xml:space="preserve">Possible to implement through local institutions and ehances local capacity through community maintenance activities. </t>
  </si>
  <si>
    <t>High carbon benefits compared to cost</t>
  </si>
  <si>
    <t>Represents best practice</t>
  </si>
  <si>
    <t>Expansion of central water supply (100% connection rate)</t>
  </si>
  <si>
    <t>BAU technology</t>
  </si>
  <si>
    <t>BAU</t>
  </si>
  <si>
    <t>Increases the number of beneficiaries who have year round access to reliable and safe water supply compared to current situation where some households need to walk to water kiosk</t>
  </si>
  <si>
    <t>Improvements in the distribution system could make them more resilient to climate change.</t>
  </si>
  <si>
    <t xml:space="preserve">High social benefit, especially for women, with a household connection, compared to walking to a water kiosk to collect water. </t>
  </si>
  <si>
    <t xml:space="preserve">High economic benefit, especially for women, with a household connection, compared to walking to a water kiosk to collect water. </t>
  </si>
  <si>
    <t>Vulnerable groups have more reliable access to a year round water supply with 100% connection rate.</t>
  </si>
  <si>
    <t>100% connection would represent a best practice where feasible.</t>
  </si>
  <si>
    <t>Rainwater harvesting (as supplement to central supply)</t>
  </si>
  <si>
    <t>Reduced CO2 emissions associated with rainwater harvesting compared to central water supply</t>
  </si>
  <si>
    <t xml:space="preserve">Reduces need to scale up central systems to meet higher demands if some demand can be met through rainwater harvesting. </t>
  </si>
  <si>
    <t>Complements the central supply, which could be vulnerable to climate change in the future</t>
  </si>
  <si>
    <t xml:space="preserve">Increases resilience and year-round supply for residents during times that the cetnral supply is shut off due to insufficient water supply. </t>
  </si>
  <si>
    <t xml:space="preserve">Water supply system is more resilient due to multiple options. </t>
  </si>
  <si>
    <t>Represents an innovative water supply technology</t>
  </si>
  <si>
    <t>Scaling up is feasible for relatively low investment cost</t>
  </si>
  <si>
    <t>Reduces runoff of water from buildings</t>
  </si>
  <si>
    <t>Increases access to water supply, which has health benefits, especially compared to relying on unsafe surface water sources during times that the central supply is turned off.</t>
  </si>
  <si>
    <t xml:space="preserve">Economic benefits from increased water reliability, reduced time needed to collect water from other sources further from the home. </t>
  </si>
  <si>
    <t>Vulnerable groups, especially those that cannot afford to purchase water from the kiosk, benefit greatly from rainwater collection</t>
  </si>
  <si>
    <t>Local households will be trained on how to operate and maintain the system</t>
  </si>
  <si>
    <t>Expected to have high CO2 saved per investment cost.</t>
  </si>
  <si>
    <t>Represents application of best practices</t>
  </si>
  <si>
    <t xml:space="preserve">Filters for Household Water Treatment </t>
  </si>
  <si>
    <t>Compared to business as usual treatment method of boiling. Reduced emissions associated with water treatment since boiling requires the use of charcoal or wood.</t>
  </si>
  <si>
    <t>Avoids use of high-emission approach (charcoal).</t>
  </si>
  <si>
    <t>N/A</t>
  </si>
  <si>
    <t>Beneficiaries have enhanced resilience since they have an easier way to treat water. Charcoal is expensive, and often water is not treated prior to use due to the cost/time required. Increased number of residents then have a safe water supply.</t>
  </si>
  <si>
    <t>Filters are innovative solutions that support new markets in Kigali since they can be locally produced.</t>
  </si>
  <si>
    <t xml:space="preserve">Scaling up is possible. Filters can last for several years and are cheaper over time compared to boiling. </t>
  </si>
  <si>
    <t>Reduced charcoal use improves air quality and biodiversity</t>
  </si>
  <si>
    <t>Filters can greatly improve the water quality, leading to improved health (reduced incidence of diarrheal diseases, parasites, etc which in turn improves learning at school, etc)</t>
  </si>
  <si>
    <t>Filters are sold by local organisations, and promoting the filters at the TVET can lead to increased business</t>
  </si>
  <si>
    <t xml:space="preserve">Great potential to team with local organisations that sell these filters. </t>
  </si>
  <si>
    <t>High CO2 reduction per investment cost</t>
  </si>
  <si>
    <t xml:space="preserve">Represents best practice. </t>
  </si>
  <si>
    <t>Semi-centralised wastewater treatment system with biogas recovery</t>
  </si>
  <si>
    <t>Compared to business as usual scenario of pit latrines. Even with biogas recovery, system will require energy input for treatment process. Construction of sewer collection system has associated CO2.</t>
  </si>
  <si>
    <t xml:space="preserve">Infrastructure needed for semi-centralised wasteater treatment does have increased emissions. </t>
  </si>
  <si>
    <t>Pit latrines could be more vulnerable during heavy rain events (like if structures are damaged by landslides, erosion), and semi-centralised system could be built to be more resilient.</t>
  </si>
  <si>
    <t>Beneficiaries have reduced vulnerability to issues with on-site systems during heavy rain events (for example, health issues if contamination occurs from on-site systems). However, use of water for flushing toilets may reduce the water available for other purposes (such as drinking and cooking), and it could result in even greater water shortages.</t>
  </si>
  <si>
    <t>Semi-centralised system could be more resilient.</t>
  </si>
  <si>
    <t>Biogas recovery would represent an innovative solution</t>
  </si>
  <si>
    <t>Scaling up could be difficult since semi-centralised systems must be operated and maintained locally until WASAC takes on this reponsibility</t>
  </si>
  <si>
    <t>If operated and maintained properly, the semi-centralised wastewater treatment system will pose reduced risk for environmental contamination to groundwater and surface water. However, if it is not maintained, it will increase the risk of environmental pollution. Also, it will require increased water supply since water will be used for flushing.</t>
  </si>
  <si>
    <t>People often prefer more centralised solutions since they require less space compared to on-site systems, reduced odours, etc.</t>
  </si>
  <si>
    <t xml:space="preserve">There will be an increased cost for wastewater treatment compared to latrines. Some job opportunities would be created for the operation and maintenance of the system. </t>
  </si>
  <si>
    <t xml:space="preserve">Vulnerable residents would have increased protection from damage to on-site systems. </t>
  </si>
  <si>
    <t>Would need to be maintained locally.</t>
  </si>
  <si>
    <t>Represents a recommended practice once the site is over a set density and if residents use at least a certain amount of water.</t>
  </si>
  <si>
    <t>Compared to use of pit latrines. Reduction in emissions since biogas produced in system can be used for cooking at the market</t>
  </si>
  <si>
    <t xml:space="preserve">Avoids use of other types of wastewater treatment infrastructure that would have higher associated emissions. </t>
  </si>
  <si>
    <t>Beneficiaries have access to improved sanitation system, which increases resiliency</t>
  </si>
  <si>
    <t>System would be constructed to be resilient to climate change</t>
  </si>
  <si>
    <t xml:space="preserve">Opportunity to use an innovative solution to produce energy. </t>
  </si>
  <si>
    <t>Good opportunities for further scaling up in Rwanda</t>
  </si>
  <si>
    <t>Use of biogas for cooking helps offset charcoal use, which leads to improvements in air quality and biodiversity.</t>
  </si>
  <si>
    <t xml:space="preserve">System offers improved sanitation, health benefits compared to unimproved latrines. </t>
  </si>
  <si>
    <t>Labour needed for the on-going operation and maintenance of the system. Reduced expenditures for buying charcoal.</t>
  </si>
  <si>
    <t xml:space="preserve">Supports priorities for low-emission and climate resilient development. </t>
  </si>
  <si>
    <t>System will be constructed, operated and maintained locally.</t>
  </si>
  <si>
    <t>Biogas production is best practice</t>
  </si>
  <si>
    <t>Latrine Improvements / Education / Improved Greywater management</t>
  </si>
  <si>
    <t>Sludge could be treated (like turned into a biofuel), which could reduce CO2 emissions if it offsets fossil fuel use.</t>
  </si>
  <si>
    <t>Community composting</t>
  </si>
  <si>
    <t>Compared to business as usual approach where some organic waste is composted locally, while the rest is landfilled. Reduced CO2eq emissions compared to transporting organic waste to a landfill.</t>
  </si>
  <si>
    <t>Reduces dependence on landfills for organic waste treatment (landfill could be smaller size if organic waste was not landfilled)</t>
  </si>
  <si>
    <t>Reduces landfills, which is vulnerable during rain events</t>
  </si>
  <si>
    <t xml:space="preserve">Residents have increased resilience since the compost could be used in a plant nursery or in gardens. </t>
  </si>
  <si>
    <t>Farmland will be more resilient with the addition of compost.</t>
  </si>
  <si>
    <t xml:space="preserve">Activity could create a new market for local compost. </t>
  </si>
  <si>
    <t>Scaling up is possible since this is a relatively low cost activity with clear benefits.</t>
  </si>
  <si>
    <t>Clear environmental benefits to soils with use of compost compared to chemical fertilisers. Reduced water pollution and biodiversity benefits.</t>
  </si>
  <si>
    <t>Activity would offer education to the people who would run the composting operation</t>
  </si>
  <si>
    <t xml:space="preserve">Offers new employment opportunities </t>
  </si>
  <si>
    <t xml:space="preserve">Vulnerable groups would become more resilient because farming would be better able to cope with changes caused by climate change through the use of the compost. </t>
  </si>
  <si>
    <t xml:space="preserve">Contributes to low-emission and climate-resilient development. </t>
  </si>
  <si>
    <t xml:space="preserve">Community composting would be operated locally. </t>
  </si>
  <si>
    <t>Good CO2eq reductions compared to investment required.</t>
  </si>
  <si>
    <t>Composting represents a best practice.</t>
  </si>
  <si>
    <t>Neighbourhood Waste Collection Point</t>
  </si>
  <si>
    <t xml:space="preserve">Compared to BAU where some waste is composted locally, but most is landfilled. 
The collection points would reduce emissions by increasing separation of organic material from residual waste. </t>
  </si>
  <si>
    <t>Helps avoid the increase in landfills (which cause GHG emissions)</t>
  </si>
  <si>
    <t>Helps reduce the amount of waste sent to landfills, which are vulnerable to climate change</t>
  </si>
  <si>
    <t xml:space="preserve">More vulnerable residents who live away from roads that trucks can reach would benefit from this activity. </t>
  </si>
  <si>
    <t>Collection points would be constructed to be resilient to climate change</t>
  </si>
  <si>
    <t xml:space="preserve">Separating organic waste from residual waste would support the development of new markets / treatment for organic waste. </t>
  </si>
  <si>
    <t>The collection points will enable more sustainable waste collection in the village since residents will have a more accessible location to bring their waste.</t>
  </si>
  <si>
    <t>Environmental education will be included as part of the project.</t>
  </si>
  <si>
    <t>New jobs may be created as treatment for organic waste is established.</t>
  </si>
  <si>
    <t xml:space="preserve">Collection points would provide increased resilience during floods by preventing trash from being washed away. </t>
  </si>
  <si>
    <t>Supports low-emission and climate resilient development</t>
  </si>
  <si>
    <t xml:space="preserve">Supports the development of local organic waste companies. </t>
  </si>
  <si>
    <t>Recycling collection stations</t>
  </si>
  <si>
    <t xml:space="preserve">Compared to BAU (where recyclables are not sorted separately)  
The collection points would reduce emissions by increasing recycling rates. </t>
  </si>
  <si>
    <t>Recycling stations would be constructed to be resilient to climate change</t>
  </si>
  <si>
    <t xml:space="preserve">Source separated waste collection would enable much greater recovery of resources compared to the current system. It would help foster the establishment of recycling companies and the use of new processes. </t>
  </si>
  <si>
    <t>As the market for recyclables grows, it will become easier to scale up.</t>
  </si>
  <si>
    <t xml:space="preserve">The recycling stations will enable more sustainable waste collection and treatment options, which will decrease landfilling rates, leading to improved air quality and water quality near the site. </t>
  </si>
  <si>
    <t>New jobs may be created as new markets for recyclables are established.</t>
  </si>
  <si>
    <t xml:space="preserve">Supports the development of local recycling companies. </t>
  </si>
  <si>
    <t>Solar PV</t>
  </si>
  <si>
    <t>Compared to baseline scenario of grid connections (with an energy mix that includes fossil fuels)</t>
  </si>
  <si>
    <t>Reduces dependence on main electricity supply, which includes a high percentage of hydropower. Hydropower could be affected by climate change (e.g., droughts may occur with increased frequency due to climate change which would affect the hydropower generation).</t>
  </si>
  <si>
    <t>Reduced vulnerability due to diversified options for electricity generation (grid connection and solar)</t>
  </si>
  <si>
    <t>New business models are possible with increased use of solar PV.</t>
  </si>
  <si>
    <t>Scaling up depends on business model for expanding solar PV.</t>
  </si>
  <si>
    <t>Opportunities for economic benefits</t>
  </si>
  <si>
    <t>Improved Cook Stoves</t>
  </si>
  <si>
    <t>Energy Efficient Lighting and Appliances</t>
  </si>
  <si>
    <t>Establishment of a Technical and Vocational Education and Training (TVET) Centre</t>
  </si>
  <si>
    <t xml:space="preserve">Compared to a BAU scenario of no TVET.
Reduced CO2 due to demonstrations of solutions that would reduce emissions (water treatment methods instead of boiling, composting toilets, biogas systems for faecal matter, efficient cook stoves, etc) </t>
  </si>
  <si>
    <t xml:space="preserve">Could encourage residents to make more sustainable choices, avoiding the lock in of certain high emission infrastructure. </t>
  </si>
  <si>
    <t xml:space="preserve">Solutions demonstrated will provide alternatives and solutions to climate vulnerable infrastructure. </t>
  </si>
  <si>
    <t>Beneficiaries will have increased resilience by learning about and applying the solutions demonstrated at the TVET (for example, rainwater harvesting systems)</t>
  </si>
  <si>
    <t xml:space="preserve">Much of the programming will address ways to make physical assets more resilient to climate change. </t>
  </si>
  <si>
    <t xml:space="preserve">The TVET would include programming on innovative solutions and new market segements. </t>
  </si>
  <si>
    <t xml:space="preserve">The TVET would support the scaling up of many activites that can reduce emissions and vulnerability, while also creating jobs. </t>
  </si>
  <si>
    <t>Much of the programming would focus on interventions that have additional environmental benefits.</t>
  </si>
  <si>
    <t xml:space="preserve">The TVET would provide men and women will access to education. </t>
  </si>
  <si>
    <t xml:space="preserve">The TVET would help trainees obtain jobs in new markets. </t>
  </si>
  <si>
    <t xml:space="preserve">The solutions would help protect vulnerable groups from climate risks. </t>
  </si>
  <si>
    <t>Would support priorities for low-emission and climate-resilient development</t>
  </si>
  <si>
    <t xml:space="preserve">Would be implemented through local institutions responsible for TVET centres. </t>
  </si>
  <si>
    <t>Additional Community Focal Points &amp; Market Squares</t>
  </si>
  <si>
    <t>Proximity to the residents would significantly reduce travel time &amp; distance and avoid need for motorised travel including new population</t>
  </si>
  <si>
    <t>Safeguards sites for commercial activities with low-carbon design standards</t>
  </si>
  <si>
    <t>Safeguards sites for commercial activities with resillient design standards</t>
  </si>
  <si>
    <t>Adaptability and responsivenes of open spaces is maximised in comparison to built assets</t>
  </si>
  <si>
    <t>Resillient design standards</t>
  </si>
  <si>
    <t>Creates opportunities for commercialisation of solutions</t>
  </si>
  <si>
    <t>Scaling up would be pro-rata cost with some economies of scale based on standardised design and technologies</t>
  </si>
  <si>
    <t>Improved air quality and biodiversity is a secondary benefit</t>
  </si>
  <si>
    <t>Benefits livability, community cohesion and equality of access to facilities</t>
  </si>
  <si>
    <t>Equality of economic benefits</t>
  </si>
  <si>
    <t>Secondary benefits of climate vulnerability are universal</t>
  </si>
  <si>
    <t>In line with sustainable urbanisation models including GCK</t>
  </si>
  <si>
    <t>Can be built, operated and maintained by local community</t>
  </si>
  <si>
    <t>Low cost and low carbon in comparison to built assets</t>
  </si>
  <si>
    <t>Implementation of climate responsive infrastructure palette</t>
  </si>
  <si>
    <t>Contributes to climate-resiliency, especially for households currently reliant on unsafe surface water sources, which will be increasingly unreliable due to cliamte change.</t>
  </si>
  <si>
    <t>Biogas system at the TVET / 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</si>
</sst>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10" x14ac:knownFonts="1">
    <font>
      <sz val="11"/>
      <color theme="1"/>
      <name val="Arial"/>
      <family val="2"/>
      <scheme val="minor"/>
    </font>
    <font>
      <sz val="11"/>
      <color theme="1"/>
      <name val="Arial"/>
      <family val="2"/>
      <scheme val="minor"/>
    </font>
    <font>
      <b/>
      <sz val="11"/>
      <color theme="1"/>
      <name val="Arial"/>
      <family val="2"/>
      <scheme val="minor"/>
    </font>
    <font>
      <b/>
      <u val="singleAccounting"/>
      <sz val="11"/>
      <color theme="1"/>
      <name val="Arial"/>
      <family val="2"/>
      <scheme val="minor"/>
    </font>
    <font>
      <b/>
      <sz val="13"/>
      <color theme="3"/>
      <name val="Arial"/>
      <family val="2"/>
      <scheme val="minor"/>
    </font>
    <font>
      <b/>
      <sz val="12"/>
      <color theme="1"/>
      <name val="Arial"/>
      <family val="2"/>
      <scheme val="minor"/>
    </font>
    <font>
      <b/>
      <sz val="15"/>
      <color theme="3"/>
      <name val="Arial"/>
      <family val="2"/>
      <scheme val="minor"/>
    </font>
    <font>
      <u/>
      <sz val="11"/>
      <color theme="10"/>
      <name val="Arial"/>
      <family val="2"/>
      <scheme val="minor"/>
    </font>
    <font>
      <sz val="11"/>
      <color rgb="FFFF0000"/>
      <name val="Arial"/>
      <family val="2"/>
      <scheme val="minor"/>
    </font>
    <font>
      <b/>
      <u/>
      <sz val="11"/>
      <color theme="1"/>
      <name val="Arial"/>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5" tint="0.59999389629810485"/>
        <bgColor indexed="64"/>
      </patternFill>
    </fill>
  </fills>
  <borders count="6">
    <border>
      <left/>
      <right/>
      <top/>
      <bottom/>
      <diagonal/>
    </border>
    <border>
      <left/>
      <right/>
      <top/>
      <bottom style="thick">
        <color theme="4" tint="0.499984740745262"/>
      </bottom>
      <diagonal/>
    </border>
    <border>
      <left/>
      <right/>
      <top/>
      <bottom style="thick">
        <color theme="4"/>
      </bottom>
      <diagonal/>
    </border>
    <border>
      <left/>
      <right/>
      <top/>
      <bottom style="thick">
        <color theme="0"/>
      </bottom>
      <diagonal/>
    </border>
    <border>
      <left/>
      <right/>
      <top style="thick">
        <color theme="0"/>
      </top>
      <bottom style="thick">
        <color theme="0"/>
      </bottom>
      <diagonal/>
    </border>
    <border>
      <left style="thin">
        <color indexed="64"/>
      </left>
      <right style="thin">
        <color indexed="64"/>
      </right>
      <top style="thin">
        <color indexed="64"/>
      </top>
      <bottom style="thin">
        <color indexed="64"/>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4" fillId="0" borderId="1" applyNumberFormat="0" applyFill="0" applyAlignment="0" applyProtection="0"/>
    <xf numFmtId="0" fontId="6" fillId="0" borderId="2" applyNumberFormat="0" applyFill="0" applyAlignment="0" applyProtection="0"/>
    <xf numFmtId="0" fontId="7" fillId="0" borderId="0" applyNumberFormat="0" applyFill="0" applyBorder="0" applyAlignment="0" applyProtection="0"/>
  </cellStyleXfs>
  <cellXfs count="77">
    <xf numFmtId="0" fontId="0" fillId="0" borderId="0" xfId="0"/>
    <xf numFmtId="0" fontId="2" fillId="0" borderId="0" xfId="0" applyFont="1"/>
    <xf numFmtId="43" fontId="1" fillId="0" borderId="0" xfId="1" applyFont="1"/>
    <xf numFmtId="43" fontId="3" fillId="0" borderId="0" xfId="1" applyFont="1"/>
    <xf numFmtId="0" fontId="5" fillId="0" borderId="0" xfId="0" applyFont="1"/>
    <xf numFmtId="9" fontId="1" fillId="2" borderId="0" xfId="2" applyFont="1" applyFill="1" applyAlignment="1">
      <alignment vertical="center"/>
    </xf>
    <xf numFmtId="0" fontId="0" fillId="0" borderId="0" xfId="0" applyFont="1"/>
    <xf numFmtId="0" fontId="0" fillId="2" borderId="0" xfId="0" applyFont="1" applyFill="1" applyAlignment="1">
      <alignment vertical="center"/>
    </xf>
    <xf numFmtId="0" fontId="0" fillId="2" borderId="0" xfId="0" applyFont="1" applyFill="1"/>
    <xf numFmtId="0" fontId="0" fillId="0" borderId="0" xfId="0" applyFill="1"/>
    <xf numFmtId="0" fontId="0" fillId="0" borderId="0" xfId="0" applyAlignment="1">
      <alignment horizontal="center" vertical="center"/>
    </xf>
    <xf numFmtId="43" fontId="0" fillId="0" borderId="0" xfId="1" applyFont="1"/>
    <xf numFmtId="0" fontId="0" fillId="3" borderId="0" xfId="0" applyFill="1" applyAlignment="1">
      <alignment horizontal="center" vertical="center"/>
    </xf>
    <xf numFmtId="9" fontId="1" fillId="0" borderId="0" xfId="2" applyFont="1"/>
    <xf numFmtId="0" fontId="7" fillId="0" borderId="0" xfId="5"/>
    <xf numFmtId="0" fontId="2" fillId="2" borderId="0" xfId="0" applyFont="1" applyFill="1"/>
    <xf numFmtId="0" fontId="2" fillId="0" borderId="0" xfId="0" applyFont="1" applyFill="1"/>
    <xf numFmtId="43" fontId="0" fillId="0" borderId="0" xfId="0" applyNumberFormat="1" applyFill="1"/>
    <xf numFmtId="0" fontId="7" fillId="0" borderId="0" xfId="5" applyAlignment="1">
      <alignment horizontal="center"/>
    </xf>
    <xf numFmtId="9" fontId="0" fillId="4" borderId="0" xfId="2" applyFont="1" applyFill="1" applyAlignment="1">
      <alignment vertical="center"/>
    </xf>
    <xf numFmtId="9" fontId="1" fillId="5" borderId="0" xfId="2" applyFont="1" applyFill="1" applyAlignment="1">
      <alignment vertical="center"/>
    </xf>
    <xf numFmtId="0" fontId="0" fillId="5" borderId="0" xfId="0" applyFill="1"/>
    <xf numFmtId="0" fontId="2" fillId="5" borderId="0" xfId="0" applyFont="1" applyFill="1"/>
    <xf numFmtId="0" fontId="0" fillId="4" borderId="0" xfId="0" quotePrefix="1" applyFill="1" applyAlignment="1">
      <alignment horizontal="center" vertical="center"/>
    </xf>
    <xf numFmtId="0" fontId="2" fillId="2" borderId="0" xfId="0" applyFont="1" applyFill="1" applyAlignment="1">
      <alignment vertical="center"/>
    </xf>
    <xf numFmtId="9" fontId="1" fillId="3" borderId="0" xfId="2" applyFont="1" applyFill="1" applyAlignment="1">
      <alignment vertical="center"/>
    </xf>
    <xf numFmtId="43" fontId="0" fillId="3" borderId="0" xfId="1" applyFont="1" applyFill="1" applyAlignment="1">
      <alignment vertical="center"/>
    </xf>
    <xf numFmtId="0" fontId="0" fillId="5" borderId="3" xfId="0" applyFill="1" applyBorder="1" applyAlignment="1">
      <alignment wrapText="1"/>
    </xf>
    <xf numFmtId="0" fontId="0" fillId="5" borderId="4" xfId="0" applyFill="1" applyBorder="1" applyAlignment="1">
      <alignment wrapText="1"/>
    </xf>
    <xf numFmtId="0" fontId="0" fillId="5" borderId="4" xfId="0" applyFill="1" applyBorder="1" applyAlignment="1">
      <alignment vertical="center" wrapText="1"/>
    </xf>
    <xf numFmtId="0" fontId="0" fillId="5" borderId="3" xfId="0" applyFill="1" applyBorder="1" applyAlignment="1">
      <alignment vertical="center" wrapText="1"/>
    </xf>
    <xf numFmtId="164" fontId="1" fillId="3" borderId="0" xfId="2" applyNumberFormat="1" applyFont="1" applyFill="1" applyAlignment="1">
      <alignment vertical="center"/>
    </xf>
    <xf numFmtId="9" fontId="0" fillId="0" borderId="0" xfId="0" applyNumberFormat="1"/>
    <xf numFmtId="9" fontId="1" fillId="3" borderId="0" xfId="2" applyNumberFormat="1" applyFont="1" applyFill="1" applyAlignment="1">
      <alignment vertical="center"/>
    </xf>
    <xf numFmtId="0" fontId="8" fillId="0" borderId="0" xfId="0" applyFont="1"/>
    <xf numFmtId="9" fontId="8" fillId="0" borderId="0" xfId="0" applyNumberFormat="1" applyFont="1"/>
    <xf numFmtId="43" fontId="1" fillId="3" borderId="0" xfId="1" applyFont="1" applyFill="1" applyAlignment="1">
      <alignment vertical="center"/>
    </xf>
    <xf numFmtId="43" fontId="9" fillId="0" borderId="0" xfId="0" applyNumberFormat="1" applyFont="1"/>
    <xf numFmtId="0" fontId="0" fillId="0" borderId="0" xfId="0" applyAlignment="1">
      <alignment wrapText="1"/>
    </xf>
    <xf numFmtId="0" fontId="2" fillId="0" borderId="0" xfId="0" applyFont="1" applyAlignment="1">
      <alignment wrapText="1"/>
    </xf>
    <xf numFmtId="0" fontId="0" fillId="5" borderId="0" xfId="0" applyFill="1" applyAlignment="1">
      <alignment wrapText="1"/>
    </xf>
    <xf numFmtId="0" fontId="2" fillId="2" borderId="0" xfId="0" applyFont="1" applyFill="1" applyAlignment="1">
      <alignment vertical="center" wrapText="1"/>
    </xf>
    <xf numFmtId="0" fontId="0" fillId="0" borderId="0" xfId="0" applyFill="1" applyAlignment="1">
      <alignment wrapText="1"/>
    </xf>
    <xf numFmtId="0" fontId="0" fillId="4" borderId="0" xfId="0" quotePrefix="1" applyFill="1" applyAlignment="1">
      <alignment horizontal="center" vertical="center" wrapText="1"/>
    </xf>
    <xf numFmtId="0" fontId="0" fillId="3" borderId="0" xfId="0" applyFill="1" applyAlignment="1">
      <alignment horizontal="center" vertical="center" wrapText="1"/>
    </xf>
    <xf numFmtId="9" fontId="1" fillId="3" borderId="0" xfId="2" applyFont="1" applyFill="1" applyAlignment="1">
      <alignment vertical="center" wrapText="1"/>
    </xf>
    <xf numFmtId="0" fontId="0" fillId="2" borderId="0" xfId="0" applyFont="1" applyFill="1" applyAlignment="1">
      <alignment wrapText="1"/>
    </xf>
    <xf numFmtId="164" fontId="1" fillId="3" borderId="0" xfId="2" applyNumberFormat="1" applyFont="1" applyFill="1" applyAlignment="1">
      <alignment vertical="center" wrapText="1"/>
    </xf>
    <xf numFmtId="43" fontId="1" fillId="0" borderId="0" xfId="1" applyFont="1" applyFill="1" applyAlignment="1">
      <alignment vertical="center"/>
    </xf>
    <xf numFmtId="43" fontId="0" fillId="0" borderId="0" xfId="1" applyFont="1" applyFill="1"/>
    <xf numFmtId="0" fontId="2" fillId="0" borderId="0" xfId="0" applyFont="1" applyFill="1" applyAlignment="1">
      <alignment vertical="center" wrapText="1"/>
    </xf>
    <xf numFmtId="0" fontId="0" fillId="0" borderId="0" xfId="0" quotePrefix="1" applyFill="1" applyAlignment="1">
      <alignment horizontal="center" vertical="center" wrapText="1"/>
    </xf>
    <xf numFmtId="0" fontId="0" fillId="0" borderId="0" xfId="0" applyFill="1" applyAlignment="1">
      <alignment horizontal="center" vertical="center" wrapText="1"/>
    </xf>
    <xf numFmtId="9" fontId="1" fillId="0" borderId="0" xfId="2" applyFont="1" applyFill="1" applyAlignment="1">
      <alignment vertical="center" wrapText="1"/>
    </xf>
    <xf numFmtId="9" fontId="1" fillId="0" borderId="0" xfId="2" applyFont="1" applyFill="1" applyAlignment="1">
      <alignment vertical="center"/>
    </xf>
    <xf numFmtId="43" fontId="1" fillId="0" borderId="0" xfId="1" applyFont="1" applyFill="1"/>
    <xf numFmtId="0" fontId="0" fillId="0" borderId="4" xfId="0" applyFill="1" applyBorder="1" applyAlignment="1">
      <alignment vertical="center" wrapText="1"/>
    </xf>
    <xf numFmtId="0" fontId="0" fillId="0" borderId="3" xfId="0" applyFill="1" applyBorder="1" applyAlignment="1">
      <alignment vertical="center" wrapText="1"/>
    </xf>
    <xf numFmtId="164" fontId="1" fillId="0" borderId="0" xfId="2" applyNumberFormat="1" applyFont="1" applyFill="1" applyAlignment="1">
      <alignment vertical="center" wrapText="1"/>
    </xf>
    <xf numFmtId="164" fontId="1" fillId="0" borderId="0" xfId="2" applyNumberFormat="1" applyFont="1" applyFill="1" applyAlignment="1">
      <alignment vertical="center"/>
    </xf>
    <xf numFmtId="43" fontId="0" fillId="0" borderId="0" xfId="0" applyNumberFormat="1"/>
    <xf numFmtId="0" fontId="0" fillId="0" borderId="5" xfId="0" applyBorder="1"/>
    <xf numFmtId="43" fontId="0" fillId="0" borderId="5" xfId="0" applyNumberFormat="1" applyFill="1" applyBorder="1" applyAlignment="1">
      <alignment horizontal="center" wrapText="1"/>
    </xf>
    <xf numFmtId="43" fontId="0" fillId="0" borderId="5" xfId="0" applyNumberFormat="1" applyFont="1" applyFill="1" applyBorder="1" applyAlignment="1">
      <alignment horizontal="center" wrapText="1"/>
    </xf>
    <xf numFmtId="43" fontId="1" fillId="0" borderId="5" xfId="2" applyNumberFormat="1" applyFont="1" applyFill="1" applyBorder="1" applyAlignment="1">
      <alignment horizontal="center" wrapText="1"/>
    </xf>
    <xf numFmtId="0" fontId="2" fillId="0" borderId="5" xfId="0" applyFont="1" applyBorder="1" applyAlignment="1">
      <alignment wrapText="1"/>
    </xf>
    <xf numFmtId="43" fontId="2" fillId="0" borderId="5" xfId="2" applyNumberFormat="1" applyFont="1" applyFill="1" applyBorder="1" applyAlignment="1">
      <alignment horizontal="center"/>
    </xf>
    <xf numFmtId="0" fontId="0" fillId="5" borderId="0" xfId="0" applyFill="1" applyAlignment="1">
      <alignment horizontal="left" wrapText="1"/>
    </xf>
    <xf numFmtId="0" fontId="2" fillId="0" borderId="5" xfId="0" applyFont="1" applyFill="1" applyBorder="1" applyAlignment="1">
      <alignment horizontal="center" vertical="center" wrapText="1"/>
    </xf>
    <xf numFmtId="0" fontId="0" fillId="4" borderId="0" xfId="0" applyFont="1" applyFill="1" applyAlignment="1">
      <alignment vertical="center" wrapText="1"/>
    </xf>
    <xf numFmtId="0" fontId="0" fillId="5" borderId="0" xfId="0" applyFont="1" applyFill="1" applyAlignment="1">
      <alignment vertical="center" wrapText="1"/>
    </xf>
    <xf numFmtId="0" fontId="0" fillId="2" borderId="0" xfId="0" applyFont="1" applyFill="1" applyAlignment="1">
      <alignment vertical="center" wrapText="1"/>
    </xf>
    <xf numFmtId="0" fontId="6" fillId="0" borderId="2" xfId="4" applyAlignment="1"/>
    <xf numFmtId="0" fontId="2" fillId="0" borderId="5" xfId="0" applyFont="1" applyBorder="1" applyAlignment="1">
      <alignment horizontal="center" wrapText="1"/>
    </xf>
    <xf numFmtId="0" fontId="2" fillId="0" borderId="5" xfId="0" applyFont="1" applyFill="1" applyBorder="1" applyAlignment="1">
      <alignment horizontal="center" vertical="center" wrapText="1"/>
    </xf>
    <xf numFmtId="0" fontId="4" fillId="0" borderId="1" xfId="3" applyAlignment="1"/>
    <xf numFmtId="0" fontId="0" fillId="2" borderId="0" xfId="0" applyFill="1" applyAlignment="1">
      <alignment vertical="top"/>
    </xf>
  </cellXfs>
  <cellStyles count="6">
    <cellStyle name="Comma" xfId="1" builtinId="3"/>
    <cellStyle name="Heading 1" xfId="4" builtinId="16"/>
    <cellStyle name="Heading 2" xfId="3" builtinId="17"/>
    <cellStyle name="Hyperlink" xfId="5" builtinId="8"/>
    <cellStyle name="Normal" xfId="0" builtinId="0"/>
    <cellStyle name="Percent" xfId="2" builtinId="5"/>
  </cellStyles>
  <dxfs count="33">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theme/theme1.xml><?xml version="1.0" encoding="utf-8"?>
<a:theme xmlns:a="http://schemas.openxmlformats.org/drawingml/2006/main" name="Sweco%20colour">
  <a:themeElements>
    <a:clrScheme name="Sweco">
      <a:dk1>
        <a:srgbClr val="3F3F42"/>
      </a:dk1>
      <a:lt1>
        <a:srgbClr val="FFFFFF"/>
      </a:lt1>
      <a:dk2>
        <a:srgbClr val="3F3F42"/>
      </a:dk2>
      <a:lt2>
        <a:srgbClr val="E2E0DA"/>
      </a:lt2>
      <a:accent1>
        <a:srgbClr val="A48730"/>
      </a:accent1>
      <a:accent2>
        <a:srgbClr val="8593AF"/>
      </a:accent2>
      <a:accent3>
        <a:srgbClr val="B484A2"/>
      </a:accent3>
      <a:accent4>
        <a:srgbClr val="3F3F42"/>
      </a:accent4>
      <a:accent5>
        <a:srgbClr val="DEC55B"/>
      </a:accent5>
      <a:accent6>
        <a:srgbClr val="A4A4A6"/>
      </a:accent6>
      <a:hlink>
        <a:srgbClr val="A4A4A6"/>
      </a:hlink>
      <a:folHlink>
        <a:srgbClr val="F2B1DC"/>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1"/>
        </a:solidFill>
        <a:ln>
          <a:noFill/>
        </a:ln>
      </a:spPr>
      <a:bodyPr rtlCol="0" anchor="ctr"/>
      <a:lstStyle>
        <a:defPPr algn="ctr">
          <a:defRPr dirty="0"/>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accent3"/>
          </a:solidFill>
        </a:ln>
      </a:spPr>
      <a:bodyPr/>
      <a:lstStyle/>
      <a:style>
        <a:lnRef idx="1">
          <a:schemeClr val="accent1"/>
        </a:lnRef>
        <a:fillRef idx="0">
          <a:schemeClr val="accent1"/>
        </a:fillRef>
        <a:effectRef idx="0">
          <a:schemeClr val="accent1"/>
        </a:effectRef>
        <a:fontRef idx="minor">
          <a:schemeClr val="tx1"/>
        </a:fontRef>
      </a:style>
    </a:lnDef>
  </a:objectDefaults>
  <a:extraClrSchemeLst/>
  <a:custClrLst>
    <a:custClr name="Muted1">
      <a:srgbClr val="A48730"/>
    </a:custClr>
    <a:custClr name="Muted2">
      <a:srgbClr val="8593AF"/>
    </a:custClr>
    <a:custClr name="Muted3">
      <a:srgbClr val="B484A2"/>
    </a:custClr>
    <a:custClr name="Bright1">
      <a:srgbClr val="DEC55B"/>
    </a:custClr>
    <a:custClr name="Bright2">
      <a:srgbClr val="C0D4FD"/>
    </a:custClr>
    <a:custClr name="Bright3">
      <a:srgbClr val="F2B1DC"/>
    </a:custClr>
    <a:custClr name="Grey1">
      <a:srgbClr val="E2E0DA"/>
    </a:custClr>
    <a:custClr name="Grey2">
      <a:srgbClr val="A4A4A6"/>
    </a:custClr>
    <a:custClr name="Grey3">
      <a:srgbClr val="3F3F42"/>
    </a:custClr>
  </a:custClrLst>
  <a:extLst>
    <a:ext uri="{05A4C25C-085E-4340-85A3-A5531E510DB2}">
      <thm15:themeFamily xmlns:thm15="http://schemas.microsoft.com/office/thememl/2012/main" name="Sweco%20colour" id="{BE9D7E2F-ADED-4289-B884-8C304CD57A8B}" vid="{AB772116-6237-4D7C-A435-729C70E51A5F}"/>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K39"/>
  <sheetViews>
    <sheetView showGridLines="0" tabSelected="1" zoomScale="90" zoomScaleNormal="90" workbookViewId="0">
      <selection activeCell="M10" sqref="M10"/>
    </sheetView>
  </sheetViews>
  <sheetFormatPr defaultColWidth="8.875" defaultRowHeight="14.25" x14ac:dyDescent="0.2"/>
  <cols>
    <col min="2" max="2" width="29.625" customWidth="1"/>
    <col min="3" max="3" width="3" customWidth="1"/>
    <col min="4" max="4" width="55.625" customWidth="1"/>
    <col min="5" max="5" width="2.875" customWidth="1"/>
    <col min="6" max="6" width="10.375" customWidth="1"/>
    <col min="10" max="10" width="0" hidden="1" customWidth="1"/>
  </cols>
  <sheetData>
    <row r="3" spans="2:11" ht="15.75" x14ac:dyDescent="0.25">
      <c r="B3" s="4" t="s">
        <v>0</v>
      </c>
      <c r="C3" s="4"/>
      <c r="D3" s="4"/>
      <c r="E3" s="4"/>
      <c r="F3" s="4" t="s">
        <v>1</v>
      </c>
      <c r="J3" s="32">
        <f>SUM(F4:F10)</f>
        <v>1</v>
      </c>
    </row>
    <row r="4" spans="2:11" ht="60.75" customHeight="1" x14ac:dyDescent="0.2">
      <c r="B4" s="69" t="s">
        <v>2</v>
      </c>
      <c r="C4" s="69"/>
      <c r="D4" s="69"/>
      <c r="E4" s="69"/>
      <c r="F4" s="19">
        <v>0.15</v>
      </c>
      <c r="G4" s="35"/>
      <c r="H4" s="34"/>
      <c r="J4" t="s">
        <v>3</v>
      </c>
    </row>
    <row r="5" spans="2:11" ht="60.75" customHeight="1" x14ac:dyDescent="0.2">
      <c r="B5" s="70" t="s">
        <v>4</v>
      </c>
      <c r="C5" s="70"/>
      <c r="D5" s="70"/>
      <c r="E5" s="70"/>
      <c r="F5" s="20">
        <v>0.35</v>
      </c>
      <c r="G5" s="35"/>
      <c r="J5" t="s">
        <v>5</v>
      </c>
    </row>
    <row r="6" spans="2:11" ht="60.75" customHeight="1" x14ac:dyDescent="0.2">
      <c r="B6" s="71" t="s">
        <v>6</v>
      </c>
      <c r="C6" s="71"/>
      <c r="D6" s="71"/>
      <c r="E6" s="71"/>
      <c r="F6" s="5">
        <v>0.1</v>
      </c>
      <c r="J6" t="s">
        <v>7</v>
      </c>
    </row>
    <row r="7" spans="2:11" ht="60.75" customHeight="1" x14ac:dyDescent="0.2">
      <c r="B7" s="69" t="s">
        <v>8</v>
      </c>
      <c r="C7" s="69"/>
      <c r="D7" s="69"/>
      <c r="E7" s="69"/>
      <c r="F7" s="19">
        <v>0.15</v>
      </c>
      <c r="G7" s="34"/>
      <c r="J7" t="s">
        <v>9</v>
      </c>
    </row>
    <row r="8" spans="2:11" ht="60.75" customHeight="1" x14ac:dyDescent="0.2">
      <c r="B8" s="70" t="s">
        <v>10</v>
      </c>
      <c r="C8" s="70"/>
      <c r="D8" s="70"/>
      <c r="E8" s="70"/>
      <c r="F8" s="20">
        <v>0.1</v>
      </c>
      <c r="G8" s="34"/>
    </row>
    <row r="9" spans="2:11" ht="60.75" customHeight="1" x14ac:dyDescent="0.2">
      <c r="B9" s="71" t="s">
        <v>11</v>
      </c>
      <c r="C9" s="71"/>
      <c r="D9" s="71"/>
      <c r="E9" s="71"/>
      <c r="F9" s="5">
        <v>0.05</v>
      </c>
      <c r="J9" t="s">
        <v>12</v>
      </c>
    </row>
    <row r="10" spans="2:11" ht="60.75" customHeight="1" x14ac:dyDescent="0.2">
      <c r="B10" s="69" t="s">
        <v>13</v>
      </c>
      <c r="C10" s="69"/>
      <c r="D10" s="69"/>
      <c r="E10" s="69"/>
      <c r="F10" s="19">
        <v>0.1</v>
      </c>
      <c r="J10" t="s">
        <v>14</v>
      </c>
    </row>
    <row r="12" spans="2:11" ht="15" x14ac:dyDescent="0.25">
      <c r="B12" s="1" t="s">
        <v>0</v>
      </c>
      <c r="C12" s="1"/>
      <c r="D12" s="1" t="s">
        <v>15</v>
      </c>
      <c r="E12" s="1"/>
      <c r="F12" s="1" t="s">
        <v>16</v>
      </c>
      <c r="G12" s="1"/>
      <c r="H12" s="1" t="s">
        <v>1</v>
      </c>
      <c r="I12" s="1"/>
    </row>
    <row r="13" spans="2:11" ht="30" thickBot="1" x14ac:dyDescent="0.3">
      <c r="B13" s="24" t="s">
        <v>17</v>
      </c>
      <c r="C13" s="9"/>
      <c r="D13" s="27" t="s">
        <v>18</v>
      </c>
      <c r="E13" s="9"/>
      <c r="F13" s="23" t="s">
        <v>19</v>
      </c>
      <c r="G13" s="12" t="s">
        <v>20</v>
      </c>
      <c r="H13" s="25">
        <v>0.1</v>
      </c>
      <c r="I13" s="26" t="s">
        <v>21</v>
      </c>
      <c r="K13" s="1" t="s">
        <v>22</v>
      </c>
    </row>
    <row r="14" spans="2:11" ht="30" thickTop="1" thickBot="1" x14ac:dyDescent="0.25">
      <c r="B14" s="7"/>
      <c r="C14" s="9"/>
      <c r="D14" s="27" t="s">
        <v>23</v>
      </c>
      <c r="E14" s="9"/>
      <c r="F14" s="23" t="s">
        <v>19</v>
      </c>
      <c r="G14" s="12" t="s">
        <v>20</v>
      </c>
      <c r="H14" s="25">
        <v>0.05</v>
      </c>
      <c r="I14" s="26" t="s">
        <v>21</v>
      </c>
    </row>
    <row r="15" spans="2:11" ht="15.75" thickTop="1" thickBot="1" x14ac:dyDescent="0.25"/>
    <row r="16" spans="2:11" ht="30" thickTop="1" thickBot="1" x14ac:dyDescent="0.25">
      <c r="B16" s="24" t="s">
        <v>24</v>
      </c>
      <c r="C16" s="9"/>
      <c r="D16" s="28" t="s">
        <v>25</v>
      </c>
      <c r="E16" s="9"/>
      <c r="F16" s="23" t="s">
        <v>19</v>
      </c>
      <c r="G16" s="12" t="s">
        <v>20</v>
      </c>
      <c r="H16" s="25">
        <v>0.1</v>
      </c>
      <c r="I16" s="26" t="s">
        <v>21</v>
      </c>
    </row>
    <row r="17" spans="2:10" ht="58.5" thickTop="1" thickBot="1" x14ac:dyDescent="0.25">
      <c r="B17" s="8"/>
      <c r="C17" s="9"/>
      <c r="D17" s="28" t="s">
        <v>26</v>
      </c>
      <c r="E17" s="9"/>
      <c r="F17" s="23" t="s">
        <v>19</v>
      </c>
      <c r="G17" s="12" t="s">
        <v>20</v>
      </c>
      <c r="H17" s="25">
        <v>0.15</v>
      </c>
      <c r="I17" s="26" t="s">
        <v>21</v>
      </c>
      <c r="J17" s="34"/>
    </row>
    <row r="18" spans="2:10" ht="30" thickTop="1" thickBot="1" x14ac:dyDescent="0.25">
      <c r="B18" s="8"/>
      <c r="C18" s="9"/>
      <c r="D18" s="28" t="s">
        <v>27</v>
      </c>
      <c r="E18" s="9"/>
      <c r="F18" s="23" t="s">
        <v>19</v>
      </c>
      <c r="G18" s="12" t="s">
        <v>20</v>
      </c>
      <c r="H18" s="25">
        <v>0.1</v>
      </c>
      <c r="I18" s="26" t="s">
        <v>21</v>
      </c>
      <c r="J18" s="34"/>
    </row>
    <row r="19" spans="2:10" ht="15" thickTop="1" x14ac:dyDescent="0.2"/>
    <row r="20" spans="2:10" x14ac:dyDescent="0.2">
      <c r="B20" s="6"/>
      <c r="C20" s="9"/>
      <c r="E20" s="9"/>
      <c r="G20" s="10"/>
      <c r="H20" s="13"/>
      <c r="I20" s="2"/>
    </row>
    <row r="21" spans="2:10" ht="43.5" thickBot="1" x14ac:dyDescent="0.25">
      <c r="B21" s="24" t="s">
        <v>28</v>
      </c>
      <c r="C21" s="9"/>
      <c r="D21" s="27" t="s">
        <v>29</v>
      </c>
      <c r="E21" s="9"/>
      <c r="F21" s="23" t="s">
        <v>19</v>
      </c>
      <c r="G21" s="12" t="s">
        <v>20</v>
      </c>
      <c r="H21" s="25">
        <v>0.05</v>
      </c>
      <c r="I21" s="26" t="s">
        <v>21</v>
      </c>
    </row>
    <row r="22" spans="2:10" ht="44.25" thickTop="1" thickBot="1" x14ac:dyDescent="0.25">
      <c r="B22" s="8"/>
      <c r="C22" s="9"/>
      <c r="D22" s="28" t="s">
        <v>30</v>
      </c>
      <c r="E22" s="9"/>
      <c r="F22" s="23" t="s">
        <v>19</v>
      </c>
      <c r="G22" s="12" t="s">
        <v>20</v>
      </c>
      <c r="H22" s="25">
        <v>0.05</v>
      </c>
      <c r="I22" s="26" t="s">
        <v>21</v>
      </c>
    </row>
    <row r="23" spans="2:10" ht="15" thickTop="1" x14ac:dyDescent="0.2">
      <c r="B23" s="6"/>
      <c r="C23" s="9"/>
      <c r="E23" s="9"/>
      <c r="G23" s="10"/>
      <c r="H23" s="13"/>
      <c r="I23" s="2"/>
    </row>
    <row r="24" spans="2:10" ht="43.5" thickBot="1" x14ac:dyDescent="0.25">
      <c r="B24" s="24" t="s">
        <v>31</v>
      </c>
      <c r="C24" s="9"/>
      <c r="D24" s="27" t="s">
        <v>32</v>
      </c>
      <c r="E24" s="9"/>
      <c r="F24" s="23" t="s">
        <v>19</v>
      </c>
      <c r="G24" s="12" t="s">
        <v>20</v>
      </c>
      <c r="H24" s="33">
        <v>0.05</v>
      </c>
      <c r="I24" s="26" t="s">
        <v>21</v>
      </c>
    </row>
    <row r="25" spans="2:10" ht="44.25" thickTop="1" thickBot="1" x14ac:dyDescent="0.25">
      <c r="B25" s="8"/>
      <c r="C25" s="9"/>
      <c r="D25" s="28" t="s">
        <v>33</v>
      </c>
      <c r="E25" s="9"/>
      <c r="F25" s="23" t="s">
        <v>19</v>
      </c>
      <c r="G25" s="12" t="s">
        <v>20</v>
      </c>
      <c r="H25" s="33">
        <v>0.05</v>
      </c>
      <c r="I25" s="26" t="s">
        <v>21</v>
      </c>
    </row>
    <row r="26" spans="2:10" ht="58.5" thickTop="1" thickBot="1" x14ac:dyDescent="0.25">
      <c r="B26" s="8"/>
      <c r="C26" s="9"/>
      <c r="D26" s="29" t="s">
        <v>34</v>
      </c>
      <c r="E26" s="9"/>
      <c r="F26" s="23" t="s">
        <v>19</v>
      </c>
      <c r="G26" s="12" t="s">
        <v>20</v>
      </c>
      <c r="H26" s="33">
        <v>0.05</v>
      </c>
      <c r="I26" s="26" t="s">
        <v>21</v>
      </c>
    </row>
    <row r="27" spans="2:10" ht="15" thickTop="1" x14ac:dyDescent="0.2">
      <c r="B27" s="6"/>
      <c r="C27" s="9"/>
      <c r="E27" s="9"/>
      <c r="G27" s="10"/>
      <c r="H27" s="13"/>
      <c r="I27" s="2"/>
    </row>
    <row r="28" spans="2:10" ht="33.75" customHeight="1" thickBot="1" x14ac:dyDescent="0.25">
      <c r="B28" s="24" t="s">
        <v>35</v>
      </c>
      <c r="C28" s="9"/>
      <c r="D28" s="27" t="s">
        <v>36</v>
      </c>
      <c r="E28" s="9"/>
      <c r="F28" s="23" t="s">
        <v>19</v>
      </c>
      <c r="G28" s="12" t="s">
        <v>20</v>
      </c>
      <c r="H28" s="25">
        <v>0.1</v>
      </c>
      <c r="I28" s="26" t="s">
        <v>21</v>
      </c>
      <c r="J28" s="34"/>
    </row>
    <row r="29" spans="2:10" ht="15" thickTop="1" x14ac:dyDescent="0.2">
      <c r="B29" s="6"/>
      <c r="C29" s="9"/>
      <c r="E29" s="9"/>
      <c r="G29" s="10"/>
      <c r="H29" s="13"/>
      <c r="I29" s="2"/>
    </row>
    <row r="30" spans="2:10" ht="100.5" thickBot="1" x14ac:dyDescent="0.25">
      <c r="B30" s="24" t="s">
        <v>37</v>
      </c>
      <c r="D30" s="30" t="s">
        <v>38</v>
      </c>
      <c r="E30" s="9"/>
      <c r="F30" s="23" t="s">
        <v>19</v>
      </c>
      <c r="G30" s="12" t="s">
        <v>20</v>
      </c>
      <c r="H30" s="31">
        <v>2.5000000000000001E-2</v>
      </c>
      <c r="I30" s="26" t="s">
        <v>21</v>
      </c>
      <c r="J30" s="34"/>
    </row>
    <row r="31" spans="2:10" ht="42.75" customHeight="1" thickTop="1" thickBot="1" x14ac:dyDescent="0.25">
      <c r="B31" s="24"/>
      <c r="D31" s="30" t="s">
        <v>39</v>
      </c>
      <c r="E31" s="9"/>
      <c r="F31" s="23" t="s">
        <v>19</v>
      </c>
      <c r="G31" s="12" t="s">
        <v>20</v>
      </c>
      <c r="H31" s="31">
        <v>2.5000000000000001E-2</v>
      </c>
      <c r="I31" s="26" t="s">
        <v>21</v>
      </c>
      <c r="J31" s="34"/>
    </row>
    <row r="32" spans="2:10" ht="15" thickTop="1" x14ac:dyDescent="0.2"/>
    <row r="33" spans="2:9" ht="43.5" thickBot="1" x14ac:dyDescent="0.25">
      <c r="B33" s="24" t="s">
        <v>40</v>
      </c>
      <c r="C33" s="9"/>
      <c r="D33" s="30" t="s">
        <v>41</v>
      </c>
      <c r="E33" s="9"/>
      <c r="F33" s="23" t="s">
        <v>19</v>
      </c>
      <c r="G33" s="12" t="s">
        <v>20</v>
      </c>
      <c r="H33" s="25">
        <v>0.05</v>
      </c>
      <c r="I33" s="26" t="s">
        <v>21</v>
      </c>
    </row>
    <row r="34" spans="2:9" ht="16.5" thickTop="1" thickBot="1" x14ac:dyDescent="0.25">
      <c r="B34" s="24"/>
      <c r="C34" s="9"/>
      <c r="D34" s="29" t="s">
        <v>42</v>
      </c>
      <c r="E34" s="9"/>
      <c r="F34" s="23" t="s">
        <v>19</v>
      </c>
      <c r="G34" s="12" t="s">
        <v>20</v>
      </c>
      <c r="H34" s="25">
        <v>0.05</v>
      </c>
      <c r="I34" s="26" t="s">
        <v>21</v>
      </c>
    </row>
    <row r="35" spans="2:9" ht="15" thickTop="1" x14ac:dyDescent="0.2"/>
    <row r="39" spans="2:9" x14ac:dyDescent="0.2">
      <c r="H39" s="32">
        <f>SUM(H13:H34)</f>
        <v>1.0000000000000002</v>
      </c>
    </row>
  </sheetData>
  <mergeCells count="7">
    <mergeCell ref="B10:E10"/>
    <mergeCell ref="B4:E4"/>
    <mergeCell ref="B5:E5"/>
    <mergeCell ref="B6:E6"/>
    <mergeCell ref="B7:E7"/>
    <mergeCell ref="B9:E9"/>
    <mergeCell ref="B8:E8"/>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27"/>
  <sheetViews>
    <sheetView showGridLines="0" workbookViewId="0">
      <selection activeCell="C3" sqref="C3"/>
    </sheetView>
  </sheetViews>
  <sheetFormatPr defaultColWidth="0" defaultRowHeight="14.25" zeroHeight="1" x14ac:dyDescent="0.2"/>
  <cols>
    <col min="1" max="2" width="8.625" customWidth="1"/>
    <col min="3" max="3" width="26.625" customWidth="1"/>
    <col min="4" max="4" width="3.5" customWidth="1"/>
    <col min="5" max="5" width="52.25" customWidth="1"/>
    <col min="6" max="6" width="3.5" customWidth="1"/>
    <col min="7" max="7" width="5.625" customWidth="1"/>
    <col min="8" max="8" width="3.5" customWidth="1"/>
    <col min="9" max="9" width="10.125" customWidth="1"/>
    <col min="10" max="10" width="3.5" customWidth="1"/>
    <col min="11" max="11" width="5.875" customWidth="1"/>
    <col min="12" max="12" width="8.625" customWidth="1"/>
    <col min="13" max="13" width="50.125" style="38" customWidth="1"/>
    <col min="14" max="14" width="8.625" customWidth="1"/>
    <col min="15" max="16384" width="8" hidden="1"/>
  </cols>
  <sheetData>
    <row r="1" spans="1:13" ht="17.25" thickBot="1" x14ac:dyDescent="0.3">
      <c r="A1" s="75" t="s">
        <v>163</v>
      </c>
      <c r="B1" s="75"/>
      <c r="C1" s="75"/>
      <c r="D1" s="75"/>
      <c r="E1" s="75"/>
      <c r="F1" s="75"/>
      <c r="G1" s="75"/>
    </row>
    <row r="2" spans="1:13" ht="15.75" thickTop="1" x14ac:dyDescent="0.25">
      <c r="A2" s="14" t="s">
        <v>79</v>
      </c>
      <c r="C2" s="1" t="s">
        <v>0</v>
      </c>
      <c r="D2" s="1"/>
      <c r="E2" s="1" t="s">
        <v>15</v>
      </c>
      <c r="F2" s="1"/>
      <c r="G2" s="1" t="s">
        <v>16</v>
      </c>
      <c r="H2" s="1"/>
      <c r="I2" s="1" t="s">
        <v>1</v>
      </c>
      <c r="J2" s="1"/>
      <c r="K2" s="1" t="s">
        <v>68</v>
      </c>
      <c r="L2" s="1"/>
      <c r="M2" s="39" t="s">
        <v>80</v>
      </c>
    </row>
    <row r="3" spans="1:13" ht="57.75" thickBot="1" x14ac:dyDescent="0.25">
      <c r="C3" s="24" t="s">
        <v>17</v>
      </c>
      <c r="D3" s="9"/>
      <c r="E3" s="27" t="s">
        <v>18</v>
      </c>
      <c r="F3" s="9"/>
      <c r="G3" s="23">
        <v>2</v>
      </c>
      <c r="H3" s="12" t="s">
        <v>20</v>
      </c>
      <c r="I3" s="25">
        <v>0.1</v>
      </c>
      <c r="J3" s="25" t="s">
        <v>21</v>
      </c>
      <c r="K3" s="36">
        <f>G3*I3</f>
        <v>0.2</v>
      </c>
      <c r="M3" s="38" t="s">
        <v>164</v>
      </c>
    </row>
    <row r="4" spans="1:13" ht="30" thickTop="1" thickBot="1" x14ac:dyDescent="0.25">
      <c r="C4" s="7"/>
      <c r="D4" s="9"/>
      <c r="E4" s="27" t="s">
        <v>23</v>
      </c>
      <c r="F4" s="9"/>
      <c r="G4" s="23">
        <v>2</v>
      </c>
      <c r="H4" s="12" t="s">
        <v>20</v>
      </c>
      <c r="I4" s="25">
        <v>0.05</v>
      </c>
      <c r="J4" s="25" t="s">
        <v>21</v>
      </c>
      <c r="K4" s="36">
        <f>G4*I4</f>
        <v>0.1</v>
      </c>
      <c r="M4" s="38" t="s">
        <v>165</v>
      </c>
    </row>
    <row r="5" spans="1:13" ht="15.75" thickTop="1" thickBot="1" x14ac:dyDescent="0.25">
      <c r="K5" s="11"/>
    </row>
    <row r="6" spans="1:13" ht="58.5" thickTop="1" thickBot="1" x14ac:dyDescent="0.25">
      <c r="C6" s="24" t="s">
        <v>24</v>
      </c>
      <c r="D6" s="9"/>
      <c r="E6" s="28" t="s">
        <v>25</v>
      </c>
      <c r="F6" s="9"/>
      <c r="G6" s="23">
        <v>4</v>
      </c>
      <c r="H6" s="12" t="s">
        <v>20</v>
      </c>
      <c r="I6" s="25">
        <v>0.1</v>
      </c>
      <c r="J6" s="25" t="s">
        <v>21</v>
      </c>
      <c r="K6" s="36">
        <f t="shared" ref="K6:K16" si="0">G6*I6</f>
        <v>0.4</v>
      </c>
      <c r="M6" s="38" t="s">
        <v>166</v>
      </c>
    </row>
    <row r="7" spans="1:13" ht="101.25" thickTop="1" thickBot="1" x14ac:dyDescent="0.25">
      <c r="C7" s="8"/>
      <c r="D7" s="9"/>
      <c r="E7" s="28" t="s">
        <v>26</v>
      </c>
      <c r="F7" s="9"/>
      <c r="G7" s="23">
        <v>3</v>
      </c>
      <c r="H7" s="12" t="s">
        <v>20</v>
      </c>
      <c r="I7" s="25">
        <v>0.15</v>
      </c>
      <c r="J7" s="25" t="s">
        <v>21</v>
      </c>
      <c r="K7" s="36">
        <f t="shared" si="0"/>
        <v>0.44999999999999996</v>
      </c>
      <c r="M7" s="38" t="s">
        <v>167</v>
      </c>
    </row>
    <row r="8" spans="1:13" ht="30" thickTop="1" thickBot="1" x14ac:dyDescent="0.25">
      <c r="C8" s="8"/>
      <c r="D8" s="9"/>
      <c r="E8" s="28" t="s">
        <v>27</v>
      </c>
      <c r="F8" s="9"/>
      <c r="G8" s="23">
        <v>4</v>
      </c>
      <c r="H8" s="12" t="s">
        <v>20</v>
      </c>
      <c r="I8" s="25">
        <v>0.1</v>
      </c>
      <c r="J8" s="25" t="s">
        <v>21</v>
      </c>
      <c r="K8" s="36">
        <f t="shared" si="0"/>
        <v>0.4</v>
      </c>
      <c r="M8" s="38" t="s">
        <v>168</v>
      </c>
    </row>
    <row r="9" spans="1:13" ht="15" thickTop="1" x14ac:dyDescent="0.2">
      <c r="K9" s="11"/>
    </row>
    <row r="10" spans="1:13" x14ac:dyDescent="0.2">
      <c r="C10" s="6"/>
      <c r="D10" s="9"/>
      <c r="F10" s="9"/>
      <c r="H10" s="10"/>
      <c r="I10" s="13"/>
      <c r="J10" s="13"/>
      <c r="K10" s="2"/>
    </row>
    <row r="11" spans="1:13" ht="43.5" thickBot="1" x14ac:dyDescent="0.25">
      <c r="C11" s="24" t="s">
        <v>28</v>
      </c>
      <c r="D11" s="9"/>
      <c r="E11" s="27" t="s">
        <v>29</v>
      </c>
      <c r="F11" s="9"/>
      <c r="G11" s="23">
        <v>4</v>
      </c>
      <c r="H11" s="12" t="s">
        <v>20</v>
      </c>
      <c r="I11" s="25">
        <v>0.05</v>
      </c>
      <c r="J11" s="25" t="s">
        <v>21</v>
      </c>
      <c r="K11" s="36">
        <f t="shared" si="0"/>
        <v>0.2</v>
      </c>
      <c r="M11" s="38" t="s">
        <v>169</v>
      </c>
    </row>
    <row r="12" spans="1:13" ht="44.25" thickTop="1" thickBot="1" x14ac:dyDescent="0.25">
      <c r="C12" s="8"/>
      <c r="D12" s="9"/>
      <c r="E12" s="28" t="s">
        <v>30</v>
      </c>
      <c r="F12" s="9"/>
      <c r="G12" s="23">
        <v>2</v>
      </c>
      <c r="H12" s="12" t="s">
        <v>20</v>
      </c>
      <c r="I12" s="25">
        <v>0.05</v>
      </c>
      <c r="J12" s="25" t="s">
        <v>21</v>
      </c>
      <c r="K12" s="36">
        <f t="shared" si="0"/>
        <v>0.1</v>
      </c>
      <c r="M12" s="38" t="s">
        <v>170</v>
      </c>
    </row>
    <row r="13" spans="1:13" ht="15" thickTop="1" x14ac:dyDescent="0.2">
      <c r="C13" s="6"/>
      <c r="D13" s="9"/>
      <c r="F13" s="9"/>
      <c r="H13" s="10"/>
      <c r="I13" s="13"/>
      <c r="J13" s="13"/>
      <c r="K13" s="2"/>
    </row>
    <row r="14" spans="1:13" ht="86.25" thickBot="1" x14ac:dyDescent="0.25">
      <c r="C14" s="24" t="s">
        <v>31</v>
      </c>
      <c r="D14" s="9"/>
      <c r="E14" s="27" t="s">
        <v>32</v>
      </c>
      <c r="F14" s="9"/>
      <c r="G14" s="23">
        <v>3</v>
      </c>
      <c r="H14" s="12" t="s">
        <v>20</v>
      </c>
      <c r="I14" s="33">
        <v>0.05</v>
      </c>
      <c r="J14" s="33" t="s">
        <v>21</v>
      </c>
      <c r="K14" s="36">
        <f t="shared" si="0"/>
        <v>0.15000000000000002</v>
      </c>
      <c r="M14" s="38" t="s">
        <v>171</v>
      </c>
    </row>
    <row r="15" spans="1:13" ht="44.25" thickTop="1" thickBot="1" x14ac:dyDescent="0.25">
      <c r="C15" s="8"/>
      <c r="D15" s="9"/>
      <c r="E15" s="28" t="s">
        <v>33</v>
      </c>
      <c r="F15" s="9"/>
      <c r="G15" s="23">
        <v>4</v>
      </c>
      <c r="H15" s="12" t="s">
        <v>20</v>
      </c>
      <c r="I15" s="33">
        <v>0.05</v>
      </c>
      <c r="J15" s="33" t="s">
        <v>21</v>
      </c>
      <c r="K15" s="36">
        <f t="shared" si="0"/>
        <v>0.2</v>
      </c>
      <c r="M15" s="38" t="s">
        <v>172</v>
      </c>
    </row>
    <row r="16" spans="1:13" ht="58.5" thickTop="1" thickBot="1" x14ac:dyDescent="0.25">
      <c r="C16" s="8"/>
      <c r="D16" s="9"/>
      <c r="E16" s="29" t="s">
        <v>34</v>
      </c>
      <c r="F16" s="9"/>
      <c r="G16" s="23">
        <v>3</v>
      </c>
      <c r="H16" s="12" t="s">
        <v>20</v>
      </c>
      <c r="I16" s="33">
        <v>0.05</v>
      </c>
      <c r="J16" s="33"/>
      <c r="K16" s="36">
        <f t="shared" si="0"/>
        <v>0.15000000000000002</v>
      </c>
      <c r="M16" s="38" t="s">
        <v>173</v>
      </c>
    </row>
    <row r="17" spans="3:13" ht="15" thickTop="1" x14ac:dyDescent="0.2">
      <c r="C17" s="6"/>
      <c r="D17" s="9"/>
      <c r="F17" s="9"/>
      <c r="H17" s="10"/>
      <c r="I17" s="13"/>
      <c r="J17" s="13"/>
      <c r="K17" s="2"/>
    </row>
    <row r="18" spans="3:13" ht="29.25" thickBot="1" x14ac:dyDescent="0.25">
      <c r="C18" s="24" t="s">
        <v>35</v>
      </c>
      <c r="D18" s="9"/>
      <c r="E18" s="27" t="s">
        <v>36</v>
      </c>
      <c r="F18" s="9"/>
      <c r="G18" s="23">
        <v>4</v>
      </c>
      <c r="H18" s="12" t="s">
        <v>20</v>
      </c>
      <c r="I18" s="25">
        <v>0.1</v>
      </c>
      <c r="J18" s="25" t="s">
        <v>21</v>
      </c>
      <c r="K18" s="36">
        <f t="shared" ref="K18:K24" si="1">G18*I18</f>
        <v>0.4</v>
      </c>
      <c r="M18" s="38" t="s">
        <v>174</v>
      </c>
    </row>
    <row r="19" spans="3:13" ht="15" thickTop="1" x14ac:dyDescent="0.2">
      <c r="C19" s="6"/>
      <c r="D19" s="9"/>
      <c r="F19" s="9"/>
      <c r="H19" s="10"/>
      <c r="I19" s="13"/>
      <c r="J19" s="13"/>
      <c r="K19" s="2"/>
    </row>
    <row r="20" spans="3:13" ht="100.5" thickBot="1" x14ac:dyDescent="0.25">
      <c r="C20" s="24" t="s">
        <v>37</v>
      </c>
      <c r="E20" s="30" t="s">
        <v>38</v>
      </c>
      <c r="F20" s="9"/>
      <c r="G20" s="23">
        <v>3</v>
      </c>
      <c r="H20" s="12" t="s">
        <v>20</v>
      </c>
      <c r="I20" s="31">
        <v>2.5000000000000001E-2</v>
      </c>
      <c r="J20" s="31" t="s">
        <v>21</v>
      </c>
      <c r="K20" s="36">
        <f t="shared" si="1"/>
        <v>7.5000000000000011E-2</v>
      </c>
    </row>
    <row r="21" spans="3:13" ht="30" thickTop="1" thickBot="1" x14ac:dyDescent="0.25">
      <c r="C21" s="24"/>
      <c r="E21" s="30" t="s">
        <v>39</v>
      </c>
      <c r="F21" s="9"/>
      <c r="G21" s="23">
        <v>4</v>
      </c>
      <c r="H21" s="12" t="s">
        <v>20</v>
      </c>
      <c r="I21" s="31">
        <v>2.5000000000000001E-2</v>
      </c>
      <c r="J21" s="31" t="s">
        <v>21</v>
      </c>
      <c r="K21" s="36">
        <f t="shared" si="1"/>
        <v>0.1</v>
      </c>
      <c r="M21" s="38" t="s">
        <v>175</v>
      </c>
    </row>
    <row r="22" spans="3:13" ht="15" thickTop="1" x14ac:dyDescent="0.2">
      <c r="K22" s="11"/>
    </row>
    <row r="23" spans="3:13" ht="43.5" thickBot="1" x14ac:dyDescent="0.25">
      <c r="C23" s="24" t="s">
        <v>40</v>
      </c>
      <c r="D23" s="9"/>
      <c r="E23" s="30" t="s">
        <v>41</v>
      </c>
      <c r="F23" s="9"/>
      <c r="G23" s="23">
        <v>3</v>
      </c>
      <c r="H23" s="12" t="s">
        <v>20</v>
      </c>
      <c r="I23" s="25">
        <v>0.05</v>
      </c>
      <c r="J23" s="25"/>
      <c r="K23" s="36">
        <f t="shared" si="1"/>
        <v>0.15000000000000002</v>
      </c>
    </row>
    <row r="24" spans="3:13" ht="44.25" thickTop="1" thickBot="1" x14ac:dyDescent="0.25">
      <c r="C24" s="24"/>
      <c r="D24" s="9"/>
      <c r="E24" s="29" t="s">
        <v>42</v>
      </c>
      <c r="F24" s="9"/>
      <c r="G24" s="23">
        <v>3</v>
      </c>
      <c r="H24" s="12" t="s">
        <v>20</v>
      </c>
      <c r="I24" s="25">
        <v>0.05</v>
      </c>
      <c r="J24" s="25" t="s">
        <v>21</v>
      </c>
      <c r="K24" s="36">
        <f t="shared" si="1"/>
        <v>0.15000000000000002</v>
      </c>
      <c r="M24" s="38" t="s">
        <v>176</v>
      </c>
    </row>
    <row r="25" spans="3:13" ht="15" thickTop="1" x14ac:dyDescent="0.2"/>
    <row r="26" spans="3:13" ht="15" x14ac:dyDescent="0.25">
      <c r="K26" s="37">
        <f>SUM(K3:K24)</f>
        <v>3.2250000000000001</v>
      </c>
    </row>
    <row r="27" spans="3:13" x14ac:dyDescent="0.2"/>
  </sheetData>
  <mergeCells count="1">
    <mergeCell ref="A1:G1"/>
  </mergeCells>
  <dataValidations count="1">
    <dataValidation type="decimal" allowBlank="1" showInputMessage="1" showErrorMessage="1" sqref="G3:G24" xr:uid="{00000000-0002-0000-0800-000000000000}">
      <formula1>1</formula1>
      <formula2>5</formula2>
    </dataValidation>
  </dataValidations>
  <hyperlinks>
    <hyperlink ref="A2" location="Summary!A1" display="Summary" xr:uid="{00000000-0004-0000-0800-000000000000}"/>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27"/>
  <sheetViews>
    <sheetView showGridLines="0" workbookViewId="0">
      <selection activeCell="A2" sqref="A2"/>
    </sheetView>
  </sheetViews>
  <sheetFormatPr defaultColWidth="0" defaultRowHeight="14.25" zeroHeight="1" x14ac:dyDescent="0.2"/>
  <cols>
    <col min="1" max="2" width="8.625" customWidth="1"/>
    <col min="3" max="3" width="26.625" customWidth="1"/>
    <col min="4" max="4" width="4.375" customWidth="1"/>
    <col min="5" max="5" width="52.875" customWidth="1"/>
    <col min="6" max="6" width="4.375" customWidth="1"/>
    <col min="7" max="7" width="5.625" customWidth="1"/>
    <col min="8" max="8" width="4.375" customWidth="1"/>
    <col min="9" max="9" width="10.125" customWidth="1"/>
    <col min="10" max="10" width="4.375" customWidth="1"/>
    <col min="11" max="11" width="5.875" customWidth="1"/>
    <col min="12" max="12" width="8.625" customWidth="1"/>
    <col min="13" max="13" width="33.5" style="38" customWidth="1"/>
    <col min="14" max="14" width="8.625" customWidth="1"/>
    <col min="15" max="16384" width="8" hidden="1"/>
  </cols>
  <sheetData>
    <row r="1" spans="1:13" ht="17.25" thickBot="1" x14ac:dyDescent="0.3">
      <c r="A1" s="75" t="s">
        <v>268</v>
      </c>
      <c r="B1" s="75"/>
      <c r="C1" s="75"/>
      <c r="D1" s="75"/>
      <c r="E1" s="75"/>
      <c r="F1" s="75"/>
      <c r="G1" s="75"/>
      <c r="M1" s="39"/>
    </row>
    <row r="2" spans="1:13" ht="15.75" thickTop="1" x14ac:dyDescent="0.25">
      <c r="A2" s="14"/>
      <c r="C2" s="1"/>
      <c r="D2" s="1"/>
      <c r="E2" s="1"/>
      <c r="F2" s="1"/>
      <c r="G2" s="1"/>
      <c r="H2" s="1"/>
      <c r="I2" s="1"/>
      <c r="J2" s="1"/>
      <c r="K2" s="1"/>
      <c r="L2" s="1"/>
      <c r="M2" s="39" t="s">
        <v>80</v>
      </c>
    </row>
    <row r="3" spans="1:13" ht="57.75" thickBot="1" x14ac:dyDescent="0.25">
      <c r="C3" s="24" t="s">
        <v>17</v>
      </c>
      <c r="D3" s="9"/>
      <c r="E3" s="27" t="s">
        <v>18</v>
      </c>
      <c r="F3" s="9"/>
      <c r="G3" s="23">
        <v>5</v>
      </c>
      <c r="H3" s="12" t="s">
        <v>20</v>
      </c>
      <c r="I3" s="25">
        <v>0.1</v>
      </c>
      <c r="J3" s="25" t="s">
        <v>21</v>
      </c>
      <c r="K3" s="36">
        <f>G3*I3</f>
        <v>0.5</v>
      </c>
      <c r="M3" s="38" t="s">
        <v>177</v>
      </c>
    </row>
    <row r="4" spans="1:13" ht="58.5" thickTop="1" thickBot="1" x14ac:dyDescent="0.25">
      <c r="C4" s="7"/>
      <c r="D4" s="9"/>
      <c r="E4" s="27" t="s">
        <v>23</v>
      </c>
      <c r="F4" s="9"/>
      <c r="G4" s="23">
        <v>4</v>
      </c>
      <c r="H4" s="12" t="s">
        <v>20</v>
      </c>
      <c r="I4" s="25">
        <v>0.05</v>
      </c>
      <c r="J4" s="25" t="s">
        <v>21</v>
      </c>
      <c r="K4" s="36">
        <f>G4*I4</f>
        <v>0.2</v>
      </c>
      <c r="M4" s="38" t="s">
        <v>178</v>
      </c>
    </row>
    <row r="5" spans="1:13" ht="15.75" thickTop="1" thickBot="1" x14ac:dyDescent="0.25">
      <c r="K5" s="11"/>
    </row>
    <row r="6" spans="1:13" ht="30" thickTop="1" thickBot="1" x14ac:dyDescent="0.25">
      <c r="C6" s="24" t="s">
        <v>24</v>
      </c>
      <c r="D6" s="9"/>
      <c r="E6" s="28" t="s">
        <v>25</v>
      </c>
      <c r="F6" s="9"/>
      <c r="G6" s="23">
        <v>3</v>
      </c>
      <c r="H6" s="12" t="s">
        <v>20</v>
      </c>
      <c r="I6" s="25">
        <v>0.1</v>
      </c>
      <c r="J6" s="25" t="s">
        <v>21</v>
      </c>
      <c r="K6" s="36">
        <f t="shared" ref="K6:K16" si="0">G6*I6</f>
        <v>0.30000000000000004</v>
      </c>
    </row>
    <row r="7" spans="1:13" ht="58.5" thickTop="1" thickBot="1" x14ac:dyDescent="0.25">
      <c r="C7" s="8"/>
      <c r="D7" s="9"/>
      <c r="E7" s="28" t="s">
        <v>26</v>
      </c>
      <c r="F7" s="9"/>
      <c r="G7" s="23">
        <v>4</v>
      </c>
      <c r="H7" s="12" t="s">
        <v>20</v>
      </c>
      <c r="I7" s="25">
        <v>0.15</v>
      </c>
      <c r="J7" s="25" t="s">
        <v>21</v>
      </c>
      <c r="K7" s="36">
        <f t="shared" si="0"/>
        <v>0.6</v>
      </c>
      <c r="M7" s="38" t="s">
        <v>179</v>
      </c>
    </row>
    <row r="8" spans="1:13" ht="30" thickTop="1" thickBot="1" x14ac:dyDescent="0.25">
      <c r="C8" s="8"/>
      <c r="D8" s="9"/>
      <c r="E8" s="28" t="s">
        <v>27</v>
      </c>
      <c r="F8" s="9"/>
      <c r="G8" s="23">
        <v>4</v>
      </c>
      <c r="H8" s="12" t="s">
        <v>20</v>
      </c>
      <c r="I8" s="25">
        <v>0.1</v>
      </c>
      <c r="J8" s="25" t="s">
        <v>21</v>
      </c>
      <c r="K8" s="36">
        <f t="shared" si="0"/>
        <v>0.4</v>
      </c>
      <c r="M8" s="38" t="s">
        <v>180</v>
      </c>
    </row>
    <row r="9" spans="1:13" ht="15" thickTop="1" x14ac:dyDescent="0.2">
      <c r="K9" s="11"/>
    </row>
    <row r="10" spans="1:13" x14ac:dyDescent="0.2">
      <c r="C10" s="6"/>
      <c r="D10" s="9"/>
      <c r="F10" s="9"/>
      <c r="H10" s="10"/>
      <c r="I10" s="13"/>
      <c r="J10" s="13"/>
      <c r="K10" s="2"/>
    </row>
    <row r="11" spans="1:13" ht="43.5" thickBot="1" x14ac:dyDescent="0.25">
      <c r="C11" s="24" t="s">
        <v>28</v>
      </c>
      <c r="D11" s="9"/>
      <c r="E11" s="27" t="s">
        <v>29</v>
      </c>
      <c r="F11" s="9"/>
      <c r="G11" s="23">
        <v>5</v>
      </c>
      <c r="H11" s="12" t="s">
        <v>20</v>
      </c>
      <c r="I11" s="25">
        <v>0.05</v>
      </c>
      <c r="J11" s="25" t="s">
        <v>21</v>
      </c>
      <c r="K11" s="36">
        <f t="shared" si="0"/>
        <v>0.25</v>
      </c>
      <c r="M11" s="38" t="s">
        <v>181</v>
      </c>
    </row>
    <row r="12" spans="1:13" ht="44.25" thickTop="1" thickBot="1" x14ac:dyDescent="0.25">
      <c r="C12" s="8"/>
      <c r="D12" s="9"/>
      <c r="E12" s="28" t="s">
        <v>30</v>
      </c>
      <c r="F12" s="9"/>
      <c r="G12" s="23">
        <v>5</v>
      </c>
      <c r="H12" s="12" t="s">
        <v>20</v>
      </c>
      <c r="I12" s="25">
        <v>0.05</v>
      </c>
      <c r="J12" s="25" t="s">
        <v>21</v>
      </c>
      <c r="K12" s="36">
        <f t="shared" si="0"/>
        <v>0.25</v>
      </c>
      <c r="M12" s="38" t="s">
        <v>182</v>
      </c>
    </row>
    <row r="13" spans="1:13" ht="15" thickTop="1" x14ac:dyDescent="0.2">
      <c r="C13" s="6"/>
      <c r="D13" s="9"/>
      <c r="F13" s="9"/>
      <c r="H13" s="10"/>
      <c r="I13" s="13"/>
      <c r="J13" s="13"/>
      <c r="K13" s="2"/>
    </row>
    <row r="14" spans="1:13" ht="57.75" thickBot="1" x14ac:dyDescent="0.25">
      <c r="C14" s="24" t="s">
        <v>31</v>
      </c>
      <c r="D14" s="9"/>
      <c r="E14" s="27" t="s">
        <v>32</v>
      </c>
      <c r="F14" s="9"/>
      <c r="G14" s="23">
        <v>5</v>
      </c>
      <c r="H14" s="12" t="s">
        <v>20</v>
      </c>
      <c r="I14" s="33">
        <v>0.05</v>
      </c>
      <c r="J14" s="33" t="s">
        <v>21</v>
      </c>
      <c r="K14" s="36">
        <f t="shared" si="0"/>
        <v>0.25</v>
      </c>
      <c r="M14" s="38" t="s">
        <v>183</v>
      </c>
    </row>
    <row r="15" spans="1:13" ht="44.25" thickTop="1" thickBot="1" x14ac:dyDescent="0.25">
      <c r="C15" s="8"/>
      <c r="D15" s="9"/>
      <c r="E15" s="28" t="s">
        <v>33</v>
      </c>
      <c r="F15" s="9"/>
      <c r="G15" s="23">
        <v>4</v>
      </c>
      <c r="H15" s="12" t="s">
        <v>20</v>
      </c>
      <c r="I15" s="33">
        <v>0.05</v>
      </c>
      <c r="J15" s="33" t="s">
        <v>21</v>
      </c>
      <c r="K15" s="36">
        <f t="shared" si="0"/>
        <v>0.2</v>
      </c>
      <c r="M15" s="38" t="s">
        <v>184</v>
      </c>
    </row>
    <row r="16" spans="1:13" ht="58.5" thickTop="1" thickBot="1" x14ac:dyDescent="0.25">
      <c r="C16" s="8"/>
      <c r="D16" s="9"/>
      <c r="E16" s="29" t="s">
        <v>34</v>
      </c>
      <c r="F16" s="9"/>
      <c r="G16" s="23">
        <v>4</v>
      </c>
      <c r="H16" s="12" t="s">
        <v>20</v>
      </c>
      <c r="I16" s="33">
        <v>0.05</v>
      </c>
      <c r="J16" s="33"/>
      <c r="K16" s="36">
        <f t="shared" si="0"/>
        <v>0.2</v>
      </c>
      <c r="M16" s="38" t="s">
        <v>185</v>
      </c>
    </row>
    <row r="17" spans="3:13" ht="15" thickTop="1" x14ac:dyDescent="0.2">
      <c r="C17" s="6"/>
      <c r="D17" s="9"/>
      <c r="F17" s="9"/>
      <c r="H17" s="10"/>
      <c r="I17" s="13"/>
      <c r="J17" s="13"/>
      <c r="K17" s="2"/>
    </row>
    <row r="18" spans="3:13" ht="29.25" thickBot="1" x14ac:dyDescent="0.25">
      <c r="C18" s="24" t="s">
        <v>35</v>
      </c>
      <c r="D18" s="9"/>
      <c r="E18" s="27" t="s">
        <v>36</v>
      </c>
      <c r="F18" s="9"/>
      <c r="G18" s="23">
        <v>3</v>
      </c>
      <c r="H18" s="12" t="s">
        <v>20</v>
      </c>
      <c r="I18" s="25">
        <v>0.1</v>
      </c>
      <c r="J18" s="25" t="s">
        <v>21</v>
      </c>
      <c r="K18" s="36">
        <f t="shared" ref="K18:K24" si="1">G18*I18</f>
        <v>0.30000000000000004</v>
      </c>
    </row>
    <row r="19" spans="3:13" ht="15" thickTop="1" x14ac:dyDescent="0.2">
      <c r="C19" s="6"/>
      <c r="D19" s="9"/>
      <c r="F19" s="9"/>
      <c r="H19" s="10"/>
      <c r="I19" s="13"/>
      <c r="J19" s="13"/>
      <c r="K19" s="2"/>
    </row>
    <row r="20" spans="3:13" ht="100.5" thickBot="1" x14ac:dyDescent="0.25">
      <c r="C20" s="24" t="s">
        <v>37</v>
      </c>
      <c r="E20" s="30" t="s">
        <v>38</v>
      </c>
      <c r="F20" s="9"/>
      <c r="G20" s="23">
        <v>5</v>
      </c>
      <c r="H20" s="12" t="s">
        <v>20</v>
      </c>
      <c r="I20" s="31">
        <v>2.5000000000000001E-2</v>
      </c>
      <c r="J20" s="31" t="s">
        <v>21</v>
      </c>
      <c r="K20" s="36">
        <f t="shared" si="1"/>
        <v>0.125</v>
      </c>
      <c r="M20" s="38" t="s">
        <v>186</v>
      </c>
    </row>
    <row r="21" spans="3:13" ht="30" thickTop="1" thickBot="1" x14ac:dyDescent="0.25">
      <c r="C21" s="24"/>
      <c r="E21" s="30" t="s">
        <v>39</v>
      </c>
      <c r="F21" s="9"/>
      <c r="G21" s="23">
        <v>5</v>
      </c>
      <c r="H21" s="12" t="s">
        <v>20</v>
      </c>
      <c r="I21" s="31">
        <v>2.5000000000000001E-2</v>
      </c>
      <c r="J21" s="31" t="s">
        <v>21</v>
      </c>
      <c r="K21" s="36">
        <f t="shared" si="1"/>
        <v>0.125</v>
      </c>
      <c r="M21" s="38" t="s">
        <v>187</v>
      </c>
    </row>
    <row r="22" spans="3:13" ht="15" thickTop="1" x14ac:dyDescent="0.2">
      <c r="K22" s="11"/>
    </row>
    <row r="23" spans="3:13" ht="43.5" thickBot="1" x14ac:dyDescent="0.25">
      <c r="C23" s="24" t="s">
        <v>40</v>
      </c>
      <c r="D23" s="9"/>
      <c r="E23" s="30" t="s">
        <v>41</v>
      </c>
      <c r="F23" s="9"/>
      <c r="G23" s="23">
        <v>5</v>
      </c>
      <c r="H23" s="12" t="s">
        <v>20</v>
      </c>
      <c r="I23" s="25">
        <v>0.05</v>
      </c>
      <c r="J23" s="25"/>
      <c r="K23" s="36">
        <f t="shared" si="1"/>
        <v>0.25</v>
      </c>
    </row>
    <row r="24" spans="3:13" ht="16.5" thickTop="1" thickBot="1" x14ac:dyDescent="0.25">
      <c r="C24" s="24"/>
      <c r="D24" s="9"/>
      <c r="E24" s="29" t="s">
        <v>42</v>
      </c>
      <c r="F24" s="9"/>
      <c r="G24" s="23">
        <v>5</v>
      </c>
      <c r="H24" s="12" t="s">
        <v>20</v>
      </c>
      <c r="I24" s="25">
        <v>0.05</v>
      </c>
      <c r="J24" s="25" t="s">
        <v>21</v>
      </c>
      <c r="K24" s="36">
        <f t="shared" si="1"/>
        <v>0.25</v>
      </c>
      <c r="M24" s="38" t="s">
        <v>188</v>
      </c>
    </row>
    <row r="25" spans="3:13" ht="15" thickTop="1" x14ac:dyDescent="0.2"/>
    <row r="26" spans="3:13" ht="19.5" x14ac:dyDescent="0.55000000000000004">
      <c r="I26" s="3"/>
      <c r="J26" s="11"/>
      <c r="K26" s="37">
        <f>SUM(K3:K24)</f>
        <v>4.2</v>
      </c>
    </row>
    <row r="27" spans="3:13" x14ac:dyDescent="0.2"/>
  </sheetData>
  <mergeCells count="1">
    <mergeCell ref="A1:G1"/>
  </mergeCells>
  <dataValidations count="1">
    <dataValidation type="decimal" allowBlank="1" showInputMessage="1" showErrorMessage="1" sqref="G3:G24" xr:uid="{00000000-0002-0000-0900-000000000000}">
      <formula1>1</formula1>
      <formula2>5</formula2>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27"/>
  <sheetViews>
    <sheetView showGridLines="0" topLeftCell="A13" workbookViewId="0">
      <selection activeCell="A2" sqref="A2"/>
    </sheetView>
  </sheetViews>
  <sheetFormatPr defaultColWidth="0" defaultRowHeight="14.25" zeroHeight="1" x14ac:dyDescent="0.2"/>
  <cols>
    <col min="1" max="2" width="8.625" customWidth="1"/>
    <col min="3" max="3" width="26.625" customWidth="1"/>
    <col min="4" max="4" width="4.125" customWidth="1"/>
    <col min="5" max="5" width="51.25" customWidth="1"/>
    <col min="6" max="6" width="4.125" customWidth="1"/>
    <col min="7" max="7" width="5.625" customWidth="1"/>
    <col min="8" max="8" width="4.125" customWidth="1"/>
    <col min="9" max="9" width="10.125" customWidth="1"/>
    <col min="10" max="10" width="4.125" customWidth="1"/>
    <col min="11" max="11" width="5.875" customWidth="1"/>
    <col min="12" max="12" width="8.625" customWidth="1"/>
    <col min="13" max="13" width="68.375" style="38" customWidth="1"/>
    <col min="14" max="14" width="8.625" customWidth="1"/>
    <col min="15" max="16384" width="8" hidden="1"/>
  </cols>
  <sheetData>
    <row r="1" spans="1:13" ht="17.25" thickBot="1" x14ac:dyDescent="0.3">
      <c r="A1" s="75" t="s">
        <v>189</v>
      </c>
      <c r="B1" s="75"/>
      <c r="C1" s="75"/>
      <c r="D1" s="75"/>
      <c r="E1" s="75"/>
      <c r="F1" s="75"/>
      <c r="G1" s="75"/>
    </row>
    <row r="2" spans="1:13" ht="15.75" thickTop="1" x14ac:dyDescent="0.25">
      <c r="A2" s="14"/>
      <c r="C2" s="1"/>
      <c r="D2" s="1"/>
      <c r="E2" s="1"/>
      <c r="F2" s="1"/>
      <c r="G2" s="1"/>
      <c r="H2" s="1"/>
      <c r="I2" s="1"/>
      <c r="J2" s="1"/>
      <c r="K2" s="1"/>
      <c r="L2" s="1"/>
      <c r="M2" s="39" t="s">
        <v>80</v>
      </c>
    </row>
    <row r="3" spans="1:13" ht="29.25" thickBot="1" x14ac:dyDescent="0.25">
      <c r="C3" s="24" t="s">
        <v>17</v>
      </c>
      <c r="D3" s="9"/>
      <c r="E3" s="27" t="s">
        <v>18</v>
      </c>
      <c r="F3" s="9"/>
      <c r="G3" s="23">
        <v>4</v>
      </c>
      <c r="H3" s="12" t="s">
        <v>20</v>
      </c>
      <c r="I3" s="25">
        <v>0.1</v>
      </c>
      <c r="J3" s="25" t="s">
        <v>21</v>
      </c>
      <c r="K3" s="36">
        <f>G3*I3</f>
        <v>0.4</v>
      </c>
      <c r="M3" s="38" t="s">
        <v>190</v>
      </c>
    </row>
    <row r="4" spans="1:13" ht="30" thickTop="1" thickBot="1" x14ac:dyDescent="0.25">
      <c r="C4" s="7"/>
      <c r="D4" s="9"/>
      <c r="E4" s="27" t="s">
        <v>23</v>
      </c>
      <c r="F4" s="9"/>
      <c r="G4" s="23">
        <v>4</v>
      </c>
      <c r="H4" s="12" t="s">
        <v>20</v>
      </c>
      <c r="I4" s="25">
        <v>0.05</v>
      </c>
      <c r="J4" s="25" t="s">
        <v>21</v>
      </c>
      <c r="K4" s="36">
        <f>G4*I4</f>
        <v>0.2</v>
      </c>
    </row>
    <row r="5" spans="1:13" ht="15.75" thickTop="1" thickBot="1" x14ac:dyDescent="0.25">
      <c r="K5" s="11"/>
    </row>
    <row r="6" spans="1:13" ht="30" thickTop="1" thickBot="1" x14ac:dyDescent="0.25">
      <c r="C6" s="24" t="s">
        <v>24</v>
      </c>
      <c r="D6" s="9"/>
      <c r="E6" s="28" t="s">
        <v>25</v>
      </c>
      <c r="F6" s="9"/>
      <c r="G6" s="23">
        <v>4</v>
      </c>
      <c r="H6" s="12" t="s">
        <v>20</v>
      </c>
      <c r="I6" s="25">
        <v>0.1</v>
      </c>
      <c r="J6" s="25" t="s">
        <v>21</v>
      </c>
      <c r="K6" s="36">
        <f t="shared" ref="K6:K16" si="0">G6*I6</f>
        <v>0.4</v>
      </c>
    </row>
    <row r="7" spans="1:13" ht="58.5" thickTop="1" thickBot="1" x14ac:dyDescent="0.25">
      <c r="C7" s="8"/>
      <c r="D7" s="9"/>
      <c r="E7" s="28" t="s">
        <v>26</v>
      </c>
      <c r="F7" s="9"/>
      <c r="G7" s="23">
        <v>4</v>
      </c>
      <c r="H7" s="12" t="s">
        <v>20</v>
      </c>
      <c r="I7" s="25">
        <v>0.15</v>
      </c>
      <c r="J7" s="25" t="s">
        <v>21</v>
      </c>
      <c r="K7" s="36">
        <f t="shared" si="0"/>
        <v>0.6</v>
      </c>
    </row>
    <row r="8" spans="1:13" ht="30" thickTop="1" thickBot="1" x14ac:dyDescent="0.25">
      <c r="C8" s="8"/>
      <c r="D8" s="9"/>
      <c r="E8" s="28" t="s">
        <v>27</v>
      </c>
      <c r="F8" s="9"/>
      <c r="G8" s="23">
        <v>4</v>
      </c>
      <c r="H8" s="12" t="s">
        <v>20</v>
      </c>
      <c r="I8" s="25">
        <v>0.1</v>
      </c>
      <c r="J8" s="25" t="s">
        <v>21</v>
      </c>
      <c r="K8" s="36">
        <f t="shared" si="0"/>
        <v>0.4</v>
      </c>
    </row>
    <row r="9" spans="1:13" ht="15" thickTop="1" x14ac:dyDescent="0.2">
      <c r="K9" s="11"/>
    </row>
    <row r="10" spans="1:13" x14ac:dyDescent="0.2">
      <c r="C10" s="6"/>
      <c r="D10" s="9"/>
      <c r="F10" s="9"/>
      <c r="H10" s="10"/>
      <c r="I10" s="13"/>
      <c r="J10" s="13"/>
      <c r="K10" s="2"/>
    </row>
    <row r="11" spans="1:13" ht="43.5" thickBot="1" x14ac:dyDescent="0.25">
      <c r="C11" s="24" t="s">
        <v>28</v>
      </c>
      <c r="D11" s="9"/>
      <c r="E11" s="27" t="s">
        <v>29</v>
      </c>
      <c r="F11" s="9"/>
      <c r="G11" s="23">
        <v>4</v>
      </c>
      <c r="H11" s="12" t="s">
        <v>20</v>
      </c>
      <c r="I11" s="25">
        <v>0.05</v>
      </c>
      <c r="J11" s="25" t="s">
        <v>21</v>
      </c>
      <c r="K11" s="36">
        <f t="shared" si="0"/>
        <v>0.2</v>
      </c>
    </row>
    <row r="12" spans="1:13" ht="44.25" thickTop="1" thickBot="1" x14ac:dyDescent="0.25">
      <c r="C12" s="8"/>
      <c r="D12" s="9"/>
      <c r="E12" s="28" t="s">
        <v>30</v>
      </c>
      <c r="F12" s="9"/>
      <c r="G12" s="23">
        <v>5</v>
      </c>
      <c r="H12" s="12" t="s">
        <v>20</v>
      </c>
      <c r="I12" s="25">
        <v>0.05</v>
      </c>
      <c r="J12" s="25" t="s">
        <v>21</v>
      </c>
      <c r="K12" s="36">
        <f t="shared" si="0"/>
        <v>0.25</v>
      </c>
    </row>
    <row r="13" spans="1:13" ht="15" thickTop="1" x14ac:dyDescent="0.2">
      <c r="C13" s="6"/>
      <c r="D13" s="9"/>
      <c r="F13" s="9"/>
      <c r="H13" s="10"/>
      <c r="I13" s="13"/>
      <c r="J13" s="13"/>
      <c r="K13" s="2"/>
    </row>
    <row r="14" spans="1:13" ht="43.5" thickBot="1" x14ac:dyDescent="0.25">
      <c r="C14" s="24" t="s">
        <v>31</v>
      </c>
      <c r="D14" s="9"/>
      <c r="E14" s="27" t="s">
        <v>32</v>
      </c>
      <c r="F14" s="9"/>
      <c r="G14" s="23">
        <v>5</v>
      </c>
      <c r="H14" s="12" t="s">
        <v>20</v>
      </c>
      <c r="I14" s="33">
        <v>0.05</v>
      </c>
      <c r="J14" s="33" t="s">
        <v>21</v>
      </c>
      <c r="K14" s="36">
        <f t="shared" si="0"/>
        <v>0.25</v>
      </c>
    </row>
    <row r="15" spans="1:13" ht="44.25" thickTop="1" thickBot="1" x14ac:dyDescent="0.25">
      <c r="C15" s="8"/>
      <c r="D15" s="9"/>
      <c r="E15" s="28" t="s">
        <v>33</v>
      </c>
      <c r="F15" s="9"/>
      <c r="G15" s="23">
        <v>5</v>
      </c>
      <c r="H15" s="12" t="s">
        <v>20</v>
      </c>
      <c r="I15" s="33">
        <v>0.05</v>
      </c>
      <c r="J15" s="33" t="s">
        <v>21</v>
      </c>
      <c r="K15" s="36">
        <f t="shared" si="0"/>
        <v>0.25</v>
      </c>
    </row>
    <row r="16" spans="1:13" ht="58.5" thickTop="1" thickBot="1" x14ac:dyDescent="0.25">
      <c r="C16" s="8"/>
      <c r="D16" s="9"/>
      <c r="E16" s="29" t="s">
        <v>34</v>
      </c>
      <c r="F16" s="9"/>
      <c r="G16" s="23">
        <v>4</v>
      </c>
      <c r="H16" s="12" t="s">
        <v>20</v>
      </c>
      <c r="I16" s="33">
        <v>0.05</v>
      </c>
      <c r="J16" s="33"/>
      <c r="K16" s="36">
        <f t="shared" si="0"/>
        <v>0.2</v>
      </c>
    </row>
    <row r="17" spans="3:11" ht="15" thickTop="1" x14ac:dyDescent="0.2">
      <c r="C17" s="6"/>
      <c r="D17" s="9"/>
      <c r="F17" s="9"/>
      <c r="H17" s="10"/>
      <c r="I17" s="13"/>
      <c r="J17" s="13"/>
      <c r="K17" s="2"/>
    </row>
    <row r="18" spans="3:11" ht="29.25" thickBot="1" x14ac:dyDescent="0.25">
      <c r="C18" s="24" t="s">
        <v>35</v>
      </c>
      <c r="D18" s="9"/>
      <c r="E18" s="27" t="s">
        <v>36</v>
      </c>
      <c r="F18" s="9"/>
      <c r="G18" s="23">
        <v>3</v>
      </c>
      <c r="H18" s="12" t="s">
        <v>20</v>
      </c>
      <c r="I18" s="25">
        <v>0.1</v>
      </c>
      <c r="J18" s="25" t="s">
        <v>21</v>
      </c>
      <c r="K18" s="36">
        <f t="shared" ref="K18:K24" si="1">G18*I18</f>
        <v>0.30000000000000004</v>
      </c>
    </row>
    <row r="19" spans="3:11" ht="15" thickTop="1" x14ac:dyDescent="0.2">
      <c r="C19" s="6"/>
      <c r="D19" s="9"/>
      <c r="F19" s="9"/>
      <c r="H19" s="10"/>
      <c r="I19" s="13"/>
      <c r="J19" s="13"/>
      <c r="K19" s="2"/>
    </row>
    <row r="20" spans="3:11" ht="100.5" thickBot="1" x14ac:dyDescent="0.25">
      <c r="C20" s="24" t="s">
        <v>37</v>
      </c>
      <c r="E20" s="30" t="s">
        <v>38</v>
      </c>
      <c r="F20" s="9"/>
      <c r="G20" s="23">
        <v>4</v>
      </c>
      <c r="H20" s="12" t="s">
        <v>20</v>
      </c>
      <c r="I20" s="31">
        <v>2.5000000000000001E-2</v>
      </c>
      <c r="J20" s="31" t="s">
        <v>21</v>
      </c>
      <c r="K20" s="36">
        <f t="shared" si="1"/>
        <v>0.1</v>
      </c>
    </row>
    <row r="21" spans="3:11" ht="30" thickTop="1" thickBot="1" x14ac:dyDescent="0.25">
      <c r="C21" s="24"/>
      <c r="E21" s="30" t="s">
        <v>39</v>
      </c>
      <c r="F21" s="9"/>
      <c r="G21" s="23">
        <v>5</v>
      </c>
      <c r="H21" s="12" t="s">
        <v>20</v>
      </c>
      <c r="I21" s="31">
        <v>2.5000000000000001E-2</v>
      </c>
      <c r="J21" s="31" t="s">
        <v>21</v>
      </c>
      <c r="K21" s="36">
        <f t="shared" si="1"/>
        <v>0.125</v>
      </c>
    </row>
    <row r="22" spans="3:11" ht="15" thickTop="1" x14ac:dyDescent="0.2">
      <c r="K22" s="11"/>
    </row>
    <row r="23" spans="3:11" ht="43.5" thickBot="1" x14ac:dyDescent="0.25">
      <c r="C23" s="24" t="s">
        <v>40</v>
      </c>
      <c r="D23" s="9"/>
      <c r="E23" s="30" t="s">
        <v>41</v>
      </c>
      <c r="F23" s="9"/>
      <c r="G23" s="23">
        <v>4</v>
      </c>
      <c r="H23" s="12" t="s">
        <v>20</v>
      </c>
      <c r="I23" s="25">
        <v>0.05</v>
      </c>
      <c r="J23" s="25"/>
      <c r="K23" s="36">
        <f t="shared" si="1"/>
        <v>0.2</v>
      </c>
    </row>
    <row r="24" spans="3:11" ht="30" thickTop="1" thickBot="1" x14ac:dyDescent="0.25">
      <c r="C24" s="24"/>
      <c r="D24" s="9"/>
      <c r="E24" s="29" t="s">
        <v>42</v>
      </c>
      <c r="F24" s="9"/>
      <c r="G24" s="23">
        <v>4</v>
      </c>
      <c r="H24" s="12" t="s">
        <v>20</v>
      </c>
      <c r="I24" s="25">
        <v>0.05</v>
      </c>
      <c r="J24" s="25" t="s">
        <v>21</v>
      </c>
      <c r="K24" s="36">
        <f t="shared" si="1"/>
        <v>0.2</v>
      </c>
    </row>
    <row r="25" spans="3:11" ht="15" thickTop="1" x14ac:dyDescent="0.2"/>
    <row r="26" spans="3:11" ht="19.5" x14ac:dyDescent="0.55000000000000004">
      <c r="I26" s="3"/>
      <c r="J26" s="11"/>
      <c r="K26" s="37">
        <f>SUM(K3:K24)</f>
        <v>4.0750000000000002</v>
      </c>
    </row>
    <row r="27" spans="3:11" x14ac:dyDescent="0.2"/>
  </sheetData>
  <mergeCells count="1">
    <mergeCell ref="A1:G1"/>
  </mergeCells>
  <dataValidations count="1">
    <dataValidation type="decimal" allowBlank="1" showInputMessage="1" showErrorMessage="1" sqref="G3:G24" xr:uid="{00000000-0002-0000-0E00-000000000000}">
      <formula1>1</formula1>
      <formula2>5</formula2>
    </dataValidation>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27"/>
  <sheetViews>
    <sheetView showGridLines="0" topLeftCell="A10" workbookViewId="0">
      <selection activeCell="M2" sqref="M2"/>
    </sheetView>
  </sheetViews>
  <sheetFormatPr defaultColWidth="0" defaultRowHeight="14.25" zeroHeight="1" x14ac:dyDescent="0.2"/>
  <cols>
    <col min="1" max="2" width="8.625" customWidth="1"/>
    <col min="3" max="3" width="26.625" customWidth="1"/>
    <col min="4" max="4" width="4.375" customWidth="1"/>
    <col min="5" max="5" width="51.5" customWidth="1"/>
    <col min="6" max="6" width="4.375" customWidth="1"/>
    <col min="7" max="7" width="5.625" customWidth="1"/>
    <col min="8" max="8" width="4.375" customWidth="1"/>
    <col min="9" max="9" width="10.125" customWidth="1"/>
    <col min="10" max="10" width="4.375" customWidth="1"/>
    <col min="11" max="11" width="5.875" customWidth="1"/>
    <col min="12" max="12" width="8.625" customWidth="1"/>
    <col min="13" max="13" width="55.375" style="38" customWidth="1"/>
    <col min="14" max="14" width="8.625" customWidth="1"/>
    <col min="15" max="16384" width="8" hidden="1"/>
  </cols>
  <sheetData>
    <row r="1" spans="1:13" ht="17.25" thickBot="1" x14ac:dyDescent="0.3">
      <c r="A1" s="75" t="s">
        <v>191</v>
      </c>
      <c r="B1" s="75"/>
      <c r="C1" s="75"/>
      <c r="D1" s="75"/>
      <c r="E1" s="75"/>
      <c r="F1" s="75"/>
      <c r="G1" s="75"/>
    </row>
    <row r="2" spans="1:13" ht="15.75" thickTop="1" x14ac:dyDescent="0.25">
      <c r="A2" s="14"/>
      <c r="C2" s="1"/>
      <c r="D2" s="1"/>
      <c r="E2" s="1"/>
      <c r="F2" s="1"/>
      <c r="G2" s="1"/>
      <c r="H2" s="1"/>
      <c r="I2" s="1"/>
      <c r="J2" s="1"/>
      <c r="K2" s="1"/>
      <c r="L2" s="1"/>
      <c r="M2" s="39" t="s">
        <v>80</v>
      </c>
    </row>
    <row r="3" spans="1:13" ht="57.75" thickBot="1" x14ac:dyDescent="0.25">
      <c r="C3" s="24" t="s">
        <v>17</v>
      </c>
      <c r="D3" s="9"/>
      <c r="E3" s="27" t="s">
        <v>18</v>
      </c>
      <c r="F3" s="9"/>
      <c r="G3" s="23">
        <v>5</v>
      </c>
      <c r="H3" s="12" t="s">
        <v>20</v>
      </c>
      <c r="I3" s="25">
        <v>0.1</v>
      </c>
      <c r="J3" s="25" t="s">
        <v>21</v>
      </c>
      <c r="K3" s="36">
        <f>G3*I3</f>
        <v>0.5</v>
      </c>
      <c r="M3" s="38" t="s">
        <v>192</v>
      </c>
    </row>
    <row r="4" spans="1:13" ht="30" thickTop="1" thickBot="1" x14ac:dyDescent="0.25">
      <c r="C4" s="7"/>
      <c r="D4" s="9"/>
      <c r="E4" s="27" t="s">
        <v>23</v>
      </c>
      <c r="F4" s="9"/>
      <c r="G4" s="23">
        <v>5</v>
      </c>
      <c r="H4" s="12" t="s">
        <v>20</v>
      </c>
      <c r="I4" s="25">
        <v>0.05</v>
      </c>
      <c r="J4" s="25" t="s">
        <v>21</v>
      </c>
      <c r="K4" s="36">
        <f>G4*I4</f>
        <v>0.25</v>
      </c>
      <c r="M4" s="38" t="s">
        <v>193</v>
      </c>
    </row>
    <row r="5" spans="1:13" ht="15.75" thickTop="1" thickBot="1" x14ac:dyDescent="0.25">
      <c r="K5" s="11"/>
    </row>
    <row r="6" spans="1:13" ht="30" thickTop="1" thickBot="1" x14ac:dyDescent="0.25">
      <c r="C6" s="24" t="s">
        <v>24</v>
      </c>
      <c r="D6" s="9"/>
      <c r="E6" s="28" t="s">
        <v>25</v>
      </c>
      <c r="F6" s="9"/>
      <c r="G6" s="23">
        <v>5</v>
      </c>
      <c r="H6" s="12" t="s">
        <v>20</v>
      </c>
      <c r="I6" s="25">
        <v>0.1</v>
      </c>
      <c r="J6" s="25" t="s">
        <v>21</v>
      </c>
      <c r="K6" s="36">
        <f t="shared" ref="K6:K16" si="0">G6*I6</f>
        <v>0.5</v>
      </c>
      <c r="M6" s="38" t="s">
        <v>194</v>
      </c>
    </row>
    <row r="7" spans="1:13" ht="58.5" thickTop="1" thickBot="1" x14ac:dyDescent="0.25">
      <c r="C7" s="8"/>
      <c r="D7" s="9"/>
      <c r="E7" s="28" t="s">
        <v>26</v>
      </c>
      <c r="F7" s="9"/>
      <c r="G7" s="23">
        <v>5</v>
      </c>
      <c r="H7" s="12" t="s">
        <v>20</v>
      </c>
      <c r="I7" s="25">
        <v>0.15</v>
      </c>
      <c r="J7" s="25" t="s">
        <v>21</v>
      </c>
      <c r="K7" s="36">
        <f t="shared" si="0"/>
        <v>0.75</v>
      </c>
      <c r="M7" s="38" t="s">
        <v>195</v>
      </c>
    </row>
    <row r="8" spans="1:13" ht="30" thickTop="1" thickBot="1" x14ac:dyDescent="0.25">
      <c r="C8" s="8"/>
      <c r="D8" s="9"/>
      <c r="E8" s="28" t="s">
        <v>27</v>
      </c>
      <c r="F8" s="9"/>
      <c r="G8" s="23">
        <v>4</v>
      </c>
      <c r="H8" s="12" t="s">
        <v>20</v>
      </c>
      <c r="I8" s="25">
        <v>0.1</v>
      </c>
      <c r="J8" s="25" t="s">
        <v>21</v>
      </c>
      <c r="K8" s="36">
        <f t="shared" si="0"/>
        <v>0.4</v>
      </c>
      <c r="M8" s="38" t="s">
        <v>196</v>
      </c>
    </row>
    <row r="9" spans="1:13" ht="15" thickTop="1" x14ac:dyDescent="0.2">
      <c r="K9" s="11"/>
    </row>
    <row r="10" spans="1:13" x14ac:dyDescent="0.2">
      <c r="C10" s="6"/>
      <c r="D10" s="9"/>
      <c r="F10" s="9"/>
      <c r="H10" s="10"/>
      <c r="I10" s="13"/>
      <c r="J10" s="13"/>
      <c r="K10" s="2"/>
    </row>
    <row r="11" spans="1:13" ht="43.5" thickBot="1" x14ac:dyDescent="0.25">
      <c r="C11" s="24" t="s">
        <v>28</v>
      </c>
      <c r="D11" s="9"/>
      <c r="E11" s="27" t="s">
        <v>29</v>
      </c>
      <c r="F11" s="9"/>
      <c r="G11" s="23">
        <v>4</v>
      </c>
      <c r="H11" s="12" t="s">
        <v>20</v>
      </c>
      <c r="I11" s="25">
        <v>0.05</v>
      </c>
      <c r="J11" s="25" t="s">
        <v>21</v>
      </c>
      <c r="K11" s="36">
        <f t="shared" si="0"/>
        <v>0.2</v>
      </c>
      <c r="M11" s="38" t="s">
        <v>197</v>
      </c>
    </row>
    <row r="12" spans="1:13" ht="44.25" thickTop="1" thickBot="1" x14ac:dyDescent="0.25">
      <c r="C12" s="8"/>
      <c r="D12" s="9"/>
      <c r="E12" s="28" t="s">
        <v>30</v>
      </c>
      <c r="F12" s="9"/>
      <c r="G12" s="23">
        <v>4</v>
      </c>
      <c r="H12" s="12" t="s">
        <v>20</v>
      </c>
      <c r="I12" s="25">
        <v>0.05</v>
      </c>
      <c r="J12" s="25" t="s">
        <v>21</v>
      </c>
      <c r="K12" s="36">
        <f t="shared" si="0"/>
        <v>0.2</v>
      </c>
      <c r="M12" s="38" t="s">
        <v>198</v>
      </c>
    </row>
    <row r="13" spans="1:13" ht="15" thickTop="1" x14ac:dyDescent="0.2">
      <c r="C13" s="6"/>
      <c r="D13" s="9"/>
      <c r="F13" s="9"/>
      <c r="H13" s="10"/>
      <c r="I13" s="13"/>
      <c r="J13" s="13"/>
      <c r="K13" s="2"/>
    </row>
    <row r="14" spans="1:13" ht="43.5" thickBot="1" x14ac:dyDescent="0.25">
      <c r="C14" s="24" t="s">
        <v>31</v>
      </c>
      <c r="D14" s="9"/>
      <c r="E14" s="27" t="s">
        <v>32</v>
      </c>
      <c r="F14" s="9"/>
      <c r="G14" s="23">
        <v>5</v>
      </c>
      <c r="H14" s="12" t="s">
        <v>20</v>
      </c>
      <c r="I14" s="33">
        <v>0.05</v>
      </c>
      <c r="J14" s="33" t="s">
        <v>21</v>
      </c>
      <c r="K14" s="36">
        <f t="shared" si="0"/>
        <v>0.25</v>
      </c>
      <c r="M14" s="38" t="s">
        <v>199</v>
      </c>
    </row>
    <row r="15" spans="1:13" ht="44.25" thickTop="1" thickBot="1" x14ac:dyDescent="0.25">
      <c r="C15" s="8"/>
      <c r="D15" s="9"/>
      <c r="E15" s="28" t="s">
        <v>33</v>
      </c>
      <c r="F15" s="9"/>
      <c r="G15" s="23">
        <v>4</v>
      </c>
      <c r="H15" s="12" t="s">
        <v>20</v>
      </c>
      <c r="I15" s="33">
        <v>0.05</v>
      </c>
      <c r="J15" s="33" t="s">
        <v>21</v>
      </c>
      <c r="K15" s="36">
        <f t="shared" si="0"/>
        <v>0.2</v>
      </c>
      <c r="M15" s="38" t="s">
        <v>200</v>
      </c>
    </row>
    <row r="16" spans="1:13" ht="58.5" thickTop="1" thickBot="1" x14ac:dyDescent="0.25">
      <c r="C16" s="8"/>
      <c r="D16" s="9"/>
      <c r="E16" s="29" t="s">
        <v>34</v>
      </c>
      <c r="F16" s="9"/>
      <c r="G16" s="23">
        <v>5</v>
      </c>
      <c r="H16" s="12" t="s">
        <v>20</v>
      </c>
      <c r="I16" s="33">
        <v>0.05</v>
      </c>
      <c r="J16" s="33"/>
      <c r="K16" s="36">
        <f t="shared" si="0"/>
        <v>0.25</v>
      </c>
      <c r="M16" s="38" t="s">
        <v>201</v>
      </c>
    </row>
    <row r="17" spans="3:13" ht="15" thickTop="1" x14ac:dyDescent="0.2">
      <c r="C17" s="6"/>
      <c r="D17" s="9"/>
      <c r="F17" s="9"/>
      <c r="H17" s="10"/>
      <c r="I17" s="13"/>
      <c r="J17" s="13"/>
      <c r="K17" s="2"/>
    </row>
    <row r="18" spans="3:13" ht="43.5" thickBot="1" x14ac:dyDescent="0.25">
      <c r="C18" s="24" t="s">
        <v>35</v>
      </c>
      <c r="D18" s="9"/>
      <c r="E18" s="27" t="s">
        <v>36</v>
      </c>
      <c r="F18" s="9"/>
      <c r="G18" s="23">
        <v>4</v>
      </c>
      <c r="H18" s="12" t="s">
        <v>20</v>
      </c>
      <c r="I18" s="25">
        <v>0.1</v>
      </c>
      <c r="J18" s="25" t="s">
        <v>21</v>
      </c>
      <c r="K18" s="36">
        <f t="shared" ref="K18:K24" si="1">G18*I18</f>
        <v>0.4</v>
      </c>
      <c r="M18" s="38" t="s">
        <v>202</v>
      </c>
    </row>
    <row r="19" spans="3:13" ht="15" thickTop="1" x14ac:dyDescent="0.2">
      <c r="C19" s="6"/>
      <c r="D19" s="9"/>
      <c r="F19" s="9"/>
      <c r="H19" s="10"/>
      <c r="I19" s="13"/>
      <c r="J19" s="13"/>
      <c r="K19" s="2"/>
    </row>
    <row r="20" spans="3:13" ht="100.5" thickBot="1" x14ac:dyDescent="0.25">
      <c r="C20" s="24" t="s">
        <v>37</v>
      </c>
      <c r="E20" s="30" t="s">
        <v>38</v>
      </c>
      <c r="F20" s="9"/>
      <c r="G20" s="23">
        <v>4</v>
      </c>
      <c r="H20" s="12" t="s">
        <v>20</v>
      </c>
      <c r="I20" s="31">
        <v>2.5000000000000001E-2</v>
      </c>
      <c r="J20" s="31" t="s">
        <v>21</v>
      </c>
      <c r="K20" s="36">
        <f t="shared" si="1"/>
        <v>0.1</v>
      </c>
      <c r="M20" s="38" t="s">
        <v>203</v>
      </c>
    </row>
    <row r="21" spans="3:13" ht="30" thickTop="1" thickBot="1" x14ac:dyDescent="0.25">
      <c r="C21" s="24"/>
      <c r="E21" s="30" t="s">
        <v>39</v>
      </c>
      <c r="F21" s="9"/>
      <c r="G21" s="23">
        <v>5</v>
      </c>
      <c r="H21" s="12" t="s">
        <v>20</v>
      </c>
      <c r="I21" s="31">
        <v>2.5000000000000001E-2</v>
      </c>
      <c r="J21" s="31" t="s">
        <v>21</v>
      </c>
      <c r="K21" s="36">
        <f t="shared" si="1"/>
        <v>0.125</v>
      </c>
      <c r="M21" s="38" t="s">
        <v>204</v>
      </c>
    </row>
    <row r="22" spans="3:13" ht="15" thickTop="1" x14ac:dyDescent="0.2">
      <c r="K22" s="11"/>
    </row>
    <row r="23" spans="3:13" ht="43.5" thickBot="1" x14ac:dyDescent="0.25">
      <c r="C23" s="24" t="s">
        <v>40</v>
      </c>
      <c r="D23" s="9"/>
      <c r="E23" s="30" t="s">
        <v>41</v>
      </c>
      <c r="F23" s="9"/>
      <c r="G23" s="23">
        <v>5</v>
      </c>
      <c r="H23" s="12" t="s">
        <v>20</v>
      </c>
      <c r="I23" s="25">
        <v>0.05</v>
      </c>
      <c r="J23" s="25"/>
      <c r="K23" s="36">
        <f t="shared" si="1"/>
        <v>0.25</v>
      </c>
      <c r="M23" s="38" t="s">
        <v>205</v>
      </c>
    </row>
    <row r="24" spans="3:13" ht="30" thickTop="1" thickBot="1" x14ac:dyDescent="0.25">
      <c r="C24" s="24"/>
      <c r="D24" s="9"/>
      <c r="E24" s="29" t="s">
        <v>42</v>
      </c>
      <c r="F24" s="9"/>
      <c r="G24" s="23">
        <v>5</v>
      </c>
      <c r="H24" s="12" t="s">
        <v>20</v>
      </c>
      <c r="I24" s="25">
        <v>0.05</v>
      </c>
      <c r="J24" s="25" t="s">
        <v>21</v>
      </c>
      <c r="K24" s="36">
        <f t="shared" si="1"/>
        <v>0.25</v>
      </c>
      <c r="M24" s="38" t="s">
        <v>206</v>
      </c>
    </row>
    <row r="25" spans="3:13" ht="15" thickTop="1" x14ac:dyDescent="0.2"/>
    <row r="26" spans="3:13" ht="19.5" x14ac:dyDescent="0.55000000000000004">
      <c r="I26" s="3"/>
      <c r="J26" s="11"/>
      <c r="K26" s="37">
        <f>SUM(K3:K24)</f>
        <v>4.625</v>
      </c>
    </row>
    <row r="27" spans="3:13" x14ac:dyDescent="0.2"/>
  </sheetData>
  <mergeCells count="1">
    <mergeCell ref="A1:G1"/>
  </mergeCells>
  <dataValidations count="1">
    <dataValidation type="decimal" allowBlank="1" showInputMessage="1" showErrorMessage="1" sqref="G3:G24" xr:uid="{00000000-0002-0000-0A00-000000000000}">
      <formula1>1</formula1>
      <formula2>5</formula2>
    </dataValidation>
  </dataValidation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27"/>
  <sheetViews>
    <sheetView showGridLines="0" workbookViewId="0">
      <selection activeCell="B19" sqref="B19"/>
    </sheetView>
  </sheetViews>
  <sheetFormatPr defaultColWidth="0" defaultRowHeight="14.25" zeroHeight="1" x14ac:dyDescent="0.2"/>
  <cols>
    <col min="1" max="2" width="8.625" customWidth="1"/>
    <col min="3" max="3" width="26.625" customWidth="1"/>
    <col min="4" max="4" width="3.625" customWidth="1"/>
    <col min="5" max="5" width="49" customWidth="1"/>
    <col min="6" max="6" width="3.625" customWidth="1"/>
    <col min="7" max="7" width="5.625" customWidth="1"/>
    <col min="8" max="8" width="3.625" customWidth="1"/>
    <col min="9" max="9" width="10.125" customWidth="1"/>
    <col min="10" max="10" width="3.625" customWidth="1"/>
    <col min="11" max="11" width="5.875" customWidth="1"/>
    <col min="12" max="12" width="8.625" customWidth="1"/>
    <col min="13" max="13" width="47.625" style="38" customWidth="1"/>
    <col min="14" max="14" width="8.625" customWidth="1"/>
    <col min="15" max="16384" width="8" hidden="1"/>
  </cols>
  <sheetData>
    <row r="1" spans="1:13" ht="17.25" thickBot="1" x14ac:dyDescent="0.3">
      <c r="A1" s="75" t="s">
        <v>207</v>
      </c>
      <c r="B1" s="75"/>
      <c r="C1" s="75"/>
      <c r="D1" s="75"/>
      <c r="E1" s="75"/>
      <c r="F1" s="75"/>
      <c r="G1" s="75"/>
    </row>
    <row r="2" spans="1:13" ht="15.75" thickTop="1" x14ac:dyDescent="0.25">
      <c r="A2" s="14"/>
      <c r="C2" s="1"/>
      <c r="D2" s="1"/>
      <c r="E2" s="1"/>
      <c r="F2" s="1"/>
      <c r="G2" s="1"/>
      <c r="H2" s="1"/>
      <c r="I2" s="1"/>
      <c r="J2" s="1"/>
      <c r="K2" s="1"/>
      <c r="L2" s="1"/>
      <c r="M2" s="39" t="s">
        <v>80</v>
      </c>
    </row>
    <row r="3" spans="1:13" ht="72" thickBot="1" x14ac:dyDescent="0.25">
      <c r="C3" s="24" t="s">
        <v>17</v>
      </c>
      <c r="D3" s="9"/>
      <c r="E3" s="27" t="s">
        <v>18</v>
      </c>
      <c r="F3" s="9"/>
      <c r="G3" s="23">
        <v>5</v>
      </c>
      <c r="H3" s="12" t="s">
        <v>20</v>
      </c>
      <c r="I3" s="25">
        <v>0.1</v>
      </c>
      <c r="J3" s="25" t="s">
        <v>21</v>
      </c>
      <c r="K3" s="36">
        <f>G3*I3</f>
        <v>0.5</v>
      </c>
      <c r="M3" s="38" t="s">
        <v>208</v>
      </c>
    </row>
    <row r="4" spans="1:13" ht="30" thickTop="1" thickBot="1" x14ac:dyDescent="0.25">
      <c r="C4" s="7"/>
      <c r="D4" s="9"/>
      <c r="E4" s="27" t="s">
        <v>23</v>
      </c>
      <c r="F4" s="9"/>
      <c r="G4" s="23">
        <v>5</v>
      </c>
      <c r="H4" s="12" t="s">
        <v>20</v>
      </c>
      <c r="I4" s="25">
        <v>0.05</v>
      </c>
      <c r="J4" s="25" t="s">
        <v>21</v>
      </c>
      <c r="K4" s="36">
        <f>G4*I4</f>
        <v>0.25</v>
      </c>
      <c r="M4" s="38" t="s">
        <v>209</v>
      </c>
    </row>
    <row r="5" spans="1:13" ht="15.75" thickTop="1" thickBot="1" x14ac:dyDescent="0.25">
      <c r="K5" s="11"/>
    </row>
    <row r="6" spans="1:13" ht="30" thickTop="1" thickBot="1" x14ac:dyDescent="0.25">
      <c r="C6" s="24" t="s">
        <v>24</v>
      </c>
      <c r="D6" s="9"/>
      <c r="E6" s="28" t="s">
        <v>25</v>
      </c>
      <c r="F6" s="9"/>
      <c r="G6" s="23">
        <v>5</v>
      </c>
      <c r="H6" s="12" t="s">
        <v>20</v>
      </c>
      <c r="I6" s="25">
        <v>0.1</v>
      </c>
      <c r="J6" s="25" t="s">
        <v>21</v>
      </c>
      <c r="K6" s="36">
        <f t="shared" ref="K6:K16" si="0">G6*I6</f>
        <v>0.5</v>
      </c>
      <c r="M6" s="38" t="s">
        <v>210</v>
      </c>
    </row>
    <row r="7" spans="1:13" ht="58.5" thickTop="1" thickBot="1" x14ac:dyDescent="0.25">
      <c r="C7" s="8"/>
      <c r="D7" s="9"/>
      <c r="E7" s="28" t="s">
        <v>26</v>
      </c>
      <c r="F7" s="9"/>
      <c r="G7" s="23">
        <v>3</v>
      </c>
      <c r="H7" s="12" t="s">
        <v>20</v>
      </c>
      <c r="I7" s="25">
        <v>0.15</v>
      </c>
      <c r="J7" s="25" t="s">
        <v>21</v>
      </c>
      <c r="K7" s="36">
        <f t="shared" si="0"/>
        <v>0.44999999999999996</v>
      </c>
      <c r="M7" s="38" t="s">
        <v>211</v>
      </c>
    </row>
    <row r="8" spans="1:13" ht="30" thickTop="1" thickBot="1" x14ac:dyDescent="0.25">
      <c r="C8" s="8"/>
      <c r="D8" s="9"/>
      <c r="E8" s="28" t="s">
        <v>27</v>
      </c>
      <c r="F8" s="9"/>
      <c r="G8" s="23">
        <v>4</v>
      </c>
      <c r="H8" s="12" t="s">
        <v>20</v>
      </c>
      <c r="I8" s="25">
        <v>0.1</v>
      </c>
      <c r="J8" s="25" t="s">
        <v>21</v>
      </c>
      <c r="K8" s="36">
        <f t="shared" si="0"/>
        <v>0.4</v>
      </c>
      <c r="M8" s="38" t="s">
        <v>212</v>
      </c>
    </row>
    <row r="9" spans="1:13" ht="15" thickTop="1" x14ac:dyDescent="0.2">
      <c r="K9" s="11"/>
    </row>
    <row r="10" spans="1:13" x14ac:dyDescent="0.2">
      <c r="C10" s="6"/>
      <c r="D10" s="9"/>
      <c r="F10" s="9"/>
      <c r="H10" s="10"/>
      <c r="I10" s="13"/>
      <c r="J10" s="13"/>
      <c r="K10" s="2"/>
    </row>
    <row r="11" spans="1:13" ht="57.75" thickBot="1" x14ac:dyDescent="0.25">
      <c r="C11" s="24" t="s">
        <v>28</v>
      </c>
      <c r="D11" s="9"/>
      <c r="E11" s="27" t="s">
        <v>29</v>
      </c>
      <c r="F11" s="9"/>
      <c r="G11" s="23">
        <v>5</v>
      </c>
      <c r="H11" s="12" t="s">
        <v>20</v>
      </c>
      <c r="I11" s="25">
        <v>0.05</v>
      </c>
      <c r="J11" s="25" t="s">
        <v>21</v>
      </c>
      <c r="K11" s="36">
        <f t="shared" si="0"/>
        <v>0.25</v>
      </c>
      <c r="M11" s="38" t="s">
        <v>213</v>
      </c>
    </row>
    <row r="12" spans="1:13" ht="44.25" thickTop="1" thickBot="1" x14ac:dyDescent="0.25">
      <c r="C12" s="8"/>
      <c r="D12" s="9"/>
      <c r="E12" s="28" t="s">
        <v>30</v>
      </c>
      <c r="F12" s="9"/>
      <c r="G12" s="23">
        <v>4</v>
      </c>
      <c r="H12" s="12" t="s">
        <v>20</v>
      </c>
      <c r="I12" s="25">
        <v>0.05</v>
      </c>
      <c r="J12" s="25" t="s">
        <v>21</v>
      </c>
      <c r="K12" s="36">
        <f t="shared" si="0"/>
        <v>0.2</v>
      </c>
    </row>
    <row r="13" spans="1:13" ht="15" thickTop="1" x14ac:dyDescent="0.2">
      <c r="C13" s="6"/>
      <c r="D13" s="9"/>
      <c r="F13" s="9"/>
      <c r="H13" s="10"/>
      <c r="I13" s="13"/>
      <c r="J13" s="13"/>
      <c r="K13" s="2"/>
    </row>
    <row r="14" spans="1:13" ht="43.5" thickBot="1" x14ac:dyDescent="0.25">
      <c r="C14" s="24" t="s">
        <v>31</v>
      </c>
      <c r="D14" s="9"/>
      <c r="E14" s="27" t="s">
        <v>32</v>
      </c>
      <c r="F14" s="9"/>
      <c r="G14" s="23">
        <v>5</v>
      </c>
      <c r="H14" s="12" t="s">
        <v>20</v>
      </c>
      <c r="I14" s="33">
        <v>0.05</v>
      </c>
      <c r="J14" s="33" t="s">
        <v>21</v>
      </c>
      <c r="K14" s="36">
        <f t="shared" si="0"/>
        <v>0.25</v>
      </c>
      <c r="M14" s="38" t="s">
        <v>214</v>
      </c>
    </row>
    <row r="15" spans="1:13" ht="44.25" thickTop="1" thickBot="1" x14ac:dyDescent="0.25">
      <c r="C15" s="8"/>
      <c r="D15" s="9"/>
      <c r="E15" s="28" t="s">
        <v>33</v>
      </c>
      <c r="F15" s="9"/>
      <c r="G15" s="23">
        <v>5</v>
      </c>
      <c r="H15" s="12" t="s">
        <v>20</v>
      </c>
      <c r="I15" s="33">
        <v>0.05</v>
      </c>
      <c r="J15" s="33" t="s">
        <v>21</v>
      </c>
      <c r="K15" s="36">
        <f t="shared" si="0"/>
        <v>0.25</v>
      </c>
      <c r="M15" s="38" t="s">
        <v>215</v>
      </c>
    </row>
    <row r="16" spans="1:13" ht="58.5" thickTop="1" thickBot="1" x14ac:dyDescent="0.25">
      <c r="C16" s="8"/>
      <c r="D16" s="9"/>
      <c r="E16" s="29" t="s">
        <v>34</v>
      </c>
      <c r="F16" s="9"/>
      <c r="G16" s="23">
        <v>4</v>
      </c>
      <c r="H16" s="12" t="s">
        <v>20</v>
      </c>
      <c r="I16" s="33">
        <v>0.05</v>
      </c>
      <c r="J16" s="33"/>
      <c r="K16" s="36">
        <f t="shared" si="0"/>
        <v>0.2</v>
      </c>
      <c r="M16" s="38" t="s">
        <v>216</v>
      </c>
    </row>
    <row r="17" spans="3:13" ht="15" thickTop="1" x14ac:dyDescent="0.2">
      <c r="C17" s="6"/>
      <c r="D17" s="9"/>
      <c r="F17" s="9"/>
      <c r="H17" s="10"/>
      <c r="I17" s="13"/>
      <c r="J17" s="13"/>
      <c r="K17" s="2"/>
    </row>
    <row r="18" spans="3:13" ht="43.5" thickBot="1" x14ac:dyDescent="0.25">
      <c r="C18" s="24" t="s">
        <v>35</v>
      </c>
      <c r="D18" s="9"/>
      <c r="E18" s="27" t="s">
        <v>36</v>
      </c>
      <c r="F18" s="9"/>
      <c r="G18" s="23">
        <v>4</v>
      </c>
      <c r="H18" s="12" t="s">
        <v>20</v>
      </c>
      <c r="I18" s="25">
        <v>0.1</v>
      </c>
      <c r="J18" s="25" t="s">
        <v>21</v>
      </c>
      <c r="K18" s="36">
        <f t="shared" ref="K18:K24" si="1">G18*I18</f>
        <v>0.4</v>
      </c>
      <c r="M18" s="38" t="s">
        <v>217</v>
      </c>
    </row>
    <row r="19" spans="3:13" ht="15" thickTop="1" x14ac:dyDescent="0.2">
      <c r="C19" s="6"/>
      <c r="D19" s="9"/>
      <c r="F19" s="9"/>
      <c r="H19" s="10"/>
      <c r="I19" s="13"/>
      <c r="J19" s="13"/>
      <c r="K19" s="2"/>
    </row>
    <row r="20" spans="3:13" ht="100.5" thickBot="1" x14ac:dyDescent="0.25">
      <c r="C20" s="24" t="s">
        <v>37</v>
      </c>
      <c r="E20" s="30" t="s">
        <v>38</v>
      </c>
      <c r="F20" s="9"/>
      <c r="G20" s="23">
        <v>5</v>
      </c>
      <c r="H20" s="12" t="s">
        <v>20</v>
      </c>
      <c r="I20" s="31">
        <v>2.5000000000000001E-2</v>
      </c>
      <c r="J20" s="31" t="s">
        <v>21</v>
      </c>
      <c r="K20" s="36">
        <f t="shared" si="1"/>
        <v>0.125</v>
      </c>
      <c r="M20" s="38" t="s">
        <v>218</v>
      </c>
    </row>
    <row r="21" spans="3:13" ht="30" thickTop="1" thickBot="1" x14ac:dyDescent="0.25">
      <c r="C21" s="24"/>
      <c r="E21" s="30" t="s">
        <v>39</v>
      </c>
      <c r="F21" s="9"/>
      <c r="G21" s="23">
        <v>5</v>
      </c>
      <c r="H21" s="12" t="s">
        <v>20</v>
      </c>
      <c r="I21" s="31">
        <v>2.5000000000000001E-2</v>
      </c>
      <c r="J21" s="31" t="s">
        <v>21</v>
      </c>
      <c r="K21" s="36">
        <f t="shared" si="1"/>
        <v>0.125</v>
      </c>
      <c r="M21" s="38" t="s">
        <v>219</v>
      </c>
    </row>
    <row r="22" spans="3:13" ht="15" thickTop="1" x14ac:dyDescent="0.2">
      <c r="K22" s="11"/>
    </row>
    <row r="23" spans="3:13" ht="43.5" thickBot="1" x14ac:dyDescent="0.25">
      <c r="C23" s="24" t="s">
        <v>40</v>
      </c>
      <c r="D23" s="9"/>
      <c r="E23" s="30" t="s">
        <v>41</v>
      </c>
      <c r="F23" s="9"/>
      <c r="G23" s="23">
        <v>4</v>
      </c>
      <c r="H23" s="12" t="s">
        <v>20</v>
      </c>
      <c r="I23" s="25">
        <v>0.05</v>
      </c>
      <c r="J23" s="25"/>
      <c r="K23" s="36">
        <f t="shared" si="1"/>
        <v>0.2</v>
      </c>
    </row>
    <row r="24" spans="3:13" ht="30" thickTop="1" thickBot="1" x14ac:dyDescent="0.25">
      <c r="C24" s="24"/>
      <c r="D24" s="9"/>
      <c r="E24" s="29" t="s">
        <v>42</v>
      </c>
      <c r="F24" s="9"/>
      <c r="G24" s="23">
        <v>5</v>
      </c>
      <c r="H24" s="12" t="s">
        <v>20</v>
      </c>
      <c r="I24" s="25">
        <v>0.05</v>
      </c>
      <c r="J24" s="25" t="s">
        <v>21</v>
      </c>
      <c r="K24" s="36">
        <f t="shared" si="1"/>
        <v>0.25</v>
      </c>
    </row>
    <row r="25" spans="3:13" ht="15" thickTop="1" x14ac:dyDescent="0.2"/>
    <row r="26" spans="3:13" ht="15" x14ac:dyDescent="0.25">
      <c r="K26" s="37">
        <f>SUM(K3:K24)</f>
        <v>4.3500000000000005</v>
      </c>
    </row>
    <row r="27" spans="3:13" x14ac:dyDescent="0.2"/>
  </sheetData>
  <mergeCells count="1">
    <mergeCell ref="A1:G1"/>
  </mergeCells>
  <dataValidations count="1">
    <dataValidation type="decimal" allowBlank="1" showInputMessage="1" showErrorMessage="1" sqref="G3:G24" xr:uid="{00000000-0002-0000-0B00-000000000000}">
      <formula1>1</formula1>
      <formula2>5</formula2>
    </dataValidation>
  </dataValidation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27"/>
  <sheetViews>
    <sheetView showGridLines="0" topLeftCell="A10" workbookViewId="0">
      <selection activeCell="M26" sqref="M26"/>
    </sheetView>
  </sheetViews>
  <sheetFormatPr defaultColWidth="0" defaultRowHeight="14.25" zeroHeight="1" x14ac:dyDescent="0.2"/>
  <cols>
    <col min="1" max="1" width="8.625" customWidth="1"/>
    <col min="2" max="2" width="9" customWidth="1"/>
    <col min="3" max="3" width="26.625" customWidth="1"/>
    <col min="4" max="4" width="4.375" customWidth="1"/>
    <col min="5" max="5" width="51.75" customWidth="1"/>
    <col min="6" max="6" width="4.375" customWidth="1"/>
    <col min="7" max="7" width="5.625" customWidth="1"/>
    <col min="8" max="8" width="4.375" customWidth="1"/>
    <col min="9" max="9" width="10.125" customWidth="1"/>
    <col min="10" max="10" width="4.375" customWidth="1"/>
    <col min="11" max="11" width="5.875" customWidth="1"/>
    <col min="12" max="12" width="8.625" customWidth="1"/>
    <col min="13" max="13" width="48.5" customWidth="1"/>
    <col min="14" max="14" width="8.625" customWidth="1"/>
    <col min="15" max="16384" width="8" hidden="1"/>
  </cols>
  <sheetData>
    <row r="1" spans="1:13" ht="17.25" thickBot="1" x14ac:dyDescent="0.3">
      <c r="A1" s="75" t="s">
        <v>220</v>
      </c>
      <c r="B1" s="75"/>
      <c r="C1" s="75"/>
      <c r="D1" s="75"/>
      <c r="E1" s="75"/>
      <c r="F1" s="75"/>
      <c r="G1" s="75"/>
    </row>
    <row r="2" spans="1:13" ht="15.75" thickTop="1" x14ac:dyDescent="0.25">
      <c r="A2" s="14"/>
      <c r="C2" s="1"/>
      <c r="D2" s="1"/>
      <c r="E2" s="1"/>
      <c r="F2" s="1"/>
      <c r="G2" s="1"/>
      <c r="H2" s="1"/>
      <c r="I2" s="1"/>
      <c r="J2" s="1"/>
      <c r="K2" s="1"/>
      <c r="L2" s="1"/>
      <c r="M2" s="39" t="s">
        <v>80</v>
      </c>
    </row>
    <row r="3" spans="1:13" ht="57.75" thickBot="1" x14ac:dyDescent="0.25">
      <c r="C3" s="24" t="s">
        <v>17</v>
      </c>
      <c r="D3" s="9"/>
      <c r="E3" s="27" t="s">
        <v>18</v>
      </c>
      <c r="F3" s="9"/>
      <c r="G3" s="23">
        <v>5</v>
      </c>
      <c r="H3" s="12" t="s">
        <v>20</v>
      </c>
      <c r="I3" s="25">
        <v>0.1</v>
      </c>
      <c r="J3" s="25" t="s">
        <v>21</v>
      </c>
      <c r="K3" s="36">
        <f>G3*I3</f>
        <v>0.5</v>
      </c>
      <c r="M3" s="38" t="s">
        <v>221</v>
      </c>
    </row>
    <row r="4" spans="1:13" ht="30" thickTop="1" thickBot="1" x14ac:dyDescent="0.25">
      <c r="C4" s="7"/>
      <c r="D4" s="9"/>
      <c r="E4" s="27" t="s">
        <v>23</v>
      </c>
      <c r="F4" s="9"/>
      <c r="G4" s="23">
        <v>5</v>
      </c>
      <c r="H4" s="12" t="s">
        <v>20</v>
      </c>
      <c r="I4" s="25">
        <v>0.05</v>
      </c>
      <c r="J4" s="25" t="s">
        <v>21</v>
      </c>
      <c r="K4" s="36">
        <f>G4*I4</f>
        <v>0.25</v>
      </c>
      <c r="M4" s="38" t="s">
        <v>209</v>
      </c>
    </row>
    <row r="5" spans="1:13" ht="15.75" thickTop="1" thickBot="1" x14ac:dyDescent="0.25">
      <c r="K5" s="11"/>
      <c r="M5" s="38"/>
    </row>
    <row r="6" spans="1:13" ht="30" thickTop="1" thickBot="1" x14ac:dyDescent="0.25">
      <c r="C6" s="24" t="s">
        <v>24</v>
      </c>
      <c r="D6" s="9"/>
      <c r="E6" s="28" t="s">
        <v>25</v>
      </c>
      <c r="F6" s="9"/>
      <c r="G6" s="23">
        <v>5</v>
      </c>
      <c r="H6" s="12" t="s">
        <v>20</v>
      </c>
      <c r="I6" s="25">
        <v>0.1</v>
      </c>
      <c r="J6" s="25" t="s">
        <v>21</v>
      </c>
      <c r="K6" s="36">
        <f t="shared" ref="K6:K16" si="0">G6*I6</f>
        <v>0.5</v>
      </c>
      <c r="M6" s="38" t="s">
        <v>210</v>
      </c>
    </row>
    <row r="7" spans="1:13" ht="58.5" thickTop="1" thickBot="1" x14ac:dyDescent="0.25">
      <c r="C7" s="8"/>
      <c r="D7" s="9"/>
      <c r="E7" s="28" t="s">
        <v>26</v>
      </c>
      <c r="F7" s="9"/>
      <c r="G7" s="23">
        <v>3</v>
      </c>
      <c r="H7" s="12" t="s">
        <v>20</v>
      </c>
      <c r="I7" s="25">
        <v>0.15</v>
      </c>
      <c r="J7" s="25" t="s">
        <v>21</v>
      </c>
      <c r="K7" s="36">
        <f t="shared" si="0"/>
        <v>0.44999999999999996</v>
      </c>
      <c r="M7" s="38"/>
    </row>
    <row r="8" spans="1:13" ht="30" thickTop="1" thickBot="1" x14ac:dyDescent="0.25">
      <c r="C8" s="8"/>
      <c r="D8" s="9"/>
      <c r="E8" s="28" t="s">
        <v>27</v>
      </c>
      <c r="F8" s="9"/>
      <c r="G8" s="23">
        <v>4</v>
      </c>
      <c r="H8" s="12" t="s">
        <v>20</v>
      </c>
      <c r="I8" s="25">
        <v>0.1</v>
      </c>
      <c r="J8" s="25" t="s">
        <v>21</v>
      </c>
      <c r="K8" s="36">
        <f t="shared" si="0"/>
        <v>0.4</v>
      </c>
      <c r="M8" s="38" t="s">
        <v>222</v>
      </c>
    </row>
    <row r="9" spans="1:13" ht="15" thickTop="1" x14ac:dyDescent="0.2">
      <c r="K9" s="11"/>
      <c r="M9" s="38"/>
    </row>
    <row r="10" spans="1:13" x14ac:dyDescent="0.2">
      <c r="C10" s="6"/>
      <c r="D10" s="9"/>
      <c r="F10" s="9"/>
      <c r="H10" s="10"/>
      <c r="I10" s="13"/>
      <c r="J10" s="13"/>
      <c r="K10" s="2"/>
      <c r="M10" s="38"/>
    </row>
    <row r="11" spans="1:13" ht="57.75" thickBot="1" x14ac:dyDescent="0.25">
      <c r="C11" s="24" t="s">
        <v>28</v>
      </c>
      <c r="D11" s="9"/>
      <c r="E11" s="27" t="s">
        <v>29</v>
      </c>
      <c r="F11" s="9"/>
      <c r="G11" s="23">
        <v>5</v>
      </c>
      <c r="H11" s="12" t="s">
        <v>20</v>
      </c>
      <c r="I11" s="25">
        <v>0.05</v>
      </c>
      <c r="J11" s="25" t="s">
        <v>21</v>
      </c>
      <c r="K11" s="36">
        <f t="shared" si="0"/>
        <v>0.25</v>
      </c>
      <c r="M11" s="38" t="s">
        <v>223</v>
      </c>
    </row>
    <row r="12" spans="1:13" ht="44.25" thickTop="1" thickBot="1" x14ac:dyDescent="0.25">
      <c r="C12" s="8"/>
      <c r="D12" s="9"/>
      <c r="E12" s="28" t="s">
        <v>30</v>
      </c>
      <c r="F12" s="9"/>
      <c r="G12" s="23">
        <v>5</v>
      </c>
      <c r="H12" s="12" t="s">
        <v>20</v>
      </c>
      <c r="I12" s="25">
        <v>0.05</v>
      </c>
      <c r="J12" s="25" t="s">
        <v>21</v>
      </c>
      <c r="K12" s="36">
        <f t="shared" si="0"/>
        <v>0.25</v>
      </c>
      <c r="M12" s="38" t="s">
        <v>224</v>
      </c>
    </row>
    <row r="13" spans="1:13" ht="15" thickTop="1" x14ac:dyDescent="0.2">
      <c r="C13" s="6"/>
      <c r="D13" s="9"/>
      <c r="F13" s="9"/>
      <c r="H13" s="10"/>
      <c r="I13" s="13"/>
      <c r="J13" s="13"/>
      <c r="K13" s="2"/>
      <c r="M13" s="38"/>
    </row>
    <row r="14" spans="1:13" ht="57.75" thickBot="1" x14ac:dyDescent="0.25">
      <c r="C14" s="24" t="s">
        <v>31</v>
      </c>
      <c r="D14" s="9"/>
      <c r="E14" s="27" t="s">
        <v>32</v>
      </c>
      <c r="F14" s="9"/>
      <c r="G14" s="23">
        <v>5</v>
      </c>
      <c r="H14" s="12" t="s">
        <v>20</v>
      </c>
      <c r="I14" s="33">
        <v>0.05</v>
      </c>
      <c r="J14" s="33" t="s">
        <v>21</v>
      </c>
      <c r="K14" s="36">
        <f t="shared" si="0"/>
        <v>0.25</v>
      </c>
      <c r="M14" s="38" t="s">
        <v>225</v>
      </c>
    </row>
    <row r="15" spans="1:13" ht="44.25" thickTop="1" thickBot="1" x14ac:dyDescent="0.25">
      <c r="C15" s="8"/>
      <c r="D15" s="9"/>
      <c r="E15" s="28" t="s">
        <v>33</v>
      </c>
      <c r="F15" s="9"/>
      <c r="G15" s="23">
        <v>5</v>
      </c>
      <c r="H15" s="12" t="s">
        <v>20</v>
      </c>
      <c r="I15" s="33">
        <v>0.05</v>
      </c>
      <c r="J15" s="33" t="s">
        <v>21</v>
      </c>
      <c r="K15" s="36">
        <f t="shared" si="0"/>
        <v>0.25</v>
      </c>
      <c r="M15" s="38" t="s">
        <v>215</v>
      </c>
    </row>
    <row r="16" spans="1:13" ht="58.5" thickTop="1" thickBot="1" x14ac:dyDescent="0.25">
      <c r="C16" s="8"/>
      <c r="D16" s="9"/>
      <c r="E16" s="29" t="s">
        <v>34</v>
      </c>
      <c r="F16" s="9"/>
      <c r="G16" s="23">
        <v>5</v>
      </c>
      <c r="H16" s="12" t="s">
        <v>20</v>
      </c>
      <c r="I16" s="33">
        <v>0.05</v>
      </c>
      <c r="J16" s="33"/>
      <c r="K16" s="36">
        <f t="shared" si="0"/>
        <v>0.25</v>
      </c>
      <c r="M16" s="38" t="s">
        <v>226</v>
      </c>
    </row>
    <row r="17" spans="3:13" ht="15" thickTop="1" x14ac:dyDescent="0.2">
      <c r="C17" s="6"/>
      <c r="D17" s="9"/>
      <c r="F17" s="9"/>
      <c r="H17" s="10"/>
      <c r="I17" s="13"/>
      <c r="J17" s="13"/>
      <c r="K17" s="2"/>
      <c r="M17" s="38"/>
    </row>
    <row r="18" spans="3:13" ht="29.25" thickBot="1" x14ac:dyDescent="0.25">
      <c r="C18" s="24" t="s">
        <v>35</v>
      </c>
      <c r="D18" s="9"/>
      <c r="E18" s="27" t="s">
        <v>36</v>
      </c>
      <c r="F18" s="9"/>
      <c r="G18" s="23">
        <v>3</v>
      </c>
      <c r="H18" s="12" t="s">
        <v>20</v>
      </c>
      <c r="I18" s="25">
        <v>0.1</v>
      </c>
      <c r="J18" s="25" t="s">
        <v>21</v>
      </c>
      <c r="K18" s="36">
        <f t="shared" ref="K18:K24" si="1">G18*I18</f>
        <v>0.30000000000000004</v>
      </c>
      <c r="M18" s="38"/>
    </row>
    <row r="19" spans="3:13" ht="15" thickTop="1" x14ac:dyDescent="0.2">
      <c r="C19" s="6"/>
      <c r="D19" s="9"/>
      <c r="F19" s="9"/>
      <c r="H19" s="10"/>
      <c r="I19" s="13"/>
      <c r="J19" s="13"/>
      <c r="K19" s="2"/>
      <c r="M19" s="38"/>
    </row>
    <row r="20" spans="3:13" ht="100.5" thickBot="1" x14ac:dyDescent="0.25">
      <c r="C20" s="24" t="s">
        <v>37</v>
      </c>
      <c r="E20" s="30" t="s">
        <v>38</v>
      </c>
      <c r="F20" s="9"/>
      <c r="G20" s="23">
        <v>5</v>
      </c>
      <c r="H20" s="12" t="s">
        <v>20</v>
      </c>
      <c r="I20" s="31">
        <v>2.5000000000000001E-2</v>
      </c>
      <c r="J20" s="31" t="s">
        <v>21</v>
      </c>
      <c r="K20" s="36">
        <f t="shared" si="1"/>
        <v>0.125</v>
      </c>
      <c r="M20" s="38" t="s">
        <v>218</v>
      </c>
    </row>
    <row r="21" spans="3:13" ht="30" thickTop="1" thickBot="1" x14ac:dyDescent="0.25">
      <c r="C21" s="24"/>
      <c r="E21" s="30" t="s">
        <v>39</v>
      </c>
      <c r="F21" s="9"/>
      <c r="G21" s="23">
        <v>5</v>
      </c>
      <c r="H21" s="12" t="s">
        <v>20</v>
      </c>
      <c r="I21" s="31">
        <v>2.5000000000000001E-2</v>
      </c>
      <c r="J21" s="31" t="s">
        <v>21</v>
      </c>
      <c r="K21" s="36">
        <f t="shared" si="1"/>
        <v>0.125</v>
      </c>
      <c r="M21" s="38" t="s">
        <v>227</v>
      </c>
    </row>
    <row r="22" spans="3:13" ht="15" thickTop="1" x14ac:dyDescent="0.2">
      <c r="K22" s="11"/>
      <c r="M22" s="38"/>
    </row>
    <row r="23" spans="3:13" ht="43.5" thickBot="1" x14ac:dyDescent="0.25">
      <c r="C23" s="24" t="s">
        <v>40</v>
      </c>
      <c r="D23" s="9"/>
      <c r="E23" s="30" t="s">
        <v>41</v>
      </c>
      <c r="F23" s="9"/>
      <c r="G23" s="23">
        <v>5</v>
      </c>
      <c r="H23" s="12" t="s">
        <v>20</v>
      </c>
      <c r="I23" s="25">
        <v>0.05</v>
      </c>
      <c r="J23" s="25"/>
      <c r="K23" s="36">
        <f t="shared" si="1"/>
        <v>0.25</v>
      </c>
      <c r="M23" s="38"/>
    </row>
    <row r="24" spans="3:13" ht="30" thickTop="1" thickBot="1" x14ac:dyDescent="0.25">
      <c r="C24" s="24"/>
      <c r="D24" s="9"/>
      <c r="E24" s="29" t="s">
        <v>42</v>
      </c>
      <c r="F24" s="9"/>
      <c r="G24" s="23">
        <v>5</v>
      </c>
      <c r="H24" s="12" t="s">
        <v>20</v>
      </c>
      <c r="I24" s="25">
        <v>0.05</v>
      </c>
      <c r="J24" s="25" t="s">
        <v>21</v>
      </c>
      <c r="K24" s="36">
        <f t="shared" si="1"/>
        <v>0.25</v>
      </c>
      <c r="M24" s="38"/>
    </row>
    <row r="25" spans="3:13" ht="15" thickTop="1" x14ac:dyDescent="0.2">
      <c r="M25" s="38"/>
    </row>
    <row r="26" spans="3:13" ht="15" x14ac:dyDescent="0.25">
      <c r="K26" s="37">
        <f>SUM(K3:K24)</f>
        <v>4.4000000000000004</v>
      </c>
      <c r="M26" s="38"/>
    </row>
    <row r="27" spans="3:13" x14ac:dyDescent="0.2"/>
  </sheetData>
  <mergeCells count="1">
    <mergeCell ref="A1:G1"/>
  </mergeCells>
  <dataValidations count="1">
    <dataValidation type="decimal" allowBlank="1" showInputMessage="1" showErrorMessage="1" sqref="G3:G24" xr:uid="{1466FD90-E73E-41CD-9B27-7FC527F67CAD}">
      <formula1>1</formula1>
      <formula2>5</formula2>
    </dataValidation>
  </dataValidation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27"/>
  <sheetViews>
    <sheetView showGridLines="0" workbookViewId="0">
      <selection activeCell="M2" sqref="M2"/>
    </sheetView>
  </sheetViews>
  <sheetFormatPr defaultColWidth="0" defaultRowHeight="14.25" zeroHeight="1" x14ac:dyDescent="0.2"/>
  <cols>
    <col min="1" max="2" width="8.625" customWidth="1"/>
    <col min="3" max="3" width="26.625" customWidth="1"/>
    <col min="4" max="4" width="3.625" customWidth="1"/>
    <col min="5" max="5" width="49.25" customWidth="1"/>
    <col min="6" max="6" width="3.625" customWidth="1"/>
    <col min="7" max="7" width="5.625" customWidth="1"/>
    <col min="8" max="8" width="3.625" customWidth="1"/>
    <col min="9" max="9" width="10.125" customWidth="1"/>
    <col min="10" max="10" width="3.625" customWidth="1"/>
    <col min="11" max="11" width="5.875" customWidth="1"/>
    <col min="12" max="12" width="8.625" customWidth="1"/>
    <col min="13" max="13" width="56.625" style="38" customWidth="1"/>
    <col min="14" max="14" width="8.625" customWidth="1"/>
    <col min="15" max="16384" width="8" hidden="1"/>
  </cols>
  <sheetData>
    <row r="1" spans="1:13" ht="17.25" thickBot="1" x14ac:dyDescent="0.3">
      <c r="A1" s="75" t="s">
        <v>228</v>
      </c>
      <c r="B1" s="75"/>
      <c r="C1" s="75"/>
      <c r="D1" s="75"/>
      <c r="E1" s="75"/>
      <c r="F1" s="75"/>
      <c r="G1" s="75"/>
    </row>
    <row r="2" spans="1:13" ht="15.75" thickTop="1" x14ac:dyDescent="0.25">
      <c r="A2" s="14"/>
      <c r="C2" s="1"/>
      <c r="D2" s="1"/>
      <c r="E2" s="1"/>
      <c r="F2" s="1"/>
      <c r="G2" s="1"/>
      <c r="H2" s="1"/>
      <c r="I2" s="1"/>
      <c r="J2" s="1"/>
      <c r="K2" s="1"/>
      <c r="L2" s="1"/>
      <c r="M2" s="39" t="s">
        <v>80</v>
      </c>
    </row>
    <row r="3" spans="1:13" ht="29.25" thickBot="1" x14ac:dyDescent="0.25">
      <c r="C3" s="24" t="s">
        <v>17</v>
      </c>
      <c r="D3" s="9"/>
      <c r="E3" s="27" t="s">
        <v>18</v>
      </c>
      <c r="F3" s="9"/>
      <c r="G3" s="23">
        <v>5</v>
      </c>
      <c r="H3" s="12" t="s">
        <v>20</v>
      </c>
      <c r="I3" s="25">
        <v>0.1</v>
      </c>
      <c r="J3" s="25" t="s">
        <v>21</v>
      </c>
      <c r="K3" s="36">
        <f>G3*I3</f>
        <v>0.5</v>
      </c>
      <c r="M3" s="38" t="s">
        <v>229</v>
      </c>
    </row>
    <row r="4" spans="1:13" ht="30" thickTop="1" thickBot="1" x14ac:dyDescent="0.25">
      <c r="C4" s="7"/>
      <c r="D4" s="9"/>
      <c r="E4" s="27" t="s">
        <v>23</v>
      </c>
      <c r="F4" s="9"/>
      <c r="G4" s="23">
        <v>5</v>
      </c>
      <c r="H4" s="12" t="s">
        <v>20</v>
      </c>
      <c r="I4" s="25">
        <v>0.05</v>
      </c>
      <c r="J4" s="25" t="s">
        <v>21</v>
      </c>
      <c r="K4" s="36">
        <f>G4*I4</f>
        <v>0.25</v>
      </c>
    </row>
    <row r="5" spans="1:13" ht="15.75" thickTop="1" thickBot="1" x14ac:dyDescent="0.25">
      <c r="K5" s="11"/>
    </row>
    <row r="6" spans="1:13" ht="72.75" thickTop="1" thickBot="1" x14ac:dyDescent="0.25">
      <c r="C6" s="24" t="s">
        <v>24</v>
      </c>
      <c r="D6" s="9"/>
      <c r="E6" s="28" t="s">
        <v>25</v>
      </c>
      <c r="F6" s="9"/>
      <c r="G6" s="23">
        <v>5</v>
      </c>
      <c r="H6" s="12" t="s">
        <v>20</v>
      </c>
      <c r="I6" s="25">
        <v>0.1</v>
      </c>
      <c r="J6" s="25" t="s">
        <v>21</v>
      </c>
      <c r="K6" s="36">
        <f t="shared" ref="K6:K16" si="0">G6*I6</f>
        <v>0.5</v>
      </c>
      <c r="M6" s="38" t="s">
        <v>230</v>
      </c>
    </row>
    <row r="7" spans="1:13" ht="58.5" thickTop="1" thickBot="1" x14ac:dyDescent="0.25">
      <c r="C7" s="8"/>
      <c r="D7" s="9"/>
      <c r="E7" s="28" t="s">
        <v>26</v>
      </c>
      <c r="F7" s="9"/>
      <c r="G7" s="23">
        <v>4</v>
      </c>
      <c r="H7" s="12" t="s">
        <v>20</v>
      </c>
      <c r="I7" s="25">
        <v>0.15</v>
      </c>
      <c r="J7" s="25" t="s">
        <v>21</v>
      </c>
      <c r="K7" s="36">
        <f t="shared" si="0"/>
        <v>0.6</v>
      </c>
      <c r="M7" s="38" t="s">
        <v>231</v>
      </c>
    </row>
    <row r="8" spans="1:13" ht="30" thickTop="1" thickBot="1" x14ac:dyDescent="0.25">
      <c r="C8" s="8"/>
      <c r="D8" s="9"/>
      <c r="E8" s="28" t="s">
        <v>27</v>
      </c>
      <c r="F8" s="9"/>
      <c r="G8" s="23">
        <v>3</v>
      </c>
      <c r="H8" s="12" t="s">
        <v>20</v>
      </c>
      <c r="I8" s="25">
        <v>0.1</v>
      </c>
      <c r="J8" s="25" t="s">
        <v>21</v>
      </c>
      <c r="K8" s="36">
        <f t="shared" si="0"/>
        <v>0.30000000000000004</v>
      </c>
    </row>
    <row r="9" spans="1:13" ht="15" thickTop="1" x14ac:dyDescent="0.2">
      <c r="K9" s="11"/>
    </row>
    <row r="10" spans="1:13" x14ac:dyDescent="0.2">
      <c r="C10" s="6"/>
      <c r="D10" s="9"/>
      <c r="F10" s="9"/>
      <c r="H10" s="10"/>
      <c r="I10" s="13"/>
      <c r="J10" s="13"/>
      <c r="K10" s="2"/>
    </row>
    <row r="11" spans="1:13" ht="57.75" thickBot="1" x14ac:dyDescent="0.25">
      <c r="C11" s="24" t="s">
        <v>28</v>
      </c>
      <c r="D11" s="9"/>
      <c r="E11" s="27" t="s">
        <v>29</v>
      </c>
      <c r="F11" s="9"/>
      <c r="G11" s="23">
        <v>5</v>
      </c>
      <c r="H11" s="12" t="s">
        <v>20</v>
      </c>
      <c r="I11" s="25">
        <v>0.05</v>
      </c>
      <c r="J11" s="25" t="s">
        <v>21</v>
      </c>
      <c r="K11" s="36">
        <f t="shared" si="0"/>
        <v>0.25</v>
      </c>
      <c r="M11" s="38" t="s">
        <v>232</v>
      </c>
    </row>
    <row r="12" spans="1:13" ht="44.25" thickTop="1" thickBot="1" x14ac:dyDescent="0.25">
      <c r="C12" s="8"/>
      <c r="D12" s="9"/>
      <c r="E12" s="28" t="s">
        <v>30</v>
      </c>
      <c r="F12" s="9"/>
      <c r="G12" s="23">
        <v>3</v>
      </c>
      <c r="H12" s="12" t="s">
        <v>20</v>
      </c>
      <c r="I12" s="25">
        <v>0.05</v>
      </c>
      <c r="J12" s="25" t="s">
        <v>21</v>
      </c>
      <c r="K12" s="36">
        <f t="shared" si="0"/>
        <v>0.15000000000000002</v>
      </c>
      <c r="M12" s="38" t="s">
        <v>233</v>
      </c>
    </row>
    <row r="13" spans="1:13" ht="15" thickTop="1" x14ac:dyDescent="0.2">
      <c r="C13" s="6"/>
      <c r="D13" s="9"/>
      <c r="F13" s="9"/>
      <c r="H13" s="10"/>
      <c r="I13" s="13"/>
      <c r="J13" s="13"/>
      <c r="K13" s="2"/>
    </row>
    <row r="14" spans="1:13" ht="43.5" thickBot="1" x14ac:dyDescent="0.25">
      <c r="C14" s="24" t="s">
        <v>31</v>
      </c>
      <c r="D14" s="9"/>
      <c r="E14" s="27" t="s">
        <v>32</v>
      </c>
      <c r="F14" s="9"/>
      <c r="G14" s="23">
        <v>5</v>
      </c>
      <c r="H14" s="12" t="s">
        <v>20</v>
      </c>
      <c r="I14" s="33">
        <v>0.05</v>
      </c>
      <c r="J14" s="33" t="s">
        <v>21</v>
      </c>
      <c r="K14" s="36">
        <f t="shared" si="0"/>
        <v>0.25</v>
      </c>
    </row>
    <row r="15" spans="1:13" ht="44.25" thickTop="1" thickBot="1" x14ac:dyDescent="0.25">
      <c r="C15" s="8"/>
      <c r="D15" s="9"/>
      <c r="E15" s="28" t="s">
        <v>33</v>
      </c>
      <c r="F15" s="9"/>
      <c r="G15" s="23">
        <v>3</v>
      </c>
      <c r="H15" s="12" t="s">
        <v>20</v>
      </c>
      <c r="I15" s="33">
        <v>0.05</v>
      </c>
      <c r="J15" s="33" t="s">
        <v>21</v>
      </c>
      <c r="K15" s="36">
        <f t="shared" si="0"/>
        <v>0.15000000000000002</v>
      </c>
    </row>
    <row r="16" spans="1:13" ht="58.5" thickTop="1" thickBot="1" x14ac:dyDescent="0.25">
      <c r="C16" s="8"/>
      <c r="D16" s="9"/>
      <c r="E16" s="29" t="s">
        <v>34</v>
      </c>
      <c r="F16" s="9"/>
      <c r="G16" s="23">
        <v>4</v>
      </c>
      <c r="H16" s="12" t="s">
        <v>20</v>
      </c>
      <c r="I16" s="33">
        <v>0.05</v>
      </c>
      <c r="J16" s="33"/>
      <c r="K16" s="36">
        <f t="shared" si="0"/>
        <v>0.2</v>
      </c>
      <c r="M16" s="38" t="s">
        <v>234</v>
      </c>
    </row>
    <row r="17" spans="3:11" ht="15" thickTop="1" x14ac:dyDescent="0.2">
      <c r="C17" s="6"/>
      <c r="D17" s="9"/>
      <c r="F17" s="9"/>
      <c r="H17" s="10"/>
      <c r="I17" s="13"/>
      <c r="J17" s="13"/>
      <c r="K17" s="2"/>
    </row>
    <row r="18" spans="3:11" ht="43.5" thickBot="1" x14ac:dyDescent="0.25">
      <c r="C18" s="24" t="s">
        <v>35</v>
      </c>
      <c r="D18" s="9"/>
      <c r="E18" s="27" t="s">
        <v>36</v>
      </c>
      <c r="F18" s="9"/>
      <c r="G18" s="23">
        <v>3</v>
      </c>
      <c r="H18" s="12" t="s">
        <v>20</v>
      </c>
      <c r="I18" s="25">
        <v>0.1</v>
      </c>
      <c r="J18" s="25" t="s">
        <v>21</v>
      </c>
      <c r="K18" s="36">
        <f t="shared" ref="K18:K24" si="1">G18*I18</f>
        <v>0.30000000000000004</v>
      </c>
    </row>
    <row r="19" spans="3:11" ht="15" thickTop="1" x14ac:dyDescent="0.2">
      <c r="C19" s="6"/>
      <c r="D19" s="9"/>
      <c r="F19" s="9"/>
      <c r="H19" s="10"/>
      <c r="I19" s="13"/>
      <c r="J19" s="13"/>
      <c r="K19" s="2"/>
    </row>
    <row r="20" spans="3:11" ht="100.5" thickBot="1" x14ac:dyDescent="0.25">
      <c r="C20" s="24" t="s">
        <v>37</v>
      </c>
      <c r="E20" s="30" t="s">
        <v>38</v>
      </c>
      <c r="F20" s="9"/>
      <c r="G20" s="23">
        <v>5</v>
      </c>
      <c r="H20" s="12" t="s">
        <v>20</v>
      </c>
      <c r="I20" s="31">
        <v>2.5000000000000001E-2</v>
      </c>
      <c r="J20" s="31" t="s">
        <v>21</v>
      </c>
      <c r="K20" s="36">
        <f t="shared" si="1"/>
        <v>0.125</v>
      </c>
    </row>
    <row r="21" spans="3:11" ht="30" thickTop="1" thickBot="1" x14ac:dyDescent="0.25">
      <c r="C21" s="24"/>
      <c r="E21" s="30" t="s">
        <v>39</v>
      </c>
      <c r="F21" s="9"/>
      <c r="G21" s="23">
        <v>5</v>
      </c>
      <c r="H21" s="12" t="s">
        <v>20</v>
      </c>
      <c r="I21" s="31">
        <v>2.5000000000000001E-2</v>
      </c>
      <c r="J21" s="31" t="s">
        <v>21</v>
      </c>
      <c r="K21" s="36">
        <f t="shared" si="1"/>
        <v>0.125</v>
      </c>
    </row>
    <row r="22" spans="3:11" ht="15" thickTop="1" x14ac:dyDescent="0.2">
      <c r="K22" s="11"/>
    </row>
    <row r="23" spans="3:11" ht="43.5" thickBot="1" x14ac:dyDescent="0.25">
      <c r="C23" s="24" t="s">
        <v>40</v>
      </c>
      <c r="D23" s="9"/>
      <c r="E23" s="30" t="s">
        <v>41</v>
      </c>
      <c r="F23" s="9"/>
      <c r="G23" s="23">
        <v>5</v>
      </c>
      <c r="H23" s="12" t="s">
        <v>20</v>
      </c>
      <c r="I23" s="25">
        <v>0.05</v>
      </c>
      <c r="J23" s="25"/>
      <c r="K23" s="36">
        <f t="shared" si="1"/>
        <v>0.25</v>
      </c>
    </row>
    <row r="24" spans="3:11" ht="30" thickTop="1" thickBot="1" x14ac:dyDescent="0.25">
      <c r="C24" s="24"/>
      <c r="D24" s="9"/>
      <c r="E24" s="29" t="s">
        <v>42</v>
      </c>
      <c r="F24" s="9"/>
      <c r="G24" s="23">
        <v>5</v>
      </c>
      <c r="H24" s="12" t="s">
        <v>20</v>
      </c>
      <c r="I24" s="25">
        <v>0.05</v>
      </c>
      <c r="J24" s="25" t="s">
        <v>21</v>
      </c>
      <c r="K24" s="36">
        <f t="shared" si="1"/>
        <v>0.25</v>
      </c>
    </row>
    <row r="25" spans="3:11" ht="15" thickTop="1" x14ac:dyDescent="0.2"/>
    <row r="26" spans="3:11" ht="19.5" x14ac:dyDescent="0.55000000000000004">
      <c r="I26" s="3"/>
      <c r="J26" s="11"/>
      <c r="K26" s="37">
        <f>SUM(K3:K24)</f>
        <v>4.2</v>
      </c>
    </row>
    <row r="27" spans="3:11" x14ac:dyDescent="0.2"/>
  </sheetData>
  <mergeCells count="1">
    <mergeCell ref="A1:G1"/>
  </mergeCells>
  <dataValidations count="1">
    <dataValidation type="decimal" allowBlank="1" showInputMessage="1" showErrorMessage="1" sqref="G3:G24" xr:uid="{00000000-0002-0000-1000-000000000000}">
      <formula1>1</formula1>
      <formula2>5</formula2>
    </dataValidation>
  </dataValidation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N27"/>
  <sheetViews>
    <sheetView showGridLines="0" topLeftCell="A4" workbookViewId="0">
      <selection activeCell="M2" sqref="M2"/>
    </sheetView>
  </sheetViews>
  <sheetFormatPr defaultColWidth="0" defaultRowHeight="14.25" zeroHeight="1" x14ac:dyDescent="0.2"/>
  <cols>
    <col min="1" max="2" width="8.625" customWidth="1"/>
    <col min="3" max="3" width="26.625" customWidth="1"/>
    <col min="4" max="4" width="3.875" customWidth="1"/>
    <col min="5" max="5" width="50" customWidth="1"/>
    <col min="6" max="6" width="3.875" customWidth="1"/>
    <col min="7" max="7" width="5.625" customWidth="1"/>
    <col min="8" max="8" width="3.875" customWidth="1"/>
    <col min="9" max="9" width="10.125" customWidth="1"/>
    <col min="10" max="10" width="3.875" customWidth="1"/>
    <col min="11" max="11" width="5.875" customWidth="1"/>
    <col min="12" max="12" width="8.625" customWidth="1"/>
    <col min="13" max="13" width="44" customWidth="1"/>
    <col min="14" max="14" width="8.625" customWidth="1"/>
    <col min="15" max="16384" width="8" hidden="1"/>
  </cols>
  <sheetData>
    <row r="1" spans="1:13" ht="17.25" thickBot="1" x14ac:dyDescent="0.3">
      <c r="A1" s="75" t="s">
        <v>235</v>
      </c>
      <c r="B1" s="75"/>
      <c r="C1" s="75"/>
      <c r="D1" s="75"/>
      <c r="E1" s="75"/>
      <c r="F1" s="75"/>
      <c r="G1" s="75"/>
    </row>
    <row r="2" spans="1:13" ht="15.75" thickTop="1" x14ac:dyDescent="0.25">
      <c r="A2" s="14"/>
      <c r="C2" s="1"/>
      <c r="D2" s="1"/>
      <c r="E2" s="1"/>
      <c r="F2" s="1"/>
      <c r="G2" s="1"/>
      <c r="H2" s="1"/>
      <c r="I2" s="1"/>
      <c r="J2" s="1"/>
      <c r="K2" s="1"/>
      <c r="L2" s="1"/>
      <c r="M2" s="39" t="s">
        <v>80</v>
      </c>
    </row>
    <row r="3" spans="1:13" ht="29.25" thickBot="1" x14ac:dyDescent="0.25">
      <c r="C3" s="24" t="s">
        <v>17</v>
      </c>
      <c r="D3" s="9"/>
      <c r="E3" s="27" t="s">
        <v>18</v>
      </c>
      <c r="F3" s="9"/>
      <c r="G3" s="23">
        <v>5</v>
      </c>
      <c r="H3" s="12" t="s">
        <v>20</v>
      </c>
      <c r="I3" s="25">
        <v>0.1</v>
      </c>
      <c r="J3" s="25" t="s">
        <v>21</v>
      </c>
      <c r="K3" s="36">
        <f>G3*I3</f>
        <v>0.5</v>
      </c>
    </row>
    <row r="4" spans="1:13" ht="30" thickTop="1" thickBot="1" x14ac:dyDescent="0.25">
      <c r="C4" s="7"/>
      <c r="D4" s="9"/>
      <c r="E4" s="27" t="s">
        <v>23</v>
      </c>
      <c r="F4" s="9"/>
      <c r="G4" s="23">
        <v>4</v>
      </c>
      <c r="H4" s="12" t="s">
        <v>20</v>
      </c>
      <c r="I4" s="25">
        <v>0.05</v>
      </c>
      <c r="J4" s="25" t="s">
        <v>21</v>
      </c>
      <c r="K4" s="36">
        <f>G4*I4</f>
        <v>0.2</v>
      </c>
    </row>
    <row r="5" spans="1:13" ht="15.75" thickTop="1" thickBot="1" x14ac:dyDescent="0.25">
      <c r="K5" s="11"/>
    </row>
    <row r="6" spans="1:13" ht="30" thickTop="1" thickBot="1" x14ac:dyDescent="0.25">
      <c r="C6" s="24" t="s">
        <v>24</v>
      </c>
      <c r="D6" s="9"/>
      <c r="E6" s="28" t="s">
        <v>25</v>
      </c>
      <c r="F6" s="9"/>
      <c r="G6" s="23">
        <v>3</v>
      </c>
      <c r="H6" s="12" t="s">
        <v>20</v>
      </c>
      <c r="I6" s="25">
        <v>0.1</v>
      </c>
      <c r="J6" s="25" t="s">
        <v>21</v>
      </c>
      <c r="K6" s="36">
        <f t="shared" ref="K6:K16" si="0">G6*I6</f>
        <v>0.30000000000000004</v>
      </c>
    </row>
    <row r="7" spans="1:13" ht="58.5" thickTop="1" thickBot="1" x14ac:dyDescent="0.25">
      <c r="C7" s="8"/>
      <c r="D7" s="9"/>
      <c r="E7" s="28" t="s">
        <v>26</v>
      </c>
      <c r="F7" s="9"/>
      <c r="G7" s="23">
        <v>5</v>
      </c>
      <c r="H7" s="12" t="s">
        <v>20</v>
      </c>
      <c r="I7" s="25">
        <v>0.15</v>
      </c>
      <c r="J7" s="25" t="s">
        <v>21</v>
      </c>
      <c r="K7" s="36">
        <f t="shared" si="0"/>
        <v>0.75</v>
      </c>
    </row>
    <row r="8" spans="1:13" ht="30" thickTop="1" thickBot="1" x14ac:dyDescent="0.25">
      <c r="C8" s="8"/>
      <c r="D8" s="9"/>
      <c r="E8" s="28" t="s">
        <v>27</v>
      </c>
      <c r="F8" s="9"/>
      <c r="G8" s="23">
        <v>3</v>
      </c>
      <c r="H8" s="12" t="s">
        <v>20</v>
      </c>
      <c r="I8" s="25">
        <v>0.1</v>
      </c>
      <c r="J8" s="25" t="s">
        <v>21</v>
      </c>
      <c r="K8" s="36">
        <f t="shared" si="0"/>
        <v>0.30000000000000004</v>
      </c>
    </row>
    <row r="9" spans="1:13" ht="15" thickTop="1" x14ac:dyDescent="0.2">
      <c r="K9" s="11"/>
    </row>
    <row r="10" spans="1:13" x14ac:dyDescent="0.2">
      <c r="C10" s="6"/>
      <c r="D10" s="9"/>
      <c r="F10" s="9"/>
      <c r="H10" s="10"/>
      <c r="I10" s="13"/>
      <c r="J10" s="13"/>
      <c r="K10" s="2"/>
    </row>
    <row r="11" spans="1:13" ht="43.5" thickBot="1" x14ac:dyDescent="0.25">
      <c r="C11" s="24" t="s">
        <v>28</v>
      </c>
      <c r="D11" s="9"/>
      <c r="E11" s="27" t="s">
        <v>29</v>
      </c>
      <c r="F11" s="9"/>
      <c r="G11" s="23">
        <v>5</v>
      </c>
      <c r="H11" s="12" t="s">
        <v>20</v>
      </c>
      <c r="I11" s="25">
        <v>0.05</v>
      </c>
      <c r="J11" s="25" t="s">
        <v>21</v>
      </c>
      <c r="K11" s="36">
        <f t="shared" si="0"/>
        <v>0.25</v>
      </c>
    </row>
    <row r="12" spans="1:13" ht="44.25" thickTop="1" thickBot="1" x14ac:dyDescent="0.25">
      <c r="C12" s="8"/>
      <c r="D12" s="9"/>
      <c r="E12" s="28" t="s">
        <v>30</v>
      </c>
      <c r="F12" s="9"/>
      <c r="G12" s="23">
        <v>5</v>
      </c>
      <c r="H12" s="12" t="s">
        <v>20</v>
      </c>
      <c r="I12" s="25">
        <v>0.05</v>
      </c>
      <c r="J12" s="25" t="s">
        <v>21</v>
      </c>
      <c r="K12" s="36">
        <f t="shared" si="0"/>
        <v>0.25</v>
      </c>
    </row>
    <row r="13" spans="1:13" ht="15" thickTop="1" x14ac:dyDescent="0.2">
      <c r="C13" s="6"/>
      <c r="D13" s="9"/>
      <c r="F13" s="9"/>
      <c r="H13" s="10"/>
      <c r="I13" s="13"/>
      <c r="J13" s="13"/>
      <c r="K13" s="2"/>
    </row>
    <row r="14" spans="1:13" ht="43.5" thickBot="1" x14ac:dyDescent="0.25">
      <c r="C14" s="24" t="s">
        <v>31</v>
      </c>
      <c r="D14" s="9"/>
      <c r="E14" s="27" t="s">
        <v>32</v>
      </c>
      <c r="F14" s="9"/>
      <c r="G14" s="23">
        <v>5</v>
      </c>
      <c r="H14" s="12" t="s">
        <v>20</v>
      </c>
      <c r="I14" s="33">
        <v>0.05</v>
      </c>
      <c r="J14" s="33" t="s">
        <v>21</v>
      </c>
      <c r="K14" s="36">
        <f t="shared" si="0"/>
        <v>0.25</v>
      </c>
    </row>
    <row r="15" spans="1:13" ht="44.25" thickTop="1" thickBot="1" x14ac:dyDescent="0.25">
      <c r="C15" s="8"/>
      <c r="D15" s="9"/>
      <c r="E15" s="28" t="s">
        <v>33</v>
      </c>
      <c r="F15" s="9"/>
      <c r="G15" s="23">
        <v>5</v>
      </c>
      <c r="H15" s="12" t="s">
        <v>20</v>
      </c>
      <c r="I15" s="33">
        <v>0.05</v>
      </c>
      <c r="J15" s="33" t="s">
        <v>21</v>
      </c>
      <c r="K15" s="36">
        <f t="shared" si="0"/>
        <v>0.25</v>
      </c>
    </row>
    <row r="16" spans="1:13" ht="58.5" thickTop="1" thickBot="1" x14ac:dyDescent="0.25">
      <c r="C16" s="8"/>
      <c r="D16" s="9"/>
      <c r="E16" s="29" t="s">
        <v>34</v>
      </c>
      <c r="F16" s="9"/>
      <c r="G16" s="23">
        <v>5</v>
      </c>
      <c r="H16" s="12" t="s">
        <v>20</v>
      </c>
      <c r="I16" s="33">
        <v>0.05</v>
      </c>
      <c r="J16" s="33"/>
      <c r="K16" s="36">
        <f t="shared" si="0"/>
        <v>0.25</v>
      </c>
    </row>
    <row r="17" spans="3:11" ht="15" thickTop="1" x14ac:dyDescent="0.2">
      <c r="C17" s="6"/>
      <c r="D17" s="9"/>
      <c r="F17" s="9"/>
      <c r="H17" s="10"/>
      <c r="I17" s="13"/>
      <c r="J17" s="13"/>
      <c r="K17" s="2"/>
    </row>
    <row r="18" spans="3:11" ht="29.25" thickBot="1" x14ac:dyDescent="0.25">
      <c r="C18" s="24" t="s">
        <v>35</v>
      </c>
      <c r="D18" s="9"/>
      <c r="E18" s="27" t="s">
        <v>36</v>
      </c>
      <c r="F18" s="9"/>
      <c r="G18" s="23">
        <v>4</v>
      </c>
      <c r="H18" s="12" t="s">
        <v>20</v>
      </c>
      <c r="I18" s="25">
        <v>0.1</v>
      </c>
      <c r="J18" s="25" t="s">
        <v>21</v>
      </c>
      <c r="K18" s="36">
        <f t="shared" ref="K18:K24" si="1">G18*I18</f>
        <v>0.4</v>
      </c>
    </row>
    <row r="19" spans="3:11" ht="15" thickTop="1" x14ac:dyDescent="0.2">
      <c r="C19" s="6"/>
      <c r="D19" s="9"/>
      <c r="F19" s="9"/>
      <c r="H19" s="10"/>
      <c r="I19" s="13"/>
      <c r="J19" s="13"/>
      <c r="K19" s="2"/>
    </row>
    <row r="20" spans="3:11" ht="100.5" thickBot="1" x14ac:dyDescent="0.25">
      <c r="C20" s="24" t="s">
        <v>37</v>
      </c>
      <c r="E20" s="30" t="s">
        <v>38</v>
      </c>
      <c r="F20" s="9"/>
      <c r="G20" s="23">
        <v>5</v>
      </c>
      <c r="H20" s="12" t="s">
        <v>20</v>
      </c>
      <c r="I20" s="31">
        <v>2.5000000000000001E-2</v>
      </c>
      <c r="J20" s="31" t="s">
        <v>21</v>
      </c>
      <c r="K20" s="36">
        <f t="shared" si="1"/>
        <v>0.125</v>
      </c>
    </row>
    <row r="21" spans="3:11" ht="30" thickTop="1" thickBot="1" x14ac:dyDescent="0.25">
      <c r="C21" s="24"/>
      <c r="E21" s="30" t="s">
        <v>39</v>
      </c>
      <c r="F21" s="9"/>
      <c r="G21" s="23">
        <v>5</v>
      </c>
      <c r="H21" s="12" t="s">
        <v>20</v>
      </c>
      <c r="I21" s="31">
        <v>2.5000000000000001E-2</v>
      </c>
      <c r="J21" s="31" t="s">
        <v>21</v>
      </c>
      <c r="K21" s="36">
        <f t="shared" si="1"/>
        <v>0.125</v>
      </c>
    </row>
    <row r="22" spans="3:11" ht="15" thickTop="1" x14ac:dyDescent="0.2">
      <c r="K22" s="11"/>
    </row>
    <row r="23" spans="3:11" ht="43.5" thickBot="1" x14ac:dyDescent="0.25">
      <c r="C23" s="24" t="s">
        <v>40</v>
      </c>
      <c r="D23" s="9"/>
      <c r="E23" s="30" t="s">
        <v>41</v>
      </c>
      <c r="F23" s="9"/>
      <c r="G23" s="23">
        <v>5</v>
      </c>
      <c r="H23" s="12" t="s">
        <v>20</v>
      </c>
      <c r="I23" s="25">
        <v>0.05</v>
      </c>
      <c r="J23" s="25"/>
      <c r="K23" s="36">
        <f t="shared" si="1"/>
        <v>0.25</v>
      </c>
    </row>
    <row r="24" spans="3:11" ht="30" thickTop="1" thickBot="1" x14ac:dyDescent="0.25">
      <c r="C24" s="24"/>
      <c r="D24" s="9"/>
      <c r="E24" s="29" t="s">
        <v>42</v>
      </c>
      <c r="F24" s="9"/>
      <c r="G24" s="23">
        <v>5</v>
      </c>
      <c r="H24" s="12" t="s">
        <v>20</v>
      </c>
      <c r="I24" s="25">
        <v>0.05</v>
      </c>
      <c r="J24" s="25" t="s">
        <v>21</v>
      </c>
      <c r="K24" s="36">
        <f t="shared" si="1"/>
        <v>0.25</v>
      </c>
    </row>
    <row r="25" spans="3:11" ht="15" thickTop="1" x14ac:dyDescent="0.2"/>
    <row r="26" spans="3:11" ht="19.5" x14ac:dyDescent="0.55000000000000004">
      <c r="I26" s="3"/>
      <c r="J26" s="11"/>
      <c r="K26" s="37">
        <f>SUM(K3:K24)</f>
        <v>4.4499999999999993</v>
      </c>
    </row>
    <row r="27" spans="3:11" x14ac:dyDescent="0.2"/>
  </sheetData>
  <mergeCells count="1">
    <mergeCell ref="A1:G1"/>
  </mergeCells>
  <dataValidations count="1">
    <dataValidation type="decimal" allowBlank="1" showInputMessage="1" showErrorMessage="1" sqref="G3:G24" xr:uid="{00000000-0002-0000-1100-000000000000}">
      <formula1>1</formula1>
      <formula2>5</formula2>
    </dataValidation>
  </dataValidation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N27"/>
  <sheetViews>
    <sheetView showGridLines="0" workbookViewId="0">
      <selection activeCell="M5" sqref="M5"/>
    </sheetView>
  </sheetViews>
  <sheetFormatPr defaultColWidth="0" defaultRowHeight="14.25" zeroHeight="1" x14ac:dyDescent="0.2"/>
  <cols>
    <col min="1" max="2" width="8.625" customWidth="1"/>
    <col min="3" max="3" width="26.625" customWidth="1"/>
    <col min="4" max="4" width="3.625" customWidth="1"/>
    <col min="5" max="5" width="49.25" customWidth="1"/>
    <col min="6" max="6" width="3.625" customWidth="1"/>
    <col min="7" max="7" width="5.625" customWidth="1"/>
    <col min="8" max="8" width="3.625" customWidth="1"/>
    <col min="9" max="9" width="10.125" customWidth="1"/>
    <col min="10" max="10" width="3.625" customWidth="1"/>
    <col min="11" max="11" width="5.875" customWidth="1"/>
    <col min="12" max="12" width="8.625" customWidth="1"/>
    <col min="13" max="13" width="72.125" customWidth="1"/>
    <col min="14" max="14" width="8.625" customWidth="1"/>
    <col min="15" max="16384" width="8" hidden="1"/>
  </cols>
  <sheetData>
    <row r="1" spans="1:13" ht="17.25" thickBot="1" x14ac:dyDescent="0.3">
      <c r="A1" s="75" t="s">
        <v>236</v>
      </c>
      <c r="B1" s="75"/>
      <c r="C1" s="75"/>
      <c r="D1" s="75"/>
      <c r="E1" s="75"/>
      <c r="F1" s="75"/>
      <c r="G1" s="75"/>
    </row>
    <row r="2" spans="1:13" ht="15.75" thickTop="1" x14ac:dyDescent="0.25">
      <c r="A2" s="14"/>
      <c r="C2" s="1"/>
      <c r="D2" s="1"/>
      <c r="E2" s="1"/>
      <c r="F2" s="1"/>
      <c r="G2" s="1"/>
      <c r="H2" s="1"/>
      <c r="I2" s="1"/>
      <c r="J2" s="1"/>
      <c r="K2" s="1"/>
      <c r="L2" s="1"/>
      <c r="M2" s="39" t="s">
        <v>80</v>
      </c>
    </row>
    <row r="3" spans="1:13" ht="29.25" thickBot="1" x14ac:dyDescent="0.25">
      <c r="C3" s="24" t="s">
        <v>17</v>
      </c>
      <c r="D3" s="9"/>
      <c r="E3" s="27" t="s">
        <v>18</v>
      </c>
      <c r="F3" s="9"/>
      <c r="G3" s="23">
        <v>5</v>
      </c>
      <c r="H3" s="12" t="s">
        <v>20</v>
      </c>
      <c r="I3" s="25">
        <v>0.1</v>
      </c>
      <c r="J3" s="25" t="s">
        <v>21</v>
      </c>
      <c r="K3" s="36">
        <f>G3*I3</f>
        <v>0.5</v>
      </c>
    </row>
    <row r="4" spans="1:13" ht="30" thickTop="1" thickBot="1" x14ac:dyDescent="0.25">
      <c r="C4" s="7"/>
      <c r="D4" s="9"/>
      <c r="E4" s="27" t="s">
        <v>23</v>
      </c>
      <c r="F4" s="9"/>
      <c r="G4" s="23">
        <v>5</v>
      </c>
      <c r="H4" s="12" t="s">
        <v>20</v>
      </c>
      <c r="I4" s="25">
        <v>0.05</v>
      </c>
      <c r="J4" s="25" t="s">
        <v>21</v>
      </c>
      <c r="K4" s="36">
        <f>G4*I4</f>
        <v>0.25</v>
      </c>
    </row>
    <row r="5" spans="1:13" ht="15.75" thickTop="1" thickBot="1" x14ac:dyDescent="0.25">
      <c r="K5" s="11"/>
    </row>
    <row r="6" spans="1:13" ht="30" thickTop="1" thickBot="1" x14ac:dyDescent="0.25">
      <c r="C6" s="24" t="s">
        <v>24</v>
      </c>
      <c r="D6" s="9"/>
      <c r="E6" s="28" t="s">
        <v>25</v>
      </c>
      <c r="F6" s="9"/>
      <c r="G6" s="23">
        <v>3</v>
      </c>
      <c r="H6" s="12" t="s">
        <v>20</v>
      </c>
      <c r="I6" s="25">
        <v>0.1</v>
      </c>
      <c r="J6" s="25" t="s">
        <v>21</v>
      </c>
      <c r="K6" s="36">
        <f t="shared" ref="K6:K16" si="0">G6*I6</f>
        <v>0.30000000000000004</v>
      </c>
    </row>
    <row r="7" spans="1:13" ht="58.5" thickTop="1" thickBot="1" x14ac:dyDescent="0.25">
      <c r="C7" s="8"/>
      <c r="D7" s="9"/>
      <c r="E7" s="28" t="s">
        <v>26</v>
      </c>
      <c r="F7" s="9"/>
      <c r="G7" s="23">
        <v>4</v>
      </c>
      <c r="H7" s="12" t="s">
        <v>20</v>
      </c>
      <c r="I7" s="25">
        <v>0.15</v>
      </c>
      <c r="J7" s="25" t="s">
        <v>21</v>
      </c>
      <c r="K7" s="36">
        <f t="shared" si="0"/>
        <v>0.6</v>
      </c>
    </row>
    <row r="8" spans="1:13" ht="30" thickTop="1" thickBot="1" x14ac:dyDescent="0.25">
      <c r="C8" s="8"/>
      <c r="D8" s="9"/>
      <c r="E8" s="28" t="s">
        <v>27</v>
      </c>
      <c r="F8" s="9"/>
      <c r="G8" s="23">
        <v>3</v>
      </c>
      <c r="H8" s="12" t="s">
        <v>20</v>
      </c>
      <c r="I8" s="25">
        <v>0.1</v>
      </c>
      <c r="J8" s="25" t="s">
        <v>21</v>
      </c>
      <c r="K8" s="36">
        <f t="shared" si="0"/>
        <v>0.30000000000000004</v>
      </c>
    </row>
    <row r="9" spans="1:13" ht="15" thickTop="1" x14ac:dyDescent="0.2">
      <c r="K9" s="11"/>
    </row>
    <row r="10" spans="1:13" x14ac:dyDescent="0.2">
      <c r="C10" s="6"/>
      <c r="D10" s="9"/>
      <c r="F10" s="9"/>
      <c r="H10" s="10"/>
      <c r="I10" s="13"/>
      <c r="J10" s="13"/>
      <c r="K10" s="2"/>
    </row>
    <row r="11" spans="1:13" ht="57.75" thickBot="1" x14ac:dyDescent="0.25">
      <c r="C11" s="24" t="s">
        <v>28</v>
      </c>
      <c r="D11" s="9"/>
      <c r="E11" s="27" t="s">
        <v>29</v>
      </c>
      <c r="F11" s="9"/>
      <c r="G11" s="23">
        <v>5</v>
      </c>
      <c r="H11" s="12" t="s">
        <v>20</v>
      </c>
      <c r="I11" s="25">
        <v>0.05</v>
      </c>
      <c r="J11" s="25" t="s">
        <v>21</v>
      </c>
      <c r="K11" s="36">
        <f t="shared" si="0"/>
        <v>0.25</v>
      </c>
    </row>
    <row r="12" spans="1:13" ht="44.25" thickTop="1" thickBot="1" x14ac:dyDescent="0.25">
      <c r="C12" s="8"/>
      <c r="D12" s="9"/>
      <c r="E12" s="28" t="s">
        <v>30</v>
      </c>
      <c r="F12" s="9"/>
      <c r="G12" s="23">
        <v>5</v>
      </c>
      <c r="H12" s="12" t="s">
        <v>20</v>
      </c>
      <c r="I12" s="25">
        <v>0.05</v>
      </c>
      <c r="J12" s="25" t="s">
        <v>21</v>
      </c>
      <c r="K12" s="36">
        <f t="shared" si="0"/>
        <v>0.25</v>
      </c>
    </row>
    <row r="13" spans="1:13" ht="15" thickTop="1" x14ac:dyDescent="0.2">
      <c r="C13" s="6"/>
      <c r="D13" s="9"/>
      <c r="F13" s="9"/>
      <c r="H13" s="10"/>
      <c r="I13" s="13"/>
      <c r="J13" s="13"/>
      <c r="K13" s="2"/>
    </row>
    <row r="14" spans="1:13" ht="43.5" thickBot="1" x14ac:dyDescent="0.25">
      <c r="C14" s="24" t="s">
        <v>31</v>
      </c>
      <c r="D14" s="9"/>
      <c r="E14" s="27" t="s">
        <v>32</v>
      </c>
      <c r="F14" s="9"/>
      <c r="G14" s="23">
        <v>4</v>
      </c>
      <c r="H14" s="12" t="s">
        <v>20</v>
      </c>
      <c r="I14" s="33">
        <v>0.05</v>
      </c>
      <c r="J14" s="33" t="s">
        <v>21</v>
      </c>
      <c r="K14" s="36">
        <f t="shared" si="0"/>
        <v>0.2</v>
      </c>
    </row>
    <row r="15" spans="1:13" ht="44.25" thickTop="1" thickBot="1" x14ac:dyDescent="0.25">
      <c r="C15" s="8"/>
      <c r="D15" s="9"/>
      <c r="E15" s="28" t="s">
        <v>33</v>
      </c>
      <c r="F15" s="9"/>
      <c r="G15" s="23">
        <v>4</v>
      </c>
      <c r="H15" s="12" t="s">
        <v>20</v>
      </c>
      <c r="I15" s="33">
        <v>0.05</v>
      </c>
      <c r="J15" s="33" t="s">
        <v>21</v>
      </c>
      <c r="K15" s="36">
        <f t="shared" si="0"/>
        <v>0.2</v>
      </c>
    </row>
    <row r="16" spans="1:13" ht="58.5" thickTop="1" thickBot="1" x14ac:dyDescent="0.25">
      <c r="C16" s="8"/>
      <c r="D16" s="9"/>
      <c r="E16" s="29" t="s">
        <v>34</v>
      </c>
      <c r="F16" s="9"/>
      <c r="G16" s="23">
        <v>5</v>
      </c>
      <c r="H16" s="12" t="s">
        <v>20</v>
      </c>
      <c r="I16" s="33">
        <v>0.05</v>
      </c>
      <c r="J16" s="33"/>
      <c r="K16" s="36">
        <f t="shared" si="0"/>
        <v>0.25</v>
      </c>
    </row>
    <row r="17" spans="3:11" ht="15" thickTop="1" x14ac:dyDescent="0.2">
      <c r="C17" s="6"/>
      <c r="D17" s="9"/>
      <c r="F17" s="9"/>
      <c r="H17" s="10"/>
      <c r="I17" s="13"/>
      <c r="J17" s="13"/>
      <c r="K17" s="2"/>
    </row>
    <row r="18" spans="3:11" ht="43.5" thickBot="1" x14ac:dyDescent="0.25">
      <c r="C18" s="24" t="s">
        <v>35</v>
      </c>
      <c r="D18" s="9"/>
      <c r="E18" s="27" t="s">
        <v>36</v>
      </c>
      <c r="F18" s="9"/>
      <c r="G18" s="23">
        <v>3</v>
      </c>
      <c r="H18" s="12" t="s">
        <v>20</v>
      </c>
      <c r="I18" s="25">
        <v>0.1</v>
      </c>
      <c r="J18" s="25" t="s">
        <v>21</v>
      </c>
      <c r="K18" s="36">
        <f t="shared" ref="K18:K24" si="1">G18*I18</f>
        <v>0.30000000000000004</v>
      </c>
    </row>
    <row r="19" spans="3:11" ht="15" thickTop="1" x14ac:dyDescent="0.2">
      <c r="C19" s="6"/>
      <c r="D19" s="9"/>
      <c r="F19" s="9"/>
      <c r="H19" s="10"/>
      <c r="I19" s="13"/>
      <c r="J19" s="13"/>
      <c r="K19" s="2"/>
    </row>
    <row r="20" spans="3:11" ht="100.5" thickBot="1" x14ac:dyDescent="0.25">
      <c r="C20" s="24" t="s">
        <v>37</v>
      </c>
      <c r="E20" s="30" t="s">
        <v>38</v>
      </c>
      <c r="F20" s="9"/>
      <c r="G20" s="23">
        <v>5</v>
      </c>
      <c r="H20" s="12" t="s">
        <v>20</v>
      </c>
      <c r="I20" s="31">
        <v>2.5000000000000001E-2</v>
      </c>
      <c r="J20" s="31" t="s">
        <v>21</v>
      </c>
      <c r="K20" s="36">
        <f t="shared" si="1"/>
        <v>0.125</v>
      </c>
    </row>
    <row r="21" spans="3:11" ht="30" thickTop="1" thickBot="1" x14ac:dyDescent="0.25">
      <c r="C21" s="24"/>
      <c r="E21" s="30" t="s">
        <v>39</v>
      </c>
      <c r="F21" s="9"/>
      <c r="G21" s="23">
        <v>5</v>
      </c>
      <c r="H21" s="12" t="s">
        <v>20</v>
      </c>
      <c r="I21" s="31">
        <v>2.5000000000000001E-2</v>
      </c>
      <c r="J21" s="31" t="s">
        <v>21</v>
      </c>
      <c r="K21" s="36">
        <f t="shared" si="1"/>
        <v>0.125</v>
      </c>
    </row>
    <row r="22" spans="3:11" ht="15" thickTop="1" x14ac:dyDescent="0.2">
      <c r="K22" s="11"/>
    </row>
    <row r="23" spans="3:11" ht="43.5" thickBot="1" x14ac:dyDescent="0.25">
      <c r="C23" s="24" t="s">
        <v>40</v>
      </c>
      <c r="D23" s="9"/>
      <c r="E23" s="30" t="s">
        <v>41</v>
      </c>
      <c r="F23" s="9"/>
      <c r="G23" s="23">
        <v>5</v>
      </c>
      <c r="H23" s="12" t="s">
        <v>20</v>
      </c>
      <c r="I23" s="25">
        <v>0.05</v>
      </c>
      <c r="J23" s="25"/>
      <c r="K23" s="36">
        <f t="shared" si="1"/>
        <v>0.25</v>
      </c>
    </row>
    <row r="24" spans="3:11" ht="30" thickTop="1" thickBot="1" x14ac:dyDescent="0.25">
      <c r="C24" s="24"/>
      <c r="D24" s="9"/>
      <c r="E24" s="29" t="s">
        <v>42</v>
      </c>
      <c r="F24" s="9"/>
      <c r="G24" s="23">
        <v>5</v>
      </c>
      <c r="H24" s="12" t="s">
        <v>20</v>
      </c>
      <c r="I24" s="25">
        <v>0.05</v>
      </c>
      <c r="J24" s="25" t="s">
        <v>21</v>
      </c>
      <c r="K24" s="36">
        <f t="shared" si="1"/>
        <v>0.25</v>
      </c>
    </row>
    <row r="25" spans="3:11" ht="15" thickTop="1" x14ac:dyDescent="0.2"/>
    <row r="26" spans="3:11" ht="19.5" x14ac:dyDescent="0.55000000000000004">
      <c r="I26" s="3"/>
      <c r="J26" s="11"/>
      <c r="K26" s="37">
        <f>SUM(K3:K24)</f>
        <v>4.1500000000000004</v>
      </c>
    </row>
    <row r="27" spans="3:11" x14ac:dyDescent="0.2"/>
  </sheetData>
  <mergeCells count="1">
    <mergeCell ref="A1:G1"/>
  </mergeCells>
  <dataValidations count="1">
    <dataValidation type="decimal" allowBlank="1" showInputMessage="1" showErrorMessage="1" sqref="G3:G24" xr:uid="{00000000-0002-0000-1200-000000000000}">
      <formula1>1</formula1>
      <formula2>5</formula2>
    </dataValidation>
  </dataValidation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27"/>
  <sheetViews>
    <sheetView showGridLines="0" topLeftCell="D1" workbookViewId="0">
      <selection activeCell="M7" sqref="M7"/>
    </sheetView>
  </sheetViews>
  <sheetFormatPr defaultColWidth="0" defaultRowHeight="14.25" zeroHeight="1" x14ac:dyDescent="0.2"/>
  <cols>
    <col min="1" max="2" width="8.625" customWidth="1"/>
    <col min="3" max="3" width="26.625" customWidth="1"/>
    <col min="4" max="4" width="4.125" customWidth="1"/>
    <col min="5" max="5" width="51.5" customWidth="1"/>
    <col min="6" max="6" width="4.125" customWidth="1"/>
    <col min="7" max="7" width="5.625" customWidth="1"/>
    <col min="8" max="8" width="4.125" customWidth="1"/>
    <col min="9" max="9" width="10.125" customWidth="1"/>
    <col min="10" max="10" width="4.125" customWidth="1"/>
    <col min="11" max="11" width="5.875" customWidth="1"/>
    <col min="12" max="12" width="8.625" customWidth="1"/>
    <col min="13" max="13" width="57" style="38" customWidth="1"/>
    <col min="14" max="14" width="8.625" customWidth="1"/>
    <col min="15" max="16384" width="8" hidden="1"/>
  </cols>
  <sheetData>
    <row r="1" spans="1:13" ht="17.25" thickBot="1" x14ac:dyDescent="0.3">
      <c r="A1" s="75" t="s">
        <v>237</v>
      </c>
      <c r="B1" s="75"/>
      <c r="C1" s="75"/>
      <c r="D1" s="75"/>
      <c r="E1" s="75"/>
      <c r="F1" s="75"/>
      <c r="G1" s="75"/>
    </row>
    <row r="2" spans="1:13" ht="15.75" thickTop="1" x14ac:dyDescent="0.25">
      <c r="A2" s="14"/>
      <c r="C2" s="1"/>
      <c r="D2" s="1"/>
      <c r="E2" s="1"/>
      <c r="F2" s="1"/>
      <c r="G2" s="1"/>
      <c r="H2" s="1"/>
      <c r="I2" s="1"/>
      <c r="J2" s="1"/>
      <c r="K2" s="1"/>
      <c r="L2" s="1"/>
      <c r="M2" s="39" t="s">
        <v>80</v>
      </c>
    </row>
    <row r="3" spans="1:13" ht="72" thickBot="1" x14ac:dyDescent="0.25">
      <c r="C3" s="24" t="s">
        <v>17</v>
      </c>
      <c r="D3" s="9"/>
      <c r="E3" s="27" t="s">
        <v>18</v>
      </c>
      <c r="F3" s="9"/>
      <c r="G3" s="23">
        <v>5</v>
      </c>
      <c r="H3" s="12" t="s">
        <v>20</v>
      </c>
      <c r="I3" s="25">
        <v>0.1</v>
      </c>
      <c r="J3" s="25" t="s">
        <v>21</v>
      </c>
      <c r="K3" s="36">
        <f>G3*I3</f>
        <v>0.5</v>
      </c>
      <c r="M3" s="38" t="s">
        <v>238</v>
      </c>
    </row>
    <row r="4" spans="1:13" ht="30" thickTop="1" thickBot="1" x14ac:dyDescent="0.25">
      <c r="C4" s="7"/>
      <c r="D4" s="9"/>
      <c r="E4" s="27" t="s">
        <v>23</v>
      </c>
      <c r="F4" s="9"/>
      <c r="G4" s="23">
        <v>5</v>
      </c>
      <c r="H4" s="12" t="s">
        <v>20</v>
      </c>
      <c r="I4" s="25">
        <v>0.05</v>
      </c>
      <c r="J4" s="25" t="s">
        <v>21</v>
      </c>
      <c r="K4" s="36">
        <f>G4*I4</f>
        <v>0.25</v>
      </c>
      <c r="M4" s="38" t="s">
        <v>239</v>
      </c>
    </row>
    <row r="5" spans="1:13" ht="15.75" thickTop="1" thickBot="1" x14ac:dyDescent="0.25">
      <c r="K5" s="11"/>
    </row>
    <row r="6" spans="1:13" ht="30" thickTop="1" thickBot="1" x14ac:dyDescent="0.25">
      <c r="C6" s="24" t="s">
        <v>24</v>
      </c>
      <c r="D6" s="9"/>
      <c r="E6" s="28" t="s">
        <v>25</v>
      </c>
      <c r="F6" s="9"/>
      <c r="G6" s="23">
        <v>4</v>
      </c>
      <c r="H6" s="12" t="s">
        <v>20</v>
      </c>
      <c r="I6" s="25">
        <v>0.1</v>
      </c>
      <c r="J6" s="25" t="s">
        <v>21</v>
      </c>
      <c r="K6" s="36">
        <f t="shared" ref="K6:K16" si="0">G6*I6</f>
        <v>0.4</v>
      </c>
      <c r="M6" s="38" t="s">
        <v>240</v>
      </c>
    </row>
    <row r="7" spans="1:13" ht="58.5" thickTop="1" thickBot="1" x14ac:dyDescent="0.25">
      <c r="C7" s="8"/>
      <c r="D7" s="9"/>
      <c r="E7" s="28" t="s">
        <v>26</v>
      </c>
      <c r="F7" s="9"/>
      <c r="G7" s="23">
        <v>5</v>
      </c>
      <c r="H7" s="12" t="s">
        <v>20</v>
      </c>
      <c r="I7" s="25">
        <v>0.15</v>
      </c>
      <c r="J7" s="25" t="s">
        <v>21</v>
      </c>
      <c r="K7" s="36">
        <f t="shared" si="0"/>
        <v>0.75</v>
      </c>
      <c r="M7" s="38" t="s">
        <v>241</v>
      </c>
    </row>
    <row r="8" spans="1:13" ht="30" thickTop="1" thickBot="1" x14ac:dyDescent="0.25">
      <c r="C8" s="8"/>
      <c r="D8" s="9"/>
      <c r="E8" s="28" t="s">
        <v>27</v>
      </c>
      <c r="F8" s="9"/>
      <c r="G8" s="23">
        <v>5</v>
      </c>
      <c r="H8" s="12" t="s">
        <v>20</v>
      </c>
      <c r="I8" s="25">
        <v>0.1</v>
      </c>
      <c r="J8" s="25" t="s">
        <v>21</v>
      </c>
      <c r="K8" s="36">
        <f t="shared" si="0"/>
        <v>0.5</v>
      </c>
      <c r="M8" s="38" t="s">
        <v>242</v>
      </c>
    </row>
    <row r="9" spans="1:13" ht="15" thickTop="1" x14ac:dyDescent="0.2">
      <c r="K9" s="11"/>
    </row>
    <row r="10" spans="1:13" x14ac:dyDescent="0.2">
      <c r="C10" s="6"/>
      <c r="D10" s="9"/>
      <c r="F10" s="9"/>
      <c r="H10" s="10"/>
      <c r="I10" s="13"/>
      <c r="J10" s="13"/>
      <c r="K10" s="2"/>
    </row>
    <row r="11" spans="1:13" ht="43.5" thickBot="1" x14ac:dyDescent="0.25">
      <c r="C11" s="24" t="s">
        <v>28</v>
      </c>
      <c r="D11" s="9"/>
      <c r="E11" s="27" t="s">
        <v>29</v>
      </c>
      <c r="F11" s="9"/>
      <c r="G11" s="23">
        <v>5</v>
      </c>
      <c r="H11" s="12" t="s">
        <v>20</v>
      </c>
      <c r="I11" s="25">
        <v>0.05</v>
      </c>
      <c r="J11" s="25" t="s">
        <v>21</v>
      </c>
      <c r="K11" s="36">
        <f t="shared" si="0"/>
        <v>0.25</v>
      </c>
      <c r="M11" s="38" t="s">
        <v>243</v>
      </c>
    </row>
    <row r="12" spans="1:13" ht="44.25" thickTop="1" thickBot="1" x14ac:dyDescent="0.25">
      <c r="C12" s="8"/>
      <c r="D12" s="9"/>
      <c r="E12" s="28" t="s">
        <v>30</v>
      </c>
      <c r="F12" s="9"/>
      <c r="G12" s="23">
        <v>5</v>
      </c>
      <c r="H12" s="12" t="s">
        <v>20</v>
      </c>
      <c r="I12" s="25">
        <v>0.05</v>
      </c>
      <c r="J12" s="25" t="s">
        <v>21</v>
      </c>
      <c r="K12" s="36">
        <f t="shared" si="0"/>
        <v>0.25</v>
      </c>
      <c r="M12" s="38" t="s">
        <v>244</v>
      </c>
    </row>
    <row r="13" spans="1:13" ht="15" thickTop="1" x14ac:dyDescent="0.2">
      <c r="C13" s="6"/>
      <c r="D13" s="9"/>
      <c r="F13" s="9"/>
      <c r="H13" s="10"/>
      <c r="I13" s="13"/>
      <c r="J13" s="13"/>
      <c r="K13" s="2"/>
    </row>
    <row r="14" spans="1:13" ht="43.5" thickBot="1" x14ac:dyDescent="0.25">
      <c r="C14" s="24" t="s">
        <v>31</v>
      </c>
      <c r="D14" s="9"/>
      <c r="E14" s="27" t="s">
        <v>32</v>
      </c>
      <c r="F14" s="9"/>
      <c r="G14" s="23">
        <v>5</v>
      </c>
      <c r="H14" s="12" t="s">
        <v>20</v>
      </c>
      <c r="I14" s="33">
        <v>0.05</v>
      </c>
      <c r="J14" s="33" t="s">
        <v>21</v>
      </c>
      <c r="K14" s="36">
        <f t="shared" si="0"/>
        <v>0.25</v>
      </c>
      <c r="M14" s="38" t="s">
        <v>245</v>
      </c>
    </row>
    <row r="15" spans="1:13" ht="44.25" thickTop="1" thickBot="1" x14ac:dyDescent="0.25">
      <c r="C15" s="8"/>
      <c r="D15" s="9"/>
      <c r="E15" s="28" t="s">
        <v>33</v>
      </c>
      <c r="F15" s="9"/>
      <c r="G15" s="23">
        <v>5</v>
      </c>
      <c r="H15" s="12" t="s">
        <v>20</v>
      </c>
      <c r="I15" s="33">
        <v>0.05</v>
      </c>
      <c r="J15" s="33" t="s">
        <v>21</v>
      </c>
      <c r="K15" s="36">
        <f t="shared" si="0"/>
        <v>0.25</v>
      </c>
      <c r="M15" s="38" t="s">
        <v>246</v>
      </c>
    </row>
    <row r="16" spans="1:13" ht="58.5" thickTop="1" thickBot="1" x14ac:dyDescent="0.25">
      <c r="C16" s="8"/>
      <c r="D16" s="9"/>
      <c r="E16" s="29" t="s">
        <v>34</v>
      </c>
      <c r="F16" s="9"/>
      <c r="G16" s="23">
        <v>5</v>
      </c>
      <c r="H16" s="12" t="s">
        <v>20</v>
      </c>
      <c r="I16" s="33">
        <v>0.05</v>
      </c>
      <c r="J16" s="33"/>
      <c r="K16" s="36">
        <f t="shared" si="0"/>
        <v>0.25</v>
      </c>
      <c r="M16" s="38" t="s">
        <v>247</v>
      </c>
    </row>
    <row r="17" spans="3:13" ht="15" thickTop="1" x14ac:dyDescent="0.2">
      <c r="C17" s="6"/>
      <c r="D17" s="9"/>
      <c r="F17" s="9"/>
      <c r="H17" s="10"/>
      <c r="I17" s="13"/>
      <c r="J17" s="13"/>
      <c r="K17" s="2"/>
    </row>
    <row r="18" spans="3:13" ht="29.25" thickBot="1" x14ac:dyDescent="0.25">
      <c r="C18" s="24" t="s">
        <v>35</v>
      </c>
      <c r="D18" s="9"/>
      <c r="E18" s="27" t="s">
        <v>36</v>
      </c>
      <c r="F18" s="9"/>
      <c r="G18" s="23">
        <v>4</v>
      </c>
      <c r="H18" s="12" t="s">
        <v>20</v>
      </c>
      <c r="I18" s="25">
        <v>0.1</v>
      </c>
      <c r="J18" s="25" t="s">
        <v>21</v>
      </c>
      <c r="K18" s="36">
        <f t="shared" ref="K18:K24" si="1">G18*I18</f>
        <v>0.4</v>
      </c>
      <c r="M18" s="38" t="s">
        <v>248</v>
      </c>
    </row>
    <row r="19" spans="3:13" ht="15" thickTop="1" x14ac:dyDescent="0.2">
      <c r="C19" s="6"/>
      <c r="D19" s="9"/>
      <c r="F19" s="9"/>
      <c r="H19" s="10"/>
      <c r="I19" s="13"/>
      <c r="J19" s="13"/>
      <c r="K19" s="2"/>
    </row>
    <row r="20" spans="3:13" ht="100.5" thickBot="1" x14ac:dyDescent="0.25">
      <c r="C20" s="24" t="s">
        <v>37</v>
      </c>
      <c r="E20" s="30" t="s">
        <v>38</v>
      </c>
      <c r="F20" s="9"/>
      <c r="G20" s="23">
        <v>4</v>
      </c>
      <c r="H20" s="12" t="s">
        <v>20</v>
      </c>
      <c r="I20" s="31">
        <v>2.5000000000000001E-2</v>
      </c>
      <c r="J20" s="31" t="s">
        <v>21</v>
      </c>
      <c r="K20" s="36">
        <f t="shared" si="1"/>
        <v>0.1</v>
      </c>
      <c r="M20" s="38" t="s">
        <v>249</v>
      </c>
    </row>
    <row r="21" spans="3:13" ht="30" thickTop="1" thickBot="1" x14ac:dyDescent="0.25">
      <c r="C21" s="24"/>
      <c r="E21" s="30" t="s">
        <v>39</v>
      </c>
      <c r="F21" s="9"/>
      <c r="G21" s="23">
        <v>5</v>
      </c>
      <c r="H21" s="12" t="s">
        <v>20</v>
      </c>
      <c r="I21" s="31">
        <v>2.5000000000000001E-2</v>
      </c>
      <c r="J21" s="31" t="s">
        <v>21</v>
      </c>
      <c r="K21" s="36">
        <f t="shared" si="1"/>
        <v>0.125</v>
      </c>
      <c r="M21" s="38" t="s">
        <v>250</v>
      </c>
    </row>
    <row r="22" spans="3:13" ht="15" thickTop="1" x14ac:dyDescent="0.2">
      <c r="K22" s="11"/>
    </row>
    <row r="23" spans="3:13" ht="43.5" thickBot="1" x14ac:dyDescent="0.25">
      <c r="C23" s="24" t="s">
        <v>40</v>
      </c>
      <c r="D23" s="9"/>
      <c r="E23" s="30" t="s">
        <v>41</v>
      </c>
      <c r="F23" s="9"/>
      <c r="G23" s="23">
        <v>4</v>
      </c>
      <c r="H23" s="12" t="s">
        <v>20</v>
      </c>
      <c r="I23" s="25">
        <v>0.05</v>
      </c>
      <c r="J23" s="25"/>
      <c r="K23" s="36">
        <f t="shared" si="1"/>
        <v>0.2</v>
      </c>
    </row>
    <row r="24" spans="3:13" ht="30" thickTop="1" thickBot="1" x14ac:dyDescent="0.25">
      <c r="C24" s="24"/>
      <c r="D24" s="9"/>
      <c r="E24" s="29" t="s">
        <v>42</v>
      </c>
      <c r="F24" s="9"/>
      <c r="G24" s="23">
        <v>5</v>
      </c>
      <c r="H24" s="12" t="s">
        <v>20</v>
      </c>
      <c r="I24" s="25">
        <v>0.05</v>
      </c>
      <c r="J24" s="25" t="s">
        <v>21</v>
      </c>
      <c r="K24" s="36">
        <f t="shared" si="1"/>
        <v>0.25</v>
      </c>
    </row>
    <row r="25" spans="3:13" ht="15" thickTop="1" x14ac:dyDescent="0.2"/>
    <row r="26" spans="3:13" ht="19.5" x14ac:dyDescent="0.55000000000000004">
      <c r="I26" s="3"/>
      <c r="J26" s="11"/>
      <c r="K26" s="37">
        <f>SUM(K3:K24)</f>
        <v>4.7249999999999996</v>
      </c>
    </row>
    <row r="27" spans="3:13" x14ac:dyDescent="0.2"/>
  </sheetData>
  <mergeCells count="1">
    <mergeCell ref="A1:G1"/>
  </mergeCells>
  <dataValidations count="1">
    <dataValidation type="decimal" allowBlank="1" showInputMessage="1" showErrorMessage="1" sqref="G3:G24" xr:uid="{00000000-0002-0000-0D00-000000000000}">
      <formula1>1</formula1>
      <formula2>5</formula2>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D1:N24"/>
  <sheetViews>
    <sheetView showGridLines="0" showRowColHeaders="0" topLeftCell="D1" zoomScale="120" zoomScaleNormal="120" workbookViewId="0">
      <selection activeCell="K8" sqref="K8"/>
    </sheetView>
  </sheetViews>
  <sheetFormatPr defaultColWidth="0" defaultRowHeight="14.25" zeroHeight="1" x14ac:dyDescent="0.2"/>
  <cols>
    <col min="1" max="3" width="8" hidden="1" customWidth="1"/>
    <col min="4" max="6" width="8.625" customWidth="1"/>
    <col min="7" max="7" width="14.125" customWidth="1"/>
    <col min="8" max="8" width="3.625" customWidth="1"/>
    <col min="9" max="9" width="43.625" customWidth="1"/>
    <col min="10" max="10" width="3.5" customWidth="1"/>
    <col min="11" max="11" width="9.625" customWidth="1"/>
    <col min="12" max="12" width="3.625" customWidth="1"/>
    <col min="13" max="13" width="11.125" customWidth="1"/>
    <col min="14" max="14" width="8.625" customWidth="1"/>
    <col min="15" max="16384" width="8" hidden="1"/>
  </cols>
  <sheetData>
    <row r="1" spans="5:13" x14ac:dyDescent="0.2"/>
    <row r="2" spans="5:13" ht="20.25" thickBot="1" x14ac:dyDescent="0.35">
      <c r="E2" s="72" t="s">
        <v>43</v>
      </c>
      <c r="F2" s="72"/>
      <c r="G2" s="72"/>
    </row>
    <row r="3" spans="5:13" ht="15" thickTop="1" x14ac:dyDescent="0.2"/>
    <row r="4" spans="5:13" ht="15" x14ac:dyDescent="0.25">
      <c r="G4" s="15" t="s">
        <v>44</v>
      </c>
      <c r="H4" s="1"/>
      <c r="I4" s="22" t="s">
        <v>45</v>
      </c>
      <c r="K4" s="16" t="s">
        <v>46</v>
      </c>
      <c r="M4" s="1" t="s">
        <v>47</v>
      </c>
    </row>
    <row r="5" spans="5:13" x14ac:dyDescent="0.2">
      <c r="G5" s="76" t="s">
        <v>48</v>
      </c>
      <c r="I5" s="40" t="str">
        <f>'Project 1'!$A$1</f>
        <v>Construction of green rights of way</v>
      </c>
      <c r="K5" s="17">
        <f>'Project 1'!K26</f>
        <v>4.8</v>
      </c>
      <c r="M5" s="18" t="s">
        <v>49</v>
      </c>
    </row>
    <row r="6" spans="5:13" x14ac:dyDescent="0.2">
      <c r="G6" s="76" t="s">
        <v>50</v>
      </c>
      <c r="I6" s="40" t="str">
        <f>'Project 2'!$A$1</f>
        <v>Green road construction methods</v>
      </c>
      <c r="K6" s="17">
        <f>'Project 2'!$K$26</f>
        <v>4.95</v>
      </c>
      <c r="M6" s="18" t="s">
        <v>49</v>
      </c>
    </row>
    <row r="7" spans="5:13" x14ac:dyDescent="0.2">
      <c r="G7" s="76" t="s">
        <v>51</v>
      </c>
      <c r="I7" s="40" t="str">
        <f>'Project 3'!$A$1</f>
        <v>Blue/Green stormwater management systems</v>
      </c>
      <c r="K7" s="17">
        <f>'Project 3'!$K$26</f>
        <v>4.9249999999999998</v>
      </c>
      <c r="M7" s="18" t="s">
        <v>49</v>
      </c>
    </row>
    <row r="8" spans="5:13" ht="28.5" x14ac:dyDescent="0.2">
      <c r="G8" s="76" t="s">
        <v>52</v>
      </c>
      <c r="I8" s="40" t="str">
        <f>'Project 4'!$A$1</f>
        <v>Expansion of central water supply (100% connection rate)</v>
      </c>
      <c r="K8" s="17">
        <f>'Project 4'!$K$26</f>
        <v>4.0999999999999996</v>
      </c>
      <c r="M8" s="18" t="s">
        <v>49</v>
      </c>
    </row>
    <row r="9" spans="5:13" ht="28.5" x14ac:dyDescent="0.2">
      <c r="G9" s="76" t="s">
        <v>53</v>
      </c>
      <c r="I9" s="40" t="str">
        <f>'Project 5'!$A$1</f>
        <v>Rainwater harvesting (as supplement to central supply)</v>
      </c>
      <c r="K9" s="17">
        <f>'Project 5'!$K$26</f>
        <v>4.9000000000000004</v>
      </c>
      <c r="M9" s="18" t="s">
        <v>49</v>
      </c>
    </row>
    <row r="10" spans="5:13" x14ac:dyDescent="0.2">
      <c r="G10" s="76" t="s">
        <v>54</v>
      </c>
      <c r="I10" s="40" t="str">
        <f>'Project 6'!$A$1</f>
        <v xml:space="preserve">Filters for Household Water Treatment </v>
      </c>
      <c r="K10" s="17">
        <f>'Project 6'!$K$26</f>
        <v>4.2750000000000004</v>
      </c>
      <c r="M10" s="18" t="s">
        <v>49</v>
      </c>
    </row>
    <row r="11" spans="5:13" ht="28.5" x14ac:dyDescent="0.2">
      <c r="G11" s="76" t="s">
        <v>55</v>
      </c>
      <c r="I11" s="40" t="str">
        <f>'Project 7'!$A$1</f>
        <v>Semi-centralised wastewater treatment system with biogas recovery</v>
      </c>
      <c r="K11" s="17">
        <f>'Project 7'!$K$26</f>
        <v>3.2250000000000001</v>
      </c>
      <c r="M11" s="18" t="s">
        <v>49</v>
      </c>
    </row>
    <row r="12" spans="5:13" x14ac:dyDescent="0.2">
      <c r="G12" s="76" t="s">
        <v>56</v>
      </c>
      <c r="I12" s="40" t="str">
        <f>'Project 8'!$A$1</f>
        <v>Biogas system at the TVET / market</v>
      </c>
      <c r="K12" s="17">
        <f>'Project 8'!$K$26</f>
        <v>4.2</v>
      </c>
      <c r="M12" s="18" t="s">
        <v>49</v>
      </c>
    </row>
    <row r="13" spans="5:13" ht="28.5" x14ac:dyDescent="0.2">
      <c r="G13" s="76" t="s">
        <v>57</v>
      </c>
      <c r="I13" s="40" t="str">
        <f>'Project 9'!$A$1</f>
        <v>Latrine Improvements / Education / Improved Greywater management</v>
      </c>
      <c r="K13" s="17">
        <f>'Project 9'!$K$26</f>
        <v>4.0750000000000002</v>
      </c>
      <c r="M13" s="18" t="s">
        <v>49</v>
      </c>
    </row>
    <row r="14" spans="5:13" x14ac:dyDescent="0.2">
      <c r="G14" s="76" t="s">
        <v>58</v>
      </c>
      <c r="I14" s="21" t="str">
        <f>'Project 10'!$A$1</f>
        <v>Community composting</v>
      </c>
      <c r="K14" s="17">
        <f>'Project 10'!$K$26</f>
        <v>4.625</v>
      </c>
      <c r="M14" s="18" t="s">
        <v>49</v>
      </c>
    </row>
    <row r="15" spans="5:13" x14ac:dyDescent="0.2">
      <c r="G15" s="76" t="s">
        <v>59</v>
      </c>
      <c r="I15" s="21" t="str">
        <f>'Project 11'!$A$1</f>
        <v>Neighbourhood Waste Collection Point</v>
      </c>
      <c r="K15" s="17">
        <f>'Project 11'!$K$26</f>
        <v>4.3500000000000005</v>
      </c>
      <c r="M15" s="18" t="s">
        <v>49</v>
      </c>
    </row>
    <row r="16" spans="5:13" x14ac:dyDescent="0.2">
      <c r="G16" s="76" t="s">
        <v>60</v>
      </c>
      <c r="I16" s="40" t="str">
        <f>'Project 12'!$A$1</f>
        <v>Recycling collection stations</v>
      </c>
      <c r="K16" s="17">
        <f>'Project 12'!$K$26</f>
        <v>4.4000000000000004</v>
      </c>
      <c r="M16" s="18" t="s">
        <v>49</v>
      </c>
    </row>
    <row r="17" spans="7:13" x14ac:dyDescent="0.2">
      <c r="G17" s="76" t="s">
        <v>61</v>
      </c>
      <c r="I17" s="40" t="str">
        <f>'Project 13'!$A$1</f>
        <v>Solar PV</v>
      </c>
      <c r="K17" s="17">
        <f>'Project 13'!$K$26</f>
        <v>4.2</v>
      </c>
      <c r="M17" s="18" t="s">
        <v>49</v>
      </c>
    </row>
    <row r="18" spans="7:13" x14ac:dyDescent="0.2">
      <c r="G18" s="76" t="s">
        <v>62</v>
      </c>
      <c r="I18" s="40" t="str">
        <f>'Project 14'!$A$1</f>
        <v>Improved Cook Stoves</v>
      </c>
      <c r="K18" s="17">
        <f>'Project 14'!$K$26</f>
        <v>4.4499999999999993</v>
      </c>
      <c r="M18" s="18" t="s">
        <v>49</v>
      </c>
    </row>
    <row r="19" spans="7:13" x14ac:dyDescent="0.2">
      <c r="G19" s="76" t="s">
        <v>63</v>
      </c>
      <c r="I19" s="21" t="str">
        <f>'Project 15'!$A$1</f>
        <v>Energy Efficient Lighting and Appliances</v>
      </c>
      <c r="K19" s="17">
        <f>'Project 15'!$K$26</f>
        <v>4.1500000000000004</v>
      </c>
      <c r="M19" s="18" t="s">
        <v>49</v>
      </c>
    </row>
    <row r="20" spans="7:13" ht="28.5" x14ac:dyDescent="0.2">
      <c r="G20" s="76" t="s">
        <v>64</v>
      </c>
      <c r="I20" s="40" t="str">
        <f>'Project 16'!$A$1</f>
        <v>Establishment of a Technical and Vocational Education and Training (TVET) Centre</v>
      </c>
      <c r="K20" s="17">
        <f>'Project 16'!$K$26</f>
        <v>4.7249999999999996</v>
      </c>
      <c r="M20" s="18" t="s">
        <v>49</v>
      </c>
    </row>
    <row r="21" spans="7:13" ht="28.5" x14ac:dyDescent="0.2">
      <c r="G21" s="76" t="s">
        <v>65</v>
      </c>
      <c r="I21" s="67" t="str">
        <f>'Project 17'!$A$1</f>
        <v>Additional Community Focal Points &amp; Market Squares</v>
      </c>
      <c r="K21" s="17">
        <f>'Project 17'!$K$26</f>
        <v>4.7500000000000009</v>
      </c>
      <c r="M21" s="18" t="s">
        <v>49</v>
      </c>
    </row>
    <row r="22" spans="7:13" x14ac:dyDescent="0.2">
      <c r="G22" s="76" t="s">
        <v>66</v>
      </c>
      <c r="I22" s="21">
        <f>'Project 18'!$A$1</f>
        <v>0</v>
      </c>
      <c r="K22" s="17">
        <f>'Project 18'!$K$26</f>
        <v>3</v>
      </c>
      <c r="M22" s="18" t="s">
        <v>49</v>
      </c>
    </row>
    <row r="23" spans="7:13" x14ac:dyDescent="0.2">
      <c r="G23" s="76" t="s">
        <v>67</v>
      </c>
      <c r="I23" s="21">
        <f>'Project 19'!$A$1</f>
        <v>0</v>
      </c>
      <c r="K23" s="17">
        <f>'Project 19'!$K$26</f>
        <v>3</v>
      </c>
      <c r="M23" s="18" t="s">
        <v>49</v>
      </c>
    </row>
    <row r="24" spans="7:13" x14ac:dyDescent="0.2"/>
  </sheetData>
  <mergeCells count="1">
    <mergeCell ref="E2:G2"/>
  </mergeCells>
  <conditionalFormatting sqref="K4:K23">
    <cfRule type="colorScale" priority="1">
      <colorScale>
        <cfvo type="min"/>
        <cfvo type="max"/>
        <color theme="0"/>
        <color theme="6"/>
      </colorScale>
    </cfRule>
  </conditionalFormatting>
  <hyperlinks>
    <hyperlink ref="M6" location="'Project 2'!A1" display="Here" xr:uid="{00000000-0004-0000-0100-000000000000}"/>
    <hyperlink ref="M7" location="'Project 3'!A1" display="Here" xr:uid="{00000000-0004-0000-0100-000001000000}"/>
    <hyperlink ref="M5" location="'Project 1'!A1" display="Here" xr:uid="{00000000-0004-0000-0100-000002000000}"/>
    <hyperlink ref="M8" location="'Project 4'!A1" display="Here" xr:uid="{00000000-0004-0000-0100-000003000000}"/>
    <hyperlink ref="M9" location="'Project 5'!A1" display="Here" xr:uid="{00000000-0004-0000-0100-000004000000}"/>
    <hyperlink ref="M10" location="'Project 6'!A1" display="Here" xr:uid="{00000000-0004-0000-0100-000005000000}"/>
    <hyperlink ref="M11" location="'Project 7'!A1" display="Here" xr:uid="{00000000-0004-0000-0100-000006000000}"/>
    <hyperlink ref="M12" location="'Project 8'!A1" display="Here" xr:uid="{00000000-0004-0000-0100-000007000000}"/>
    <hyperlink ref="M13" location="'Project 9'!A1" display="Here" xr:uid="{00000000-0004-0000-0100-000008000000}"/>
    <hyperlink ref="M14" location="'Project 10'!A1" display="Here" xr:uid="{00000000-0004-0000-0100-000009000000}"/>
    <hyperlink ref="M15" location="'Project 11'!A1" display="Here" xr:uid="{00000000-0004-0000-0100-00000A000000}"/>
    <hyperlink ref="M16" location="'Project 12'!A1" display="Here" xr:uid="{00000000-0004-0000-0100-00000B000000}"/>
    <hyperlink ref="M17" location="'Project 13'!A1" display="Here" xr:uid="{00000000-0004-0000-0100-00000C000000}"/>
    <hyperlink ref="M18" location="'Project 14'!A1" display="Here" xr:uid="{00000000-0004-0000-0100-00000D000000}"/>
    <hyperlink ref="M19" location="'Project 15'!A1" display="Here" xr:uid="{00000000-0004-0000-0100-00000E000000}"/>
    <hyperlink ref="M20" location="'Project 16'!A1" display="Here" xr:uid="{00000000-0004-0000-0100-00000F000000}"/>
    <hyperlink ref="M21" location="'Project 17'!A1" display="Here" xr:uid="{00000000-0004-0000-0100-000010000000}"/>
    <hyperlink ref="M22" location="'Project 18'!A1" display="Here" xr:uid="{00000000-0004-0000-0100-000011000000}"/>
    <hyperlink ref="M23" location="'Project 19'!A1" display="Here" xr:uid="{00000000-0004-0000-0100-000012000000}"/>
  </hyperlink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27"/>
  <sheetViews>
    <sheetView showGridLines="0" workbookViewId="0">
      <selection activeCell="M16" sqref="M16"/>
    </sheetView>
  </sheetViews>
  <sheetFormatPr defaultColWidth="0" defaultRowHeight="14.25" zeroHeight="1" x14ac:dyDescent="0.2"/>
  <cols>
    <col min="1" max="2" width="8.625" customWidth="1"/>
    <col min="3" max="3" width="26.625" customWidth="1"/>
    <col min="4" max="4" width="3.625" customWidth="1"/>
    <col min="5" max="5" width="49.125" customWidth="1"/>
    <col min="6" max="6" width="3.625" customWidth="1"/>
    <col min="7" max="7" width="5.625" customWidth="1"/>
    <col min="8" max="8" width="3.625" customWidth="1"/>
    <col min="9" max="9" width="10.125" customWidth="1"/>
    <col min="10" max="10" width="3.625" customWidth="1"/>
    <col min="11" max="11" width="5.875" customWidth="1"/>
    <col min="12" max="12" width="8.625" customWidth="1"/>
    <col min="13" max="13" width="33.125" style="38" customWidth="1"/>
    <col min="14" max="14" width="8.625" customWidth="1"/>
    <col min="15" max="16384" width="8" hidden="1"/>
  </cols>
  <sheetData>
    <row r="1" spans="1:13" ht="17.25" thickBot="1" x14ac:dyDescent="0.3">
      <c r="A1" s="75" t="s">
        <v>251</v>
      </c>
      <c r="B1" s="75"/>
      <c r="C1" s="75"/>
      <c r="D1" s="75"/>
      <c r="E1" s="75"/>
      <c r="F1" s="75"/>
      <c r="G1" s="75"/>
    </row>
    <row r="2" spans="1:13" ht="15.75" thickTop="1" x14ac:dyDescent="0.25">
      <c r="A2" s="14"/>
      <c r="C2" s="1"/>
      <c r="D2" s="1"/>
      <c r="E2" s="1"/>
      <c r="F2" s="1"/>
      <c r="G2" s="1"/>
      <c r="H2" s="1"/>
      <c r="I2" s="1"/>
      <c r="J2" s="1"/>
      <c r="K2" s="1"/>
      <c r="L2" s="1"/>
      <c r="M2" s="39" t="s">
        <v>80</v>
      </c>
    </row>
    <row r="3" spans="1:13" ht="57.75" thickBot="1" x14ac:dyDescent="0.25">
      <c r="C3" s="24" t="s">
        <v>17</v>
      </c>
      <c r="D3" s="9"/>
      <c r="E3" s="27" t="s">
        <v>18</v>
      </c>
      <c r="F3" s="9"/>
      <c r="G3" s="23">
        <v>5</v>
      </c>
      <c r="H3" s="12" t="s">
        <v>20</v>
      </c>
      <c r="I3" s="25">
        <v>0.1</v>
      </c>
      <c r="J3" s="25" t="s">
        <v>21</v>
      </c>
      <c r="K3" s="36">
        <f>G3*I3</f>
        <v>0.5</v>
      </c>
      <c r="M3" s="38" t="s">
        <v>252</v>
      </c>
    </row>
    <row r="4" spans="1:13" ht="44.25" thickTop="1" thickBot="1" x14ac:dyDescent="0.25">
      <c r="C4" s="7"/>
      <c r="D4" s="9"/>
      <c r="E4" s="27" t="s">
        <v>23</v>
      </c>
      <c r="F4" s="9"/>
      <c r="G4" s="23">
        <v>5</v>
      </c>
      <c r="H4" s="12" t="s">
        <v>20</v>
      </c>
      <c r="I4" s="25">
        <v>0.05</v>
      </c>
      <c r="J4" s="25" t="s">
        <v>21</v>
      </c>
      <c r="K4" s="36">
        <f>G4*I4</f>
        <v>0.25</v>
      </c>
      <c r="M4" s="38" t="s">
        <v>253</v>
      </c>
    </row>
    <row r="5" spans="1:13" ht="15.75" thickTop="1" thickBot="1" x14ac:dyDescent="0.25">
      <c r="K5" s="11"/>
    </row>
    <row r="6" spans="1:13" ht="44.25" thickTop="1" thickBot="1" x14ac:dyDescent="0.25">
      <c r="C6" s="24" t="s">
        <v>24</v>
      </c>
      <c r="D6" s="9"/>
      <c r="E6" s="28" t="s">
        <v>25</v>
      </c>
      <c r="F6" s="9"/>
      <c r="G6" s="23">
        <v>5</v>
      </c>
      <c r="H6" s="12" t="s">
        <v>20</v>
      </c>
      <c r="I6" s="25">
        <v>0.1</v>
      </c>
      <c r="J6" s="25" t="s">
        <v>21</v>
      </c>
      <c r="K6" s="36">
        <f t="shared" ref="K6:K16" si="0">G6*I6</f>
        <v>0.5</v>
      </c>
      <c r="M6" s="38" t="s">
        <v>254</v>
      </c>
    </row>
    <row r="7" spans="1:13" ht="58.5" thickTop="1" thickBot="1" x14ac:dyDescent="0.25">
      <c r="C7" s="8"/>
      <c r="D7" s="9"/>
      <c r="E7" s="28" t="s">
        <v>26</v>
      </c>
      <c r="F7" s="9"/>
      <c r="G7" s="23">
        <v>5</v>
      </c>
      <c r="H7" s="12" t="s">
        <v>20</v>
      </c>
      <c r="I7" s="25">
        <v>0.15</v>
      </c>
      <c r="J7" s="25" t="s">
        <v>21</v>
      </c>
      <c r="K7" s="36">
        <f t="shared" si="0"/>
        <v>0.75</v>
      </c>
      <c r="M7" s="38" t="s">
        <v>255</v>
      </c>
    </row>
    <row r="8" spans="1:13" ht="30" thickTop="1" thickBot="1" x14ac:dyDescent="0.25">
      <c r="C8" s="8"/>
      <c r="D8" s="9"/>
      <c r="E8" s="28" t="s">
        <v>27</v>
      </c>
      <c r="F8" s="9"/>
      <c r="G8" s="23">
        <v>5</v>
      </c>
      <c r="H8" s="12" t="s">
        <v>20</v>
      </c>
      <c r="I8" s="25">
        <v>0.1</v>
      </c>
      <c r="J8" s="25" t="s">
        <v>21</v>
      </c>
      <c r="K8" s="36">
        <f t="shared" si="0"/>
        <v>0.5</v>
      </c>
      <c r="M8" s="38" t="s">
        <v>256</v>
      </c>
    </row>
    <row r="9" spans="1:13" ht="15" thickTop="1" x14ac:dyDescent="0.2">
      <c r="K9" s="11"/>
    </row>
    <row r="10" spans="1:13" x14ac:dyDescent="0.2">
      <c r="C10" s="6"/>
      <c r="D10" s="9"/>
      <c r="F10" s="9"/>
      <c r="H10" s="10"/>
      <c r="I10" s="13"/>
      <c r="J10" s="13"/>
      <c r="K10" s="2"/>
    </row>
    <row r="11" spans="1:13" ht="57.75" thickBot="1" x14ac:dyDescent="0.25">
      <c r="C11" s="24" t="s">
        <v>28</v>
      </c>
      <c r="D11" s="9"/>
      <c r="E11" s="27" t="s">
        <v>29</v>
      </c>
      <c r="F11" s="9"/>
      <c r="G11" s="23">
        <v>4</v>
      </c>
      <c r="H11" s="12" t="s">
        <v>20</v>
      </c>
      <c r="I11" s="25">
        <v>0.05</v>
      </c>
      <c r="J11" s="25" t="s">
        <v>21</v>
      </c>
      <c r="K11" s="36">
        <f t="shared" si="0"/>
        <v>0.2</v>
      </c>
      <c r="M11" s="38" t="s">
        <v>257</v>
      </c>
    </row>
    <row r="12" spans="1:13" ht="44.25" thickTop="1" thickBot="1" x14ac:dyDescent="0.25">
      <c r="C12" s="8"/>
      <c r="D12" s="9"/>
      <c r="E12" s="28" t="s">
        <v>30</v>
      </c>
      <c r="F12" s="9"/>
      <c r="G12" s="23">
        <v>4</v>
      </c>
      <c r="H12" s="12" t="s">
        <v>20</v>
      </c>
      <c r="I12" s="25">
        <v>0.05</v>
      </c>
      <c r="J12" s="25" t="s">
        <v>21</v>
      </c>
      <c r="K12" s="36">
        <f t="shared" si="0"/>
        <v>0.2</v>
      </c>
      <c r="M12" s="38" t="s">
        <v>258</v>
      </c>
    </row>
    <row r="13" spans="1:13" ht="15" thickTop="1" x14ac:dyDescent="0.2">
      <c r="C13" s="6"/>
      <c r="D13" s="9"/>
      <c r="F13" s="9"/>
      <c r="H13" s="10"/>
      <c r="I13" s="13"/>
      <c r="J13" s="13"/>
      <c r="K13" s="2"/>
    </row>
    <row r="14" spans="1:13" ht="43.5" thickBot="1" x14ac:dyDescent="0.25">
      <c r="C14" s="24" t="s">
        <v>31</v>
      </c>
      <c r="D14" s="9"/>
      <c r="E14" s="27" t="s">
        <v>32</v>
      </c>
      <c r="F14" s="9"/>
      <c r="G14" s="23">
        <v>4</v>
      </c>
      <c r="H14" s="12" t="s">
        <v>20</v>
      </c>
      <c r="I14" s="33">
        <v>0.05</v>
      </c>
      <c r="J14" s="33" t="s">
        <v>21</v>
      </c>
      <c r="K14" s="36">
        <f t="shared" si="0"/>
        <v>0.2</v>
      </c>
      <c r="M14" s="38" t="s">
        <v>259</v>
      </c>
    </row>
    <row r="15" spans="1:13" ht="44.25" thickTop="1" thickBot="1" x14ac:dyDescent="0.25">
      <c r="C15" s="8"/>
      <c r="D15" s="9"/>
      <c r="E15" s="28" t="s">
        <v>33</v>
      </c>
      <c r="F15" s="9"/>
      <c r="G15" s="23">
        <v>5</v>
      </c>
      <c r="H15" s="12" t="s">
        <v>20</v>
      </c>
      <c r="I15" s="33">
        <v>0.05</v>
      </c>
      <c r="J15" s="33" t="s">
        <v>21</v>
      </c>
      <c r="K15" s="36">
        <f t="shared" si="0"/>
        <v>0.25</v>
      </c>
      <c r="M15" s="38" t="s">
        <v>260</v>
      </c>
    </row>
    <row r="16" spans="1:13" ht="58.5" thickTop="1" thickBot="1" x14ac:dyDescent="0.25">
      <c r="C16" s="8"/>
      <c r="D16" s="9"/>
      <c r="E16" s="29" t="s">
        <v>34</v>
      </c>
      <c r="F16" s="9"/>
      <c r="G16" s="23">
        <v>5</v>
      </c>
      <c r="H16" s="12" t="s">
        <v>20</v>
      </c>
      <c r="I16" s="33">
        <v>0.05</v>
      </c>
      <c r="J16" s="33"/>
      <c r="K16" s="36">
        <f t="shared" si="0"/>
        <v>0.25</v>
      </c>
      <c r="M16" s="38" t="s">
        <v>261</v>
      </c>
    </row>
    <row r="17" spans="3:13" ht="15" thickTop="1" x14ac:dyDescent="0.2">
      <c r="C17" s="6"/>
      <c r="D17" s="9"/>
      <c r="F17" s="9"/>
      <c r="H17" s="10"/>
      <c r="I17" s="13"/>
      <c r="J17" s="13"/>
      <c r="K17" s="2"/>
    </row>
    <row r="18" spans="3:13" ht="43.5" thickBot="1" x14ac:dyDescent="0.25">
      <c r="C18" s="24" t="s">
        <v>35</v>
      </c>
      <c r="D18" s="9"/>
      <c r="E18" s="27" t="s">
        <v>36</v>
      </c>
      <c r="F18" s="9"/>
      <c r="G18" s="23">
        <v>4</v>
      </c>
      <c r="H18" s="12" t="s">
        <v>20</v>
      </c>
      <c r="I18" s="25">
        <v>0.1</v>
      </c>
      <c r="J18" s="25" t="s">
        <v>21</v>
      </c>
      <c r="K18" s="36">
        <f t="shared" ref="K18:K24" si="1">G18*I18</f>
        <v>0.4</v>
      </c>
      <c r="M18" s="38" t="s">
        <v>262</v>
      </c>
    </row>
    <row r="19" spans="3:13" ht="15" thickTop="1" x14ac:dyDescent="0.2">
      <c r="C19" s="6"/>
      <c r="D19" s="9"/>
      <c r="F19" s="9"/>
      <c r="H19" s="10"/>
      <c r="I19" s="13"/>
      <c r="J19" s="13"/>
      <c r="K19" s="2"/>
    </row>
    <row r="20" spans="3:13" ht="100.5" thickBot="1" x14ac:dyDescent="0.25">
      <c r="C20" s="24" t="s">
        <v>37</v>
      </c>
      <c r="E20" s="30" t="s">
        <v>38</v>
      </c>
      <c r="F20" s="9"/>
      <c r="G20" s="23">
        <v>5</v>
      </c>
      <c r="H20" s="12" t="s">
        <v>20</v>
      </c>
      <c r="I20" s="31">
        <v>2.5000000000000001E-2</v>
      </c>
      <c r="J20" s="31" t="s">
        <v>21</v>
      </c>
      <c r="K20" s="36">
        <f t="shared" si="1"/>
        <v>0.125</v>
      </c>
      <c r="M20" s="38" t="s">
        <v>263</v>
      </c>
    </row>
    <row r="21" spans="3:13" ht="30" thickTop="1" thickBot="1" x14ac:dyDescent="0.25">
      <c r="C21" s="24"/>
      <c r="E21" s="30" t="s">
        <v>39</v>
      </c>
      <c r="F21" s="9"/>
      <c r="G21" s="23">
        <v>5</v>
      </c>
      <c r="H21" s="12" t="s">
        <v>20</v>
      </c>
      <c r="I21" s="31">
        <v>2.5000000000000001E-2</v>
      </c>
      <c r="J21" s="31" t="s">
        <v>21</v>
      </c>
      <c r="K21" s="36">
        <f t="shared" si="1"/>
        <v>0.125</v>
      </c>
      <c r="M21" s="38" t="s">
        <v>264</v>
      </c>
    </row>
    <row r="22" spans="3:13" ht="15" thickTop="1" x14ac:dyDescent="0.2">
      <c r="K22" s="11"/>
    </row>
    <row r="23" spans="3:13" ht="43.5" thickBot="1" x14ac:dyDescent="0.25">
      <c r="C23" s="24" t="s">
        <v>40</v>
      </c>
      <c r="D23" s="9"/>
      <c r="E23" s="30" t="s">
        <v>41</v>
      </c>
      <c r="F23" s="9"/>
      <c r="G23" s="23">
        <v>5</v>
      </c>
      <c r="H23" s="12" t="s">
        <v>20</v>
      </c>
      <c r="I23" s="25">
        <v>0.05</v>
      </c>
      <c r="J23" s="25"/>
      <c r="K23" s="36">
        <f t="shared" si="1"/>
        <v>0.25</v>
      </c>
      <c r="M23" s="38" t="s">
        <v>265</v>
      </c>
    </row>
    <row r="24" spans="3:13" ht="30" thickTop="1" thickBot="1" x14ac:dyDescent="0.25">
      <c r="C24" s="24"/>
      <c r="D24" s="9"/>
      <c r="E24" s="29" t="s">
        <v>42</v>
      </c>
      <c r="F24" s="9"/>
      <c r="G24" s="23">
        <v>5</v>
      </c>
      <c r="H24" s="12" t="s">
        <v>20</v>
      </c>
      <c r="I24" s="25">
        <v>0.05</v>
      </c>
      <c r="J24" s="25" t="s">
        <v>21</v>
      </c>
      <c r="K24" s="36">
        <f t="shared" si="1"/>
        <v>0.25</v>
      </c>
      <c r="M24" s="38" t="s">
        <v>266</v>
      </c>
    </row>
    <row r="25" spans="3:13" ht="15" thickTop="1" x14ac:dyDescent="0.2"/>
    <row r="26" spans="3:13" ht="19.5" x14ac:dyDescent="0.55000000000000004">
      <c r="I26" s="3"/>
      <c r="J26" s="11"/>
      <c r="K26" s="37">
        <f>SUM(K3:K24)</f>
        <v>4.7500000000000009</v>
      </c>
    </row>
    <row r="27" spans="3:13" x14ac:dyDescent="0.2"/>
  </sheetData>
  <mergeCells count="1">
    <mergeCell ref="A1:G1"/>
  </mergeCells>
  <dataValidations count="1">
    <dataValidation type="decimal" allowBlank="1" showInputMessage="1" showErrorMessage="1" sqref="G3:G24" xr:uid="{00000000-0002-0000-0F00-000000000000}">
      <formula1>1</formula1>
      <formula2>5</formula2>
    </dataValidation>
  </dataValidation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N27"/>
  <sheetViews>
    <sheetView showGridLines="0" workbookViewId="0">
      <selection activeCell="K26" sqref="K26"/>
    </sheetView>
  </sheetViews>
  <sheetFormatPr defaultColWidth="0" defaultRowHeight="14.25" zeroHeight="1" x14ac:dyDescent="0.2"/>
  <cols>
    <col min="1" max="2" width="8.625" customWidth="1"/>
    <col min="3" max="3" width="26.625" customWidth="1"/>
    <col min="4" max="4" width="4.125" customWidth="1"/>
    <col min="5" max="5" width="50.5" customWidth="1"/>
    <col min="6" max="6" width="4.125" customWidth="1"/>
    <col min="7" max="7" width="5.625" customWidth="1"/>
    <col min="8" max="8" width="4.125" customWidth="1"/>
    <col min="9" max="9" width="10.125" customWidth="1"/>
    <col min="10" max="10" width="4.125" customWidth="1"/>
    <col min="11" max="11" width="5.875" customWidth="1"/>
    <col min="12" max="12" width="8.625" customWidth="1"/>
    <col min="13" max="13" width="77.875" customWidth="1"/>
    <col min="14" max="14" width="8.625" customWidth="1"/>
    <col min="15" max="16384" width="8" hidden="1"/>
  </cols>
  <sheetData>
    <row r="1" spans="1:13" ht="17.25" thickBot="1" x14ac:dyDescent="0.3">
      <c r="A1" s="75"/>
      <c r="B1" s="75"/>
      <c r="C1" s="75"/>
      <c r="D1" s="75"/>
      <c r="E1" s="75"/>
      <c r="F1" s="75"/>
      <c r="G1" s="75"/>
    </row>
    <row r="2" spans="1:13" ht="15.75" thickTop="1" x14ac:dyDescent="0.25">
      <c r="A2" s="14"/>
      <c r="C2" s="1"/>
      <c r="D2" s="1"/>
      <c r="E2" s="1"/>
      <c r="F2" s="1"/>
      <c r="G2" s="1"/>
      <c r="H2" s="1"/>
      <c r="I2" s="1"/>
      <c r="J2" s="1"/>
      <c r="K2" s="1"/>
      <c r="L2" s="1"/>
      <c r="M2" s="1"/>
    </row>
    <row r="3" spans="1:13" ht="29.25" thickBot="1" x14ac:dyDescent="0.25">
      <c r="C3" s="24" t="s">
        <v>17</v>
      </c>
      <c r="D3" s="9"/>
      <c r="E3" s="27" t="s">
        <v>18</v>
      </c>
      <c r="F3" s="9"/>
      <c r="G3" s="23">
        <v>3</v>
      </c>
      <c r="H3" s="12" t="s">
        <v>20</v>
      </c>
      <c r="I3" s="25">
        <v>0.1</v>
      </c>
      <c r="J3" s="25" t="s">
        <v>21</v>
      </c>
      <c r="K3" s="36">
        <f>G3*I3</f>
        <v>0.30000000000000004</v>
      </c>
    </row>
    <row r="4" spans="1:13" ht="30" thickTop="1" thickBot="1" x14ac:dyDescent="0.25">
      <c r="C4" s="7"/>
      <c r="D4" s="9"/>
      <c r="E4" s="27" t="s">
        <v>23</v>
      </c>
      <c r="F4" s="9"/>
      <c r="G4" s="23">
        <v>3</v>
      </c>
      <c r="H4" s="12" t="s">
        <v>20</v>
      </c>
      <c r="I4" s="25">
        <v>0.05</v>
      </c>
      <c r="J4" s="25" t="s">
        <v>21</v>
      </c>
      <c r="K4" s="36">
        <f>G4*I4</f>
        <v>0.15000000000000002</v>
      </c>
    </row>
    <row r="5" spans="1:13" ht="15.75" thickTop="1" thickBot="1" x14ac:dyDescent="0.25">
      <c r="K5" s="11"/>
    </row>
    <row r="6" spans="1:13" ht="30" thickTop="1" thickBot="1" x14ac:dyDescent="0.25">
      <c r="C6" s="24" t="s">
        <v>24</v>
      </c>
      <c r="D6" s="9"/>
      <c r="E6" s="28" t="s">
        <v>25</v>
      </c>
      <c r="F6" s="9"/>
      <c r="G6" s="23">
        <v>3</v>
      </c>
      <c r="H6" s="12" t="s">
        <v>20</v>
      </c>
      <c r="I6" s="25">
        <v>0.1</v>
      </c>
      <c r="J6" s="25" t="s">
        <v>21</v>
      </c>
      <c r="K6" s="36">
        <f t="shared" ref="K6:K16" si="0">G6*I6</f>
        <v>0.30000000000000004</v>
      </c>
    </row>
    <row r="7" spans="1:13" ht="58.5" thickTop="1" thickBot="1" x14ac:dyDescent="0.25">
      <c r="C7" s="8"/>
      <c r="D7" s="9"/>
      <c r="E7" s="28" t="s">
        <v>26</v>
      </c>
      <c r="F7" s="9"/>
      <c r="G7" s="23">
        <v>3</v>
      </c>
      <c r="H7" s="12" t="s">
        <v>20</v>
      </c>
      <c r="I7" s="25">
        <v>0.15</v>
      </c>
      <c r="J7" s="25" t="s">
        <v>21</v>
      </c>
      <c r="K7" s="36">
        <f t="shared" si="0"/>
        <v>0.44999999999999996</v>
      </c>
    </row>
    <row r="8" spans="1:13" ht="30" thickTop="1" thickBot="1" x14ac:dyDescent="0.25">
      <c r="C8" s="8"/>
      <c r="D8" s="9"/>
      <c r="E8" s="28" t="s">
        <v>27</v>
      </c>
      <c r="F8" s="9"/>
      <c r="G8" s="23">
        <v>3</v>
      </c>
      <c r="H8" s="12" t="s">
        <v>20</v>
      </c>
      <c r="I8" s="25">
        <v>0.1</v>
      </c>
      <c r="J8" s="25" t="s">
        <v>21</v>
      </c>
      <c r="K8" s="36">
        <f t="shared" si="0"/>
        <v>0.30000000000000004</v>
      </c>
    </row>
    <row r="9" spans="1:13" ht="15" thickTop="1" x14ac:dyDescent="0.2">
      <c r="K9" s="11"/>
    </row>
    <row r="10" spans="1:13" x14ac:dyDescent="0.2">
      <c r="C10" s="6"/>
      <c r="D10" s="9"/>
      <c r="F10" s="9"/>
      <c r="H10" s="10"/>
      <c r="I10" s="13"/>
      <c r="J10" s="13"/>
      <c r="K10" s="2"/>
    </row>
    <row r="11" spans="1:13" ht="43.5" thickBot="1" x14ac:dyDescent="0.25">
      <c r="C11" s="24" t="s">
        <v>28</v>
      </c>
      <c r="D11" s="9"/>
      <c r="E11" s="27" t="s">
        <v>29</v>
      </c>
      <c r="F11" s="9"/>
      <c r="G11" s="23">
        <v>3</v>
      </c>
      <c r="H11" s="12" t="s">
        <v>20</v>
      </c>
      <c r="I11" s="25">
        <v>0.05</v>
      </c>
      <c r="J11" s="25" t="s">
        <v>21</v>
      </c>
      <c r="K11" s="36">
        <f t="shared" si="0"/>
        <v>0.15000000000000002</v>
      </c>
    </row>
    <row r="12" spans="1:13" ht="44.25" thickTop="1" thickBot="1" x14ac:dyDescent="0.25">
      <c r="C12" s="8"/>
      <c r="D12" s="9"/>
      <c r="E12" s="28" t="s">
        <v>30</v>
      </c>
      <c r="F12" s="9"/>
      <c r="G12" s="23">
        <v>3</v>
      </c>
      <c r="H12" s="12" t="s">
        <v>20</v>
      </c>
      <c r="I12" s="25">
        <v>0.05</v>
      </c>
      <c r="J12" s="25" t="s">
        <v>21</v>
      </c>
      <c r="K12" s="36">
        <f t="shared" si="0"/>
        <v>0.15000000000000002</v>
      </c>
    </row>
    <row r="13" spans="1:13" ht="15" thickTop="1" x14ac:dyDescent="0.2">
      <c r="C13" s="6"/>
      <c r="D13" s="9"/>
      <c r="F13" s="9"/>
      <c r="H13" s="10"/>
      <c r="I13" s="13"/>
      <c r="J13" s="13"/>
      <c r="K13" s="2"/>
    </row>
    <row r="14" spans="1:13" ht="43.5" thickBot="1" x14ac:dyDescent="0.25">
      <c r="C14" s="24" t="s">
        <v>31</v>
      </c>
      <c r="D14" s="9"/>
      <c r="E14" s="27" t="s">
        <v>32</v>
      </c>
      <c r="F14" s="9"/>
      <c r="G14" s="23">
        <v>3</v>
      </c>
      <c r="H14" s="12" t="s">
        <v>20</v>
      </c>
      <c r="I14" s="33">
        <v>0.05</v>
      </c>
      <c r="J14" s="33" t="s">
        <v>21</v>
      </c>
      <c r="K14" s="36">
        <f t="shared" si="0"/>
        <v>0.15000000000000002</v>
      </c>
    </row>
    <row r="15" spans="1:13" ht="44.25" thickTop="1" thickBot="1" x14ac:dyDescent="0.25">
      <c r="C15" s="8"/>
      <c r="D15" s="9"/>
      <c r="E15" s="28" t="s">
        <v>33</v>
      </c>
      <c r="F15" s="9"/>
      <c r="G15" s="23">
        <v>3</v>
      </c>
      <c r="H15" s="12" t="s">
        <v>20</v>
      </c>
      <c r="I15" s="33">
        <v>0.05</v>
      </c>
      <c r="J15" s="33" t="s">
        <v>21</v>
      </c>
      <c r="K15" s="36">
        <f t="shared" si="0"/>
        <v>0.15000000000000002</v>
      </c>
    </row>
    <row r="16" spans="1:13" ht="58.5" thickTop="1" thickBot="1" x14ac:dyDescent="0.25">
      <c r="C16" s="8"/>
      <c r="D16" s="9"/>
      <c r="E16" s="29" t="s">
        <v>34</v>
      </c>
      <c r="F16" s="9"/>
      <c r="G16" s="23">
        <v>3</v>
      </c>
      <c r="H16" s="12" t="s">
        <v>20</v>
      </c>
      <c r="I16" s="33">
        <v>0.05</v>
      </c>
      <c r="J16" s="33"/>
      <c r="K16" s="36">
        <f t="shared" si="0"/>
        <v>0.15000000000000002</v>
      </c>
    </row>
    <row r="17" spans="3:11" ht="15" thickTop="1" x14ac:dyDescent="0.2">
      <c r="C17" s="6"/>
      <c r="D17" s="9"/>
      <c r="F17" s="9"/>
      <c r="H17" s="10"/>
      <c r="I17" s="13"/>
      <c r="J17" s="13"/>
      <c r="K17" s="2"/>
    </row>
    <row r="18" spans="3:11" ht="29.25" thickBot="1" x14ac:dyDescent="0.25">
      <c r="C18" s="24" t="s">
        <v>35</v>
      </c>
      <c r="D18" s="9"/>
      <c r="E18" s="27" t="s">
        <v>36</v>
      </c>
      <c r="F18" s="9"/>
      <c r="G18" s="23">
        <v>3</v>
      </c>
      <c r="H18" s="12" t="s">
        <v>20</v>
      </c>
      <c r="I18" s="25">
        <v>0.1</v>
      </c>
      <c r="J18" s="25" t="s">
        <v>21</v>
      </c>
      <c r="K18" s="36">
        <f t="shared" ref="K18:K24" si="1">G18*I18</f>
        <v>0.30000000000000004</v>
      </c>
    </row>
    <row r="19" spans="3:11" ht="15" thickTop="1" x14ac:dyDescent="0.2">
      <c r="C19" s="6"/>
      <c r="D19" s="9"/>
      <c r="F19" s="9"/>
      <c r="H19" s="10"/>
      <c r="I19" s="13"/>
      <c r="J19" s="13"/>
      <c r="K19" s="2"/>
    </row>
    <row r="20" spans="3:11" ht="100.5" thickBot="1" x14ac:dyDescent="0.25">
      <c r="C20" s="24" t="s">
        <v>37</v>
      </c>
      <c r="E20" s="30" t="s">
        <v>38</v>
      </c>
      <c r="F20" s="9"/>
      <c r="G20" s="23">
        <v>3</v>
      </c>
      <c r="H20" s="12" t="s">
        <v>20</v>
      </c>
      <c r="I20" s="31">
        <v>2.5000000000000001E-2</v>
      </c>
      <c r="J20" s="31" t="s">
        <v>21</v>
      </c>
      <c r="K20" s="36">
        <f t="shared" si="1"/>
        <v>7.5000000000000011E-2</v>
      </c>
    </row>
    <row r="21" spans="3:11" ht="30" thickTop="1" thickBot="1" x14ac:dyDescent="0.25">
      <c r="C21" s="24"/>
      <c r="E21" s="30" t="s">
        <v>39</v>
      </c>
      <c r="F21" s="9"/>
      <c r="G21" s="23">
        <v>3</v>
      </c>
      <c r="H21" s="12" t="s">
        <v>20</v>
      </c>
      <c r="I21" s="31">
        <v>2.5000000000000001E-2</v>
      </c>
      <c r="J21" s="31" t="s">
        <v>21</v>
      </c>
      <c r="K21" s="36">
        <f t="shared" si="1"/>
        <v>7.5000000000000011E-2</v>
      </c>
    </row>
    <row r="22" spans="3:11" ht="15" thickTop="1" x14ac:dyDescent="0.2">
      <c r="K22" s="11"/>
    </row>
    <row r="23" spans="3:11" ht="43.5" thickBot="1" x14ac:dyDescent="0.25">
      <c r="C23" s="24" t="s">
        <v>40</v>
      </c>
      <c r="D23" s="9"/>
      <c r="E23" s="30" t="s">
        <v>41</v>
      </c>
      <c r="F23" s="9"/>
      <c r="G23" s="23">
        <v>3</v>
      </c>
      <c r="H23" s="12" t="s">
        <v>20</v>
      </c>
      <c r="I23" s="25">
        <v>0.05</v>
      </c>
      <c r="J23" s="25"/>
      <c r="K23" s="36">
        <f t="shared" si="1"/>
        <v>0.15000000000000002</v>
      </c>
    </row>
    <row r="24" spans="3:11" ht="30" thickTop="1" thickBot="1" x14ac:dyDescent="0.25">
      <c r="C24" s="24"/>
      <c r="D24" s="9"/>
      <c r="E24" s="29" t="s">
        <v>42</v>
      </c>
      <c r="F24" s="9"/>
      <c r="G24" s="23">
        <v>3</v>
      </c>
      <c r="H24" s="12" t="s">
        <v>20</v>
      </c>
      <c r="I24" s="25">
        <v>0.05</v>
      </c>
      <c r="J24" s="25" t="s">
        <v>21</v>
      </c>
      <c r="K24" s="36">
        <f t="shared" si="1"/>
        <v>0.15000000000000002</v>
      </c>
    </row>
    <row r="25" spans="3:11" ht="15" thickTop="1" x14ac:dyDescent="0.2"/>
    <row r="26" spans="3:11" ht="19.5" x14ac:dyDescent="0.55000000000000004">
      <c r="I26" s="3"/>
      <c r="J26" s="11"/>
      <c r="K26" s="37">
        <f>SUM(K3:K24)</f>
        <v>3</v>
      </c>
    </row>
    <row r="27" spans="3:11" x14ac:dyDescent="0.2"/>
  </sheetData>
  <mergeCells count="1">
    <mergeCell ref="A1:G1"/>
  </mergeCells>
  <dataValidations count="1">
    <dataValidation type="decimal" allowBlank="1" showInputMessage="1" showErrorMessage="1" sqref="G3:G24" xr:uid="{00000000-0002-0000-1300-000000000000}">
      <formula1>1</formula1>
      <formula2>5</formula2>
    </dataValidation>
  </dataValidation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N27"/>
  <sheetViews>
    <sheetView showGridLines="0" workbookViewId="0">
      <selection activeCell="K26" sqref="K26"/>
    </sheetView>
  </sheetViews>
  <sheetFormatPr defaultColWidth="0" defaultRowHeight="14.25" zeroHeight="1" x14ac:dyDescent="0.2"/>
  <cols>
    <col min="1" max="2" width="8.625" customWidth="1"/>
    <col min="3" max="3" width="26.625" customWidth="1"/>
    <col min="4" max="4" width="3.625" customWidth="1"/>
    <col min="5" max="5" width="49" customWidth="1"/>
    <col min="6" max="6" width="3.625" customWidth="1"/>
    <col min="7" max="7" width="5.625" customWidth="1"/>
    <col min="8" max="8" width="3.625" customWidth="1"/>
    <col min="9" max="9" width="10.125" customWidth="1"/>
    <col min="10" max="10" width="3.625" customWidth="1"/>
    <col min="11" max="11" width="5.875" customWidth="1"/>
    <col min="12" max="12" width="8.625" customWidth="1"/>
    <col min="13" max="13" width="40" customWidth="1"/>
    <col min="14" max="14" width="8.625" customWidth="1"/>
    <col min="15" max="16384" width="8" hidden="1"/>
  </cols>
  <sheetData>
    <row r="1" spans="1:13" ht="17.25" thickBot="1" x14ac:dyDescent="0.3">
      <c r="A1" s="75"/>
      <c r="B1" s="75"/>
      <c r="C1" s="75"/>
      <c r="D1" s="75"/>
      <c r="E1" s="75"/>
      <c r="F1" s="75"/>
      <c r="G1" s="75"/>
    </row>
    <row r="2" spans="1:13" ht="15.75" thickTop="1" x14ac:dyDescent="0.25">
      <c r="A2" s="14"/>
      <c r="C2" s="1"/>
      <c r="D2" s="1"/>
      <c r="E2" s="1"/>
      <c r="F2" s="1"/>
      <c r="G2" s="1"/>
      <c r="H2" s="1"/>
      <c r="I2" s="1"/>
      <c r="J2" s="1"/>
      <c r="K2" s="1"/>
      <c r="L2" s="1"/>
      <c r="M2" s="1"/>
    </row>
    <row r="3" spans="1:13" ht="29.25" thickBot="1" x14ac:dyDescent="0.25">
      <c r="C3" s="24" t="s">
        <v>17</v>
      </c>
      <c r="D3" s="9"/>
      <c r="E3" s="27" t="s">
        <v>18</v>
      </c>
      <c r="F3" s="9"/>
      <c r="G3" s="23">
        <v>3</v>
      </c>
      <c r="H3" s="12" t="s">
        <v>20</v>
      </c>
      <c r="I3" s="25">
        <v>0.1</v>
      </c>
      <c r="J3" s="25" t="s">
        <v>21</v>
      </c>
      <c r="K3" s="36">
        <f>G3*I3</f>
        <v>0.30000000000000004</v>
      </c>
    </row>
    <row r="4" spans="1:13" ht="30" thickTop="1" thickBot="1" x14ac:dyDescent="0.25">
      <c r="C4" s="7"/>
      <c r="D4" s="9"/>
      <c r="E4" s="27" t="s">
        <v>23</v>
      </c>
      <c r="F4" s="9"/>
      <c r="G4" s="23">
        <v>3</v>
      </c>
      <c r="H4" s="12" t="s">
        <v>20</v>
      </c>
      <c r="I4" s="25">
        <v>0.05</v>
      </c>
      <c r="J4" s="25" t="s">
        <v>21</v>
      </c>
      <c r="K4" s="36">
        <f>G4*I4</f>
        <v>0.15000000000000002</v>
      </c>
    </row>
    <row r="5" spans="1:13" ht="15.75" thickTop="1" thickBot="1" x14ac:dyDescent="0.25">
      <c r="K5" s="11"/>
    </row>
    <row r="6" spans="1:13" ht="30" thickTop="1" thickBot="1" x14ac:dyDescent="0.25">
      <c r="C6" s="24" t="s">
        <v>24</v>
      </c>
      <c r="D6" s="9"/>
      <c r="E6" s="28" t="s">
        <v>25</v>
      </c>
      <c r="F6" s="9"/>
      <c r="G6" s="23">
        <v>3</v>
      </c>
      <c r="H6" s="12" t="s">
        <v>20</v>
      </c>
      <c r="I6" s="25">
        <v>0.1</v>
      </c>
      <c r="J6" s="25" t="s">
        <v>21</v>
      </c>
      <c r="K6" s="36">
        <f t="shared" ref="K6:K16" si="0">G6*I6</f>
        <v>0.30000000000000004</v>
      </c>
    </row>
    <row r="7" spans="1:13" ht="58.5" thickTop="1" thickBot="1" x14ac:dyDescent="0.25">
      <c r="C7" s="8"/>
      <c r="D7" s="9"/>
      <c r="E7" s="28" t="s">
        <v>26</v>
      </c>
      <c r="F7" s="9"/>
      <c r="G7" s="23">
        <v>3</v>
      </c>
      <c r="H7" s="12" t="s">
        <v>20</v>
      </c>
      <c r="I7" s="25">
        <v>0.15</v>
      </c>
      <c r="J7" s="25" t="s">
        <v>21</v>
      </c>
      <c r="K7" s="36">
        <f t="shared" si="0"/>
        <v>0.44999999999999996</v>
      </c>
    </row>
    <row r="8" spans="1:13" ht="30" thickTop="1" thickBot="1" x14ac:dyDescent="0.25">
      <c r="C8" s="8"/>
      <c r="D8" s="9"/>
      <c r="E8" s="28" t="s">
        <v>27</v>
      </c>
      <c r="F8" s="9"/>
      <c r="G8" s="23">
        <v>3</v>
      </c>
      <c r="H8" s="12" t="s">
        <v>20</v>
      </c>
      <c r="I8" s="25">
        <v>0.1</v>
      </c>
      <c r="J8" s="25" t="s">
        <v>21</v>
      </c>
      <c r="K8" s="36">
        <f t="shared" si="0"/>
        <v>0.30000000000000004</v>
      </c>
    </row>
    <row r="9" spans="1:13" ht="15" thickTop="1" x14ac:dyDescent="0.2">
      <c r="K9" s="11"/>
    </row>
    <row r="10" spans="1:13" x14ac:dyDescent="0.2">
      <c r="C10" s="6"/>
      <c r="D10" s="9"/>
      <c r="F10" s="9"/>
      <c r="H10" s="10"/>
      <c r="I10" s="13"/>
      <c r="J10" s="13"/>
      <c r="K10" s="2"/>
    </row>
    <row r="11" spans="1:13" ht="57.75" thickBot="1" x14ac:dyDescent="0.25">
      <c r="C11" s="24" t="s">
        <v>28</v>
      </c>
      <c r="D11" s="9"/>
      <c r="E11" s="27" t="s">
        <v>29</v>
      </c>
      <c r="F11" s="9"/>
      <c r="G11" s="23">
        <v>3</v>
      </c>
      <c r="H11" s="12" t="s">
        <v>20</v>
      </c>
      <c r="I11" s="25">
        <v>0.05</v>
      </c>
      <c r="J11" s="25" t="s">
        <v>21</v>
      </c>
      <c r="K11" s="36">
        <f t="shared" si="0"/>
        <v>0.15000000000000002</v>
      </c>
    </row>
    <row r="12" spans="1:13" ht="44.25" thickTop="1" thickBot="1" x14ac:dyDescent="0.25">
      <c r="C12" s="8"/>
      <c r="D12" s="9"/>
      <c r="E12" s="28" t="s">
        <v>30</v>
      </c>
      <c r="F12" s="9"/>
      <c r="G12" s="23">
        <v>3</v>
      </c>
      <c r="H12" s="12" t="s">
        <v>20</v>
      </c>
      <c r="I12" s="25">
        <v>0.05</v>
      </c>
      <c r="J12" s="25" t="s">
        <v>21</v>
      </c>
      <c r="K12" s="36">
        <f t="shared" si="0"/>
        <v>0.15000000000000002</v>
      </c>
    </row>
    <row r="13" spans="1:13" ht="15" thickTop="1" x14ac:dyDescent="0.2">
      <c r="C13" s="6"/>
      <c r="D13" s="9"/>
      <c r="F13" s="9"/>
      <c r="H13" s="10"/>
      <c r="I13" s="13"/>
      <c r="J13" s="13"/>
      <c r="K13" s="2"/>
    </row>
    <row r="14" spans="1:13" ht="43.5" thickBot="1" x14ac:dyDescent="0.25">
      <c r="C14" s="24" t="s">
        <v>31</v>
      </c>
      <c r="D14" s="9"/>
      <c r="E14" s="27" t="s">
        <v>32</v>
      </c>
      <c r="F14" s="9"/>
      <c r="G14" s="23">
        <v>3</v>
      </c>
      <c r="H14" s="12" t="s">
        <v>20</v>
      </c>
      <c r="I14" s="33">
        <v>0.05</v>
      </c>
      <c r="J14" s="33" t="s">
        <v>21</v>
      </c>
      <c r="K14" s="36">
        <f t="shared" si="0"/>
        <v>0.15000000000000002</v>
      </c>
    </row>
    <row r="15" spans="1:13" ht="44.25" thickTop="1" thickBot="1" x14ac:dyDescent="0.25">
      <c r="C15" s="8"/>
      <c r="D15" s="9"/>
      <c r="E15" s="28" t="s">
        <v>33</v>
      </c>
      <c r="F15" s="9"/>
      <c r="G15" s="23">
        <v>3</v>
      </c>
      <c r="H15" s="12" t="s">
        <v>20</v>
      </c>
      <c r="I15" s="33">
        <v>0.05</v>
      </c>
      <c r="J15" s="33" t="s">
        <v>21</v>
      </c>
      <c r="K15" s="36">
        <f t="shared" si="0"/>
        <v>0.15000000000000002</v>
      </c>
    </row>
    <row r="16" spans="1:13" ht="58.5" thickTop="1" thickBot="1" x14ac:dyDescent="0.25">
      <c r="C16" s="8"/>
      <c r="D16" s="9"/>
      <c r="E16" s="29" t="s">
        <v>34</v>
      </c>
      <c r="F16" s="9"/>
      <c r="G16" s="23">
        <v>3</v>
      </c>
      <c r="H16" s="12" t="s">
        <v>20</v>
      </c>
      <c r="I16" s="33">
        <v>0.05</v>
      </c>
      <c r="J16" s="33"/>
      <c r="K16" s="36">
        <f t="shared" si="0"/>
        <v>0.15000000000000002</v>
      </c>
    </row>
    <row r="17" spans="3:11" ht="15" thickTop="1" x14ac:dyDescent="0.2">
      <c r="C17" s="6"/>
      <c r="D17" s="9"/>
      <c r="F17" s="9"/>
      <c r="H17" s="10"/>
      <c r="I17" s="13"/>
      <c r="J17" s="13"/>
      <c r="K17" s="2"/>
    </row>
    <row r="18" spans="3:11" ht="43.5" thickBot="1" x14ac:dyDescent="0.25">
      <c r="C18" s="24" t="s">
        <v>35</v>
      </c>
      <c r="D18" s="9"/>
      <c r="E18" s="27" t="s">
        <v>36</v>
      </c>
      <c r="F18" s="9"/>
      <c r="G18" s="23">
        <v>3</v>
      </c>
      <c r="H18" s="12" t="s">
        <v>20</v>
      </c>
      <c r="I18" s="25">
        <v>0.1</v>
      </c>
      <c r="J18" s="25" t="s">
        <v>21</v>
      </c>
      <c r="K18" s="36">
        <f t="shared" ref="K18:K24" si="1">G18*I18</f>
        <v>0.30000000000000004</v>
      </c>
    </row>
    <row r="19" spans="3:11" ht="15" thickTop="1" x14ac:dyDescent="0.2">
      <c r="C19" s="6"/>
      <c r="D19" s="9"/>
      <c r="F19" s="9"/>
      <c r="H19" s="10"/>
      <c r="I19" s="13"/>
      <c r="J19" s="13"/>
      <c r="K19" s="2"/>
    </row>
    <row r="20" spans="3:11" ht="100.5" thickBot="1" x14ac:dyDescent="0.25">
      <c r="C20" s="24" t="s">
        <v>37</v>
      </c>
      <c r="E20" s="30" t="s">
        <v>38</v>
      </c>
      <c r="F20" s="9"/>
      <c r="G20" s="23">
        <v>3</v>
      </c>
      <c r="H20" s="12" t="s">
        <v>20</v>
      </c>
      <c r="I20" s="31">
        <v>2.5000000000000001E-2</v>
      </c>
      <c r="J20" s="31" t="s">
        <v>21</v>
      </c>
      <c r="K20" s="36">
        <f t="shared" si="1"/>
        <v>7.5000000000000011E-2</v>
      </c>
    </row>
    <row r="21" spans="3:11" ht="30" thickTop="1" thickBot="1" x14ac:dyDescent="0.25">
      <c r="C21" s="24"/>
      <c r="E21" s="30" t="s">
        <v>39</v>
      </c>
      <c r="F21" s="9"/>
      <c r="G21" s="23">
        <v>3</v>
      </c>
      <c r="H21" s="12" t="s">
        <v>20</v>
      </c>
      <c r="I21" s="31">
        <v>2.5000000000000001E-2</v>
      </c>
      <c r="J21" s="31" t="s">
        <v>21</v>
      </c>
      <c r="K21" s="36">
        <f t="shared" si="1"/>
        <v>7.5000000000000011E-2</v>
      </c>
    </row>
    <row r="22" spans="3:11" ht="15" thickTop="1" x14ac:dyDescent="0.2">
      <c r="K22" s="11"/>
    </row>
    <row r="23" spans="3:11" ht="43.5" thickBot="1" x14ac:dyDescent="0.25">
      <c r="C23" s="24" t="s">
        <v>40</v>
      </c>
      <c r="D23" s="9"/>
      <c r="E23" s="30" t="s">
        <v>41</v>
      </c>
      <c r="F23" s="9"/>
      <c r="G23" s="23">
        <v>3</v>
      </c>
      <c r="H23" s="12" t="s">
        <v>20</v>
      </c>
      <c r="I23" s="25">
        <v>0.05</v>
      </c>
      <c r="J23" s="25"/>
      <c r="K23" s="36">
        <f t="shared" si="1"/>
        <v>0.15000000000000002</v>
      </c>
    </row>
    <row r="24" spans="3:11" ht="30" thickTop="1" thickBot="1" x14ac:dyDescent="0.25">
      <c r="C24" s="24"/>
      <c r="D24" s="9"/>
      <c r="E24" s="29" t="s">
        <v>42</v>
      </c>
      <c r="F24" s="9"/>
      <c r="G24" s="23">
        <v>3</v>
      </c>
      <c r="H24" s="12" t="s">
        <v>20</v>
      </c>
      <c r="I24" s="25">
        <v>0.05</v>
      </c>
      <c r="J24" s="25" t="s">
        <v>21</v>
      </c>
      <c r="K24" s="36">
        <f t="shared" si="1"/>
        <v>0.15000000000000002</v>
      </c>
    </row>
    <row r="25" spans="3:11" ht="15" thickTop="1" x14ac:dyDescent="0.2"/>
    <row r="26" spans="3:11" ht="19.5" x14ac:dyDescent="0.55000000000000004">
      <c r="I26" s="3"/>
      <c r="J26" s="11"/>
      <c r="K26" s="37">
        <f>SUM(K3:K24)</f>
        <v>3</v>
      </c>
    </row>
    <row r="27" spans="3:11" x14ac:dyDescent="0.2"/>
  </sheetData>
  <mergeCells count="1">
    <mergeCell ref="A1:G1"/>
  </mergeCells>
  <dataValidations count="1">
    <dataValidation type="decimal" allowBlank="1" showInputMessage="1" showErrorMessage="1" sqref="G3:G24" xr:uid="{00000000-0002-0000-1400-000000000000}">
      <formula1>1</formula1>
      <formula2>5</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453D74-8EC9-479C-B29B-61579E0F4F83}">
  <dimension ref="A1:N34"/>
  <sheetViews>
    <sheetView showGridLines="0" zoomScale="70" zoomScaleNormal="70" workbookViewId="0">
      <selection activeCell="B10" sqref="B10"/>
    </sheetView>
  </sheetViews>
  <sheetFormatPr defaultColWidth="0" defaultRowHeight="14.25" zeroHeight="1" x14ac:dyDescent="0.2"/>
  <cols>
    <col min="1" max="1" width="8.625" customWidth="1"/>
    <col min="2" max="2" width="43.25" customWidth="1"/>
    <col min="3" max="9" width="16.5" style="38" customWidth="1"/>
    <col min="10" max="10" width="8.75" customWidth="1"/>
    <col min="11" max="11" width="8.625" customWidth="1"/>
    <col min="12" max="12" width="5.625" bestFit="1" customWidth="1"/>
    <col min="13" max="13" width="77.625" style="38" customWidth="1"/>
    <col min="14" max="14" width="8.625" customWidth="1"/>
    <col min="15" max="22" width="8.625" hidden="1" customWidth="1"/>
    <col min="23" max="16384" width="8.625" hidden="1"/>
  </cols>
  <sheetData>
    <row r="1" spans="1:13" ht="15" x14ac:dyDescent="0.25">
      <c r="A1" s="14"/>
      <c r="C1" s="73" t="s">
        <v>0</v>
      </c>
      <c r="D1" s="73"/>
      <c r="E1" s="73"/>
      <c r="F1" s="73"/>
      <c r="G1" s="73"/>
      <c r="H1" s="73"/>
      <c r="I1" s="73"/>
      <c r="J1" s="74" t="s">
        <v>68</v>
      </c>
      <c r="K1" s="1"/>
      <c r="L1" s="1"/>
      <c r="M1" s="39"/>
    </row>
    <row r="2" spans="1:13" ht="30" x14ac:dyDescent="0.2">
      <c r="B2" s="61"/>
      <c r="C2" s="68" t="s">
        <v>17</v>
      </c>
      <c r="D2" s="68" t="s">
        <v>24</v>
      </c>
      <c r="E2" s="68" t="s">
        <v>28</v>
      </c>
      <c r="F2" s="68" t="s">
        <v>31</v>
      </c>
      <c r="G2" s="68" t="s">
        <v>35</v>
      </c>
      <c r="H2" s="68" t="s">
        <v>37</v>
      </c>
      <c r="I2" s="68" t="s">
        <v>40</v>
      </c>
      <c r="J2" s="74"/>
      <c r="K2" s="38"/>
      <c r="L2" s="41" t="s">
        <v>69</v>
      </c>
    </row>
    <row r="3" spans="1:13" ht="15" x14ac:dyDescent="0.2">
      <c r="B3" s="61"/>
      <c r="C3" s="68" t="s">
        <v>70</v>
      </c>
      <c r="D3" s="68" t="s">
        <v>71</v>
      </c>
      <c r="E3" s="68" t="s">
        <v>72</v>
      </c>
      <c r="F3" s="68" t="s">
        <v>70</v>
      </c>
      <c r="G3" s="68" t="s">
        <v>72</v>
      </c>
      <c r="H3" s="68" t="s">
        <v>73</v>
      </c>
      <c r="I3" s="68" t="s">
        <v>72</v>
      </c>
      <c r="J3" s="68" t="s">
        <v>74</v>
      </c>
      <c r="K3" s="38"/>
      <c r="L3" s="41"/>
    </row>
    <row r="4" spans="1:13" ht="15" x14ac:dyDescent="0.25">
      <c r="A4">
        <v>1</v>
      </c>
      <c r="B4" s="65" t="str">
        <f>Summary!I5</f>
        <v>Construction of green rights of way</v>
      </c>
      <c r="C4" s="63">
        <f>'Project 1'!$K$3+'Project 1'!$K$4</f>
        <v>0.75</v>
      </c>
      <c r="D4" s="62">
        <f>'Project 1'!$K$6+'Project 1'!$K$7+'Project 1'!$K$8</f>
        <v>1.5499999999999998</v>
      </c>
      <c r="E4" s="62">
        <f>'Project 1'!$K$11+'Project 1'!$K$12</f>
        <v>0.5</v>
      </c>
      <c r="F4" s="62">
        <f>'Project 1'!$K$14+'Project 1'!$K$15+'Project 1'!$K$16</f>
        <v>0.75</v>
      </c>
      <c r="G4" s="62">
        <f>'Project 1'!$K$18</f>
        <v>0.5</v>
      </c>
      <c r="H4" s="62">
        <f>'Project 1'!$K$20+'Project 1'!$K$21</f>
        <v>0.25</v>
      </c>
      <c r="I4" s="64">
        <f>'Project 1'!$K$23+'Project 1'!$K$24</f>
        <v>0.5</v>
      </c>
      <c r="J4" s="66">
        <f>'Project 1'!$K$26</f>
        <v>4.8</v>
      </c>
      <c r="K4" s="48"/>
      <c r="L4" s="60">
        <f>SUM(C4:I4)</f>
        <v>4.8</v>
      </c>
    </row>
    <row r="5" spans="1:13" ht="15" x14ac:dyDescent="0.25">
      <c r="A5">
        <v>2</v>
      </c>
      <c r="B5" s="65" t="str">
        <f>Summary!I6</f>
        <v>Green road construction methods</v>
      </c>
      <c r="C5" s="63">
        <f>'Project 2'!$K$3+'Project 2'!$K$4</f>
        <v>0.75</v>
      </c>
      <c r="D5" s="62">
        <f>'Project 2'!$K$6+'Project 2'!$K$7+'Project 2'!$K$8</f>
        <v>1.75</v>
      </c>
      <c r="E5" s="62">
        <f>'Project 2'!$K$11+'Project 2'!$K$12</f>
        <v>0.45</v>
      </c>
      <c r="F5" s="62">
        <f>'Project 2'!$K$14+'Project 2'!$K$15+'Project 2'!$K$16</f>
        <v>0.75</v>
      </c>
      <c r="G5" s="62">
        <f>'Project 2'!$K$18</f>
        <v>0.5</v>
      </c>
      <c r="H5" s="62">
        <f>'Project 2'!$K$20+'Project 2'!$K$21</f>
        <v>0.25</v>
      </c>
      <c r="I5" s="64">
        <f>'Project 2'!$K$23+'Project 2'!$K$24</f>
        <v>0.5</v>
      </c>
      <c r="J5" s="66">
        <f>'Project 2'!$K$26</f>
        <v>4.95</v>
      </c>
      <c r="K5" s="49"/>
      <c r="L5" s="60">
        <f t="shared" ref="L5:L23" si="0">SUM(C5:I5)</f>
        <v>4.95</v>
      </c>
    </row>
    <row r="6" spans="1:13" ht="15" x14ac:dyDescent="0.25">
      <c r="A6">
        <v>3</v>
      </c>
      <c r="B6" s="65" t="str">
        <f>Summary!I7</f>
        <v>Blue/Green stormwater management systems</v>
      </c>
      <c r="C6" s="63">
        <f>'Project 3'!$K$3+'Project 3'!$K$4</f>
        <v>0.75</v>
      </c>
      <c r="D6" s="62">
        <f>'Project 3'!$K$6+'Project 3'!$K$7+'Project 3'!$K$8</f>
        <v>1.75</v>
      </c>
      <c r="E6" s="62">
        <f>'Project 3'!$K$11+'Project 3'!$K$12</f>
        <v>0.5</v>
      </c>
      <c r="F6" s="62">
        <f>'Project 3'!$K$14+'Project 3'!$K$15+'Project 3'!$K$16</f>
        <v>0.7</v>
      </c>
      <c r="G6" s="62">
        <f>'Project 3'!$K$18</f>
        <v>0.5</v>
      </c>
      <c r="H6" s="62">
        <f>'Project 3'!$K$20+'Project 3'!$K$21</f>
        <v>0.22500000000000001</v>
      </c>
      <c r="I6" s="64">
        <f>'Project 3'!$K$23+'Project 3'!$K$24</f>
        <v>0.5</v>
      </c>
      <c r="J6" s="66">
        <f>'Project 3'!$K$26</f>
        <v>4.9249999999999998</v>
      </c>
      <c r="K6" s="48"/>
      <c r="L6" s="60">
        <f t="shared" si="0"/>
        <v>4.9249999999999998</v>
      </c>
    </row>
    <row r="7" spans="1:13" ht="30" x14ac:dyDescent="0.25">
      <c r="A7">
        <v>4</v>
      </c>
      <c r="B7" s="65" t="str">
        <f>Summary!I8</f>
        <v>Expansion of central water supply (100% connection rate)</v>
      </c>
      <c r="C7" s="63">
        <f>'Project 4'!$K$3+'Project 4'!$K$4</f>
        <v>0.45000000000000007</v>
      </c>
      <c r="D7" s="62">
        <f>'Project 4'!$K$6+'Project 4'!$K$7+'Project 4'!$K$8</f>
        <v>1.55</v>
      </c>
      <c r="E7" s="62">
        <f>'Project 4'!$K$11+'Project 4'!$K$12</f>
        <v>0.30000000000000004</v>
      </c>
      <c r="F7" s="62">
        <f>'Project 4'!$K$14+'Project 4'!$K$15+'Project 4'!$K$16</f>
        <v>0.65</v>
      </c>
      <c r="G7" s="62">
        <f>'Project 4'!$K$18</f>
        <v>0.5</v>
      </c>
      <c r="H7" s="62">
        <f>'Project 4'!$K$20+'Project 4'!$K$21</f>
        <v>0.25</v>
      </c>
      <c r="I7" s="64">
        <f>'Project 4'!$K$23+'Project 4'!$K$24</f>
        <v>0.4</v>
      </c>
      <c r="J7" s="66">
        <f>'Project 4'!$K$26</f>
        <v>4.0999999999999996</v>
      </c>
      <c r="K7" s="48"/>
      <c r="L7" s="60">
        <f t="shared" si="0"/>
        <v>4.0999999999999996</v>
      </c>
    </row>
    <row r="8" spans="1:13" ht="30" x14ac:dyDescent="0.25">
      <c r="A8">
        <v>5</v>
      </c>
      <c r="B8" s="65" t="str">
        <f>Summary!I9</f>
        <v>Rainwater harvesting (as supplement to central supply)</v>
      </c>
      <c r="C8" s="63">
        <f>'Project 5'!$K$3+'Project 5'!$K$4</f>
        <v>0.75</v>
      </c>
      <c r="D8" s="62">
        <f>'Project 5'!$K$6+'Project 5'!$K$7+'Project 5'!$K$8</f>
        <v>1.65</v>
      </c>
      <c r="E8" s="62">
        <f>'Project 5'!$K$11+'Project 5'!$K$12</f>
        <v>0.5</v>
      </c>
      <c r="F8" s="62">
        <f>'Project 5'!$K$14+'Project 5'!$K$15+'Project 5'!$K$16</f>
        <v>0.75</v>
      </c>
      <c r="G8" s="62">
        <f>'Project 5'!$K$18</f>
        <v>0.5</v>
      </c>
      <c r="H8" s="62">
        <f>'Project 5'!$K$20+'Project 5'!$K$21</f>
        <v>0.25</v>
      </c>
      <c r="I8" s="64">
        <f>'Project 5'!$K$23+'Project 5'!$K$24</f>
        <v>0.5</v>
      </c>
      <c r="J8" s="66">
        <f>'Project 5'!$K$26</f>
        <v>4.9000000000000004</v>
      </c>
      <c r="K8" s="48"/>
      <c r="L8" s="60">
        <f t="shared" si="0"/>
        <v>4.9000000000000004</v>
      </c>
    </row>
    <row r="9" spans="1:13" ht="18.75" customHeight="1" x14ac:dyDescent="0.25">
      <c r="A9">
        <v>6</v>
      </c>
      <c r="B9" s="65" t="str">
        <f>Summary!I10</f>
        <v xml:space="preserve">Filters for Household Water Treatment </v>
      </c>
      <c r="C9" s="63">
        <f>'Project 6'!$K$3+'Project 6'!$K$4</f>
        <v>0.75</v>
      </c>
      <c r="D9" s="62">
        <f>'Project 6'!$K$6+'Project 6'!$K$7+'Project 6'!$K$8</f>
        <v>1.35</v>
      </c>
      <c r="E9" s="62">
        <f>'Project 6'!$K$11+'Project 6'!$K$12</f>
        <v>0.5</v>
      </c>
      <c r="F9" s="62">
        <f>'Project 6'!$K$14+'Project 6'!$K$15+'Project 6'!$K$16</f>
        <v>0.75</v>
      </c>
      <c r="G9" s="62">
        <f>'Project 6'!$K$18</f>
        <v>0.30000000000000004</v>
      </c>
      <c r="H9" s="62">
        <f>'Project 6'!$K$20+'Project 6'!$K$21</f>
        <v>0.17500000000000002</v>
      </c>
      <c r="I9" s="64">
        <f>'Project 6'!$K$23+'Project 6'!$K$24</f>
        <v>0.45</v>
      </c>
      <c r="J9" s="66">
        <f>'Project 6'!$K$26</f>
        <v>4.2750000000000004</v>
      </c>
      <c r="K9" s="49"/>
      <c r="L9" s="60">
        <f t="shared" si="0"/>
        <v>4.2750000000000004</v>
      </c>
    </row>
    <row r="10" spans="1:13" ht="33" customHeight="1" x14ac:dyDescent="0.25">
      <c r="A10">
        <v>7</v>
      </c>
      <c r="B10" s="65" t="str">
        <f>Summary!I11</f>
        <v>Semi-centralised wastewater treatment system with biogas recovery</v>
      </c>
      <c r="C10" s="63">
        <f>'Project 7'!$K$3+'Project 7'!$K$4</f>
        <v>0.30000000000000004</v>
      </c>
      <c r="D10" s="62">
        <f>'Project 7'!$K$6+'Project 7'!$K$7+'Project 7'!$K$8</f>
        <v>1.25</v>
      </c>
      <c r="E10" s="62">
        <f>'Project 7'!$K$11+'Project 7'!$K$12</f>
        <v>0.30000000000000004</v>
      </c>
      <c r="F10" s="62">
        <f>'Project 7'!$K$14+'Project 7'!$K$15+'Project 7'!$K$16</f>
        <v>0.5</v>
      </c>
      <c r="G10" s="62">
        <f>'Project 7'!$K$18</f>
        <v>0.4</v>
      </c>
      <c r="H10" s="62">
        <f>'Project 7'!$K$20+'Project 7'!$K$21</f>
        <v>0.17500000000000002</v>
      </c>
      <c r="I10" s="64">
        <f>'Project 7'!$K$23+'Project 7'!$K$24</f>
        <v>0.30000000000000004</v>
      </c>
      <c r="J10" s="66">
        <f>'Project 7'!$K$26</f>
        <v>3.2250000000000001</v>
      </c>
      <c r="K10" s="55"/>
      <c r="L10" s="60">
        <f t="shared" si="0"/>
        <v>3.2249999999999996</v>
      </c>
    </row>
    <row r="11" spans="1:13" ht="15" x14ac:dyDescent="0.25">
      <c r="A11">
        <v>8</v>
      </c>
      <c r="B11" s="65" t="str">
        <f>Summary!I12</f>
        <v>Biogas system at the TVET / market</v>
      </c>
      <c r="C11" s="63">
        <f>'Project 8'!$K$3+'Project 8'!$K$4</f>
        <v>0.7</v>
      </c>
      <c r="D11" s="62">
        <f>'Project 8'!$K$6+'Project 8'!$K$7+'Project 8'!$K$8</f>
        <v>1.3</v>
      </c>
      <c r="E11" s="62">
        <f>'Project 8'!$K$11+'Project 8'!$K$12</f>
        <v>0.5</v>
      </c>
      <c r="F11" s="62">
        <f>'Project 8'!$K$14+'Project 8'!$K$15+'Project 8'!$K$16</f>
        <v>0.65</v>
      </c>
      <c r="G11" s="62">
        <f>'Project 8'!$K$18</f>
        <v>0.30000000000000004</v>
      </c>
      <c r="H11" s="62">
        <f>'Project 8'!$K$20+'Project 8'!$K$21</f>
        <v>0.25</v>
      </c>
      <c r="I11" s="64">
        <f>'Project 8'!$K$23+'Project 8'!$K$24</f>
        <v>0.5</v>
      </c>
      <c r="J11" s="66">
        <f>'Project 8'!$K$26</f>
        <v>4.2</v>
      </c>
      <c r="K11" s="48"/>
      <c r="L11" s="60">
        <f t="shared" si="0"/>
        <v>4.2</v>
      </c>
    </row>
    <row r="12" spans="1:13" ht="30" customHeight="1" x14ac:dyDescent="0.25">
      <c r="A12">
        <v>9</v>
      </c>
      <c r="B12" s="65" t="str">
        <f>Summary!I13</f>
        <v>Latrine Improvements / Education / Improved Greywater management</v>
      </c>
      <c r="C12" s="63">
        <f>'Project 9'!$K$3+'Project 9'!$K$4</f>
        <v>0.60000000000000009</v>
      </c>
      <c r="D12" s="62">
        <f>'Project 9'!$K$6+'Project 9'!$K$7+'Project 9'!$K$8</f>
        <v>1.4</v>
      </c>
      <c r="E12" s="62">
        <f>'Project 9'!$K$11+'Project 9'!$K$12</f>
        <v>0.45</v>
      </c>
      <c r="F12" s="62">
        <f>'Project 9'!$K$14+'Project 9'!$K$15+'Project 9'!$K$16</f>
        <v>0.7</v>
      </c>
      <c r="G12" s="62">
        <f>'Project 9'!$K$18</f>
        <v>0.30000000000000004</v>
      </c>
      <c r="H12" s="62">
        <f>'Project 9'!$K$20+'Project 9'!$K$21</f>
        <v>0.22500000000000001</v>
      </c>
      <c r="I12" s="64">
        <f>'Project 9'!$K$23+'Project 9'!$K$24</f>
        <v>0.4</v>
      </c>
      <c r="J12" s="66">
        <f>'Project 9'!$K$26</f>
        <v>4.0750000000000002</v>
      </c>
      <c r="K12" s="48"/>
      <c r="L12" s="60">
        <f t="shared" si="0"/>
        <v>4.0750000000000002</v>
      </c>
    </row>
    <row r="13" spans="1:13" ht="15" x14ac:dyDescent="0.25">
      <c r="A13">
        <v>10</v>
      </c>
      <c r="B13" s="65" t="str">
        <f>Summary!I14</f>
        <v>Community composting</v>
      </c>
      <c r="C13" s="63">
        <f>'Project 10'!$K$3+'Project 10'!$K$4</f>
        <v>0.75</v>
      </c>
      <c r="D13" s="62">
        <f>'Project 10'!$K$6+'Project 10'!$K$7+'Project 10'!$K$8</f>
        <v>1.65</v>
      </c>
      <c r="E13" s="62">
        <f>'Project 10'!$K$11+'Project 10'!$K$12</f>
        <v>0.4</v>
      </c>
      <c r="F13" s="62">
        <f>'Project 10'!$K$14+'Project 10'!$K$15+'Project 10'!$K$16</f>
        <v>0.7</v>
      </c>
      <c r="G13" s="62">
        <f>'Project 10'!$K$18</f>
        <v>0.4</v>
      </c>
      <c r="H13" s="62">
        <f>'Project 10'!$K$20+'Project 10'!$K$21</f>
        <v>0.22500000000000001</v>
      </c>
      <c r="I13" s="64">
        <f>'Project 10'!$K$23+'Project 10'!$K$24</f>
        <v>0.5</v>
      </c>
      <c r="J13" s="66">
        <f>'Project 10'!$K$26</f>
        <v>4.625</v>
      </c>
      <c r="K13" s="55"/>
      <c r="L13" s="60">
        <f t="shared" si="0"/>
        <v>4.625</v>
      </c>
    </row>
    <row r="14" spans="1:13" ht="15" x14ac:dyDescent="0.25">
      <c r="A14">
        <v>11</v>
      </c>
      <c r="B14" s="65" t="str">
        <f>Summary!I15</f>
        <v>Neighbourhood Waste Collection Point</v>
      </c>
      <c r="C14" s="63">
        <f>'Project 11'!$K$3+'Project 11'!$K$4</f>
        <v>0.75</v>
      </c>
      <c r="D14" s="62">
        <f>'Project 11'!$K$6+'Project 11'!$K$7+'Project 11'!$K$8</f>
        <v>1.35</v>
      </c>
      <c r="E14" s="62">
        <f>'Project 11'!$K$11+'Project 11'!$K$12</f>
        <v>0.45</v>
      </c>
      <c r="F14" s="62">
        <f>'Project 11'!$K$14+'Project 11'!$K$15+'Project 11'!$K$16</f>
        <v>0.7</v>
      </c>
      <c r="G14" s="62">
        <f>'Project 11'!$K$18</f>
        <v>0.4</v>
      </c>
      <c r="H14" s="62">
        <f>'Project 11'!$K$20+'Project 11'!$K$21</f>
        <v>0.25</v>
      </c>
      <c r="I14" s="64">
        <f>'Project 11'!$K$23+'Project 11'!$K$24</f>
        <v>0.45</v>
      </c>
      <c r="J14" s="66">
        <f>'Project 11'!$K$26</f>
        <v>4.3500000000000005</v>
      </c>
      <c r="K14" s="48"/>
      <c r="L14" s="60">
        <f>SUM(C14:I14)</f>
        <v>4.3499999999999996</v>
      </c>
    </row>
    <row r="15" spans="1:13" ht="15" x14ac:dyDescent="0.25">
      <c r="A15">
        <v>12</v>
      </c>
      <c r="B15" s="65" t="str">
        <f>Summary!I16</f>
        <v>Recycling collection stations</v>
      </c>
      <c r="C15" s="63">
        <f>'Project 12'!$K$3+'Project 12'!$K$4</f>
        <v>0.75</v>
      </c>
      <c r="D15" s="62">
        <f>'Project 12'!$K$6+'Project 12'!$K$7+'Project 12'!$K$8</f>
        <v>1.35</v>
      </c>
      <c r="E15" s="62">
        <f>'Project 12'!$K$11+'Project 12'!$K$12</f>
        <v>0.5</v>
      </c>
      <c r="F15" s="62">
        <f>'Project 12'!$K$14+'Project 12'!$K$15+'Project 12'!$K$16</f>
        <v>0.75</v>
      </c>
      <c r="G15" s="62">
        <f>'Project 12'!$K$18</f>
        <v>0.30000000000000004</v>
      </c>
      <c r="H15" s="62">
        <f>'Project 12'!$K$20+'Project 12'!$K$21</f>
        <v>0.25</v>
      </c>
      <c r="I15" s="64">
        <f>'Project 12'!$K$23+'Project 12'!$K$24</f>
        <v>0.5</v>
      </c>
      <c r="J15" s="66">
        <f>'Project 12'!$K$26</f>
        <v>4.4000000000000004</v>
      </c>
      <c r="K15" s="48"/>
      <c r="L15" s="60">
        <f t="shared" si="0"/>
        <v>4.4000000000000004</v>
      </c>
    </row>
    <row r="16" spans="1:13" ht="15" x14ac:dyDescent="0.25">
      <c r="A16">
        <v>13</v>
      </c>
      <c r="B16" s="65" t="str">
        <f>Summary!I17</f>
        <v>Solar PV</v>
      </c>
      <c r="C16" s="63">
        <f>'Project 13'!$K$3+'Project 13'!$K$4</f>
        <v>0.75</v>
      </c>
      <c r="D16" s="62">
        <f>'Project 13'!$K$6+'Project 13'!$K$7+'Project 13'!$K$8</f>
        <v>1.4000000000000001</v>
      </c>
      <c r="E16" s="62">
        <f>'Project 13'!$K$11+'Project 13'!$K$12</f>
        <v>0.4</v>
      </c>
      <c r="F16" s="62">
        <f>'Project 13'!$K$14+'Project 13'!$K$15+'Project 13'!$K$16</f>
        <v>0.60000000000000009</v>
      </c>
      <c r="G16" s="62">
        <f>'Project 13'!$K$18</f>
        <v>0.30000000000000004</v>
      </c>
      <c r="H16" s="62">
        <f>'Project 13'!$K$20+'Project 13'!$K$21</f>
        <v>0.25</v>
      </c>
      <c r="I16" s="64">
        <f>'Project 13'!$K$23+'Project 13'!$K$24</f>
        <v>0.5</v>
      </c>
      <c r="J16" s="66">
        <f>'Project 13'!$K$26</f>
        <v>4.2</v>
      </c>
      <c r="K16" s="48"/>
      <c r="L16" s="60">
        <f t="shared" si="0"/>
        <v>4.2</v>
      </c>
    </row>
    <row r="17" spans="1:12" ht="15" x14ac:dyDescent="0.25">
      <c r="A17">
        <v>14</v>
      </c>
      <c r="B17" s="65" t="str">
        <f>Summary!I18</f>
        <v>Improved Cook Stoves</v>
      </c>
      <c r="C17" s="63">
        <f>'Project 14'!$K$3+'Project 14'!$K$4</f>
        <v>0.7</v>
      </c>
      <c r="D17" s="62">
        <f>'Project 14'!$K$6+'Project 14'!$K$7+'Project 14'!$K$8</f>
        <v>1.35</v>
      </c>
      <c r="E17" s="62">
        <f>'Project 14'!$K$11+'Project 14'!$K$12</f>
        <v>0.5</v>
      </c>
      <c r="F17" s="62">
        <f>'Project 14'!$K$14+'Project 14'!$K$15+'Project 14'!$K$16</f>
        <v>0.75</v>
      </c>
      <c r="G17" s="62">
        <f>'Project 14'!$K$18</f>
        <v>0.4</v>
      </c>
      <c r="H17" s="62">
        <f>'Project 14'!$K$20+'Project 14'!$K$21</f>
        <v>0.25</v>
      </c>
      <c r="I17" s="64">
        <f>'Project 14'!$K$23+'Project 14'!$K$24</f>
        <v>0.5</v>
      </c>
      <c r="J17" s="66">
        <f>'Project 14'!$K$26</f>
        <v>4.4499999999999993</v>
      </c>
      <c r="K17" s="55"/>
      <c r="L17" s="60">
        <f t="shared" si="0"/>
        <v>4.4499999999999993</v>
      </c>
    </row>
    <row r="18" spans="1:12" ht="15" x14ac:dyDescent="0.25">
      <c r="A18">
        <v>15</v>
      </c>
      <c r="B18" s="65" t="str">
        <f>Summary!I19</f>
        <v>Energy Efficient Lighting and Appliances</v>
      </c>
      <c r="C18" s="63">
        <f>'Project 15'!$K$3+'Project 15'!$K$4</f>
        <v>0.75</v>
      </c>
      <c r="D18" s="62">
        <f>'Project 15'!$K$6+'Project 15'!$K$7+'Project 15'!$K$8</f>
        <v>1.2000000000000002</v>
      </c>
      <c r="E18" s="62">
        <f>'Project 15'!$K$11+'Project 15'!$K$12</f>
        <v>0.5</v>
      </c>
      <c r="F18" s="62">
        <f>'Project 15'!$K$14+'Project 15'!$K$15+'Project 15'!$K$16</f>
        <v>0.65</v>
      </c>
      <c r="G18" s="62">
        <f>'Project 15'!$K$18</f>
        <v>0.30000000000000004</v>
      </c>
      <c r="H18" s="62">
        <f>'Project 15'!$K$20+'Project 15'!$K$21</f>
        <v>0.25</v>
      </c>
      <c r="I18" s="64">
        <f>'Project 15'!$K$23+'Project 15'!$K$24</f>
        <v>0.5</v>
      </c>
      <c r="J18" s="66">
        <f>'Project 15'!$K$26</f>
        <v>4.1500000000000004</v>
      </c>
      <c r="K18" s="48"/>
      <c r="L18" s="60">
        <f t="shared" si="0"/>
        <v>4.1500000000000004</v>
      </c>
    </row>
    <row r="19" spans="1:12" ht="30" x14ac:dyDescent="0.25">
      <c r="A19">
        <v>16</v>
      </c>
      <c r="B19" s="65" t="str">
        <f>Summary!I20</f>
        <v>Establishment of a Technical and Vocational Education and Training (TVET) Centre</v>
      </c>
      <c r="C19" s="63">
        <f>'Project 16'!$K$3+'Project 16'!$K$4</f>
        <v>0.75</v>
      </c>
      <c r="D19" s="62">
        <f>'Project 16'!$K$6+'Project 16'!$K$7+'Project 16'!$K$8</f>
        <v>1.65</v>
      </c>
      <c r="E19" s="62">
        <f>'Project 16'!$K$11+'Project 16'!$K$12</f>
        <v>0.5</v>
      </c>
      <c r="F19" s="62">
        <f>'Project 16'!$K$14+'Project 16'!$K$15+'Project 16'!$K$16</f>
        <v>0.75</v>
      </c>
      <c r="G19" s="62">
        <f>'Project 16'!$K$18</f>
        <v>0.4</v>
      </c>
      <c r="H19" s="62">
        <f>'Project 16'!$K$20+'Project 16'!$K$21</f>
        <v>0.22500000000000001</v>
      </c>
      <c r="I19" s="64">
        <f>'Project 16'!$K$23+'Project 16'!$K$24</f>
        <v>0.45</v>
      </c>
      <c r="J19" s="66">
        <f>'Project 16'!$K$26</f>
        <v>4.7249999999999996</v>
      </c>
      <c r="K19" s="55"/>
      <c r="L19" s="60">
        <f t="shared" si="0"/>
        <v>4.7249999999999996</v>
      </c>
    </row>
    <row r="20" spans="1:12" ht="30" x14ac:dyDescent="0.25">
      <c r="A20">
        <v>17</v>
      </c>
      <c r="B20" s="65" t="str">
        <f>Summary!I21</f>
        <v>Additional Community Focal Points &amp; Market Squares</v>
      </c>
      <c r="C20" s="63">
        <f>'Project 17'!$K$3+'Project 17'!$K$4</f>
        <v>0.75</v>
      </c>
      <c r="D20" s="62">
        <f>'Project 17'!$K$6+'Project 17'!$K$7+'Project 17'!$K$8</f>
        <v>1.75</v>
      </c>
      <c r="E20" s="62">
        <f>'Project 17'!$K$11+'Project 17'!$K$12</f>
        <v>0.4</v>
      </c>
      <c r="F20" s="62">
        <f>'Project 17'!$K$14+'Project 17'!$K$15+'Project 17'!$K$16</f>
        <v>0.7</v>
      </c>
      <c r="G20" s="62">
        <f>'Project 17'!$K$18</f>
        <v>0.4</v>
      </c>
      <c r="H20" s="62">
        <f>'Project 17'!$K$20+'Project 17'!$K$21</f>
        <v>0.25</v>
      </c>
      <c r="I20" s="64">
        <f>'Project 17'!$K$23+'Project 17'!$K$24</f>
        <v>0.5</v>
      </c>
      <c r="J20" s="66">
        <f>'Project 17'!$K$26</f>
        <v>4.7500000000000009</v>
      </c>
      <c r="K20" s="48"/>
      <c r="L20" s="60">
        <f t="shared" si="0"/>
        <v>4.75</v>
      </c>
    </row>
    <row r="21" spans="1:12" ht="15.75" thickBot="1" x14ac:dyDescent="0.25">
      <c r="C21" s="50"/>
      <c r="D21" s="42"/>
      <c r="E21" s="57"/>
      <c r="F21" s="42"/>
      <c r="G21" s="51"/>
      <c r="H21" s="52"/>
      <c r="I21" s="58"/>
      <c r="J21" s="59"/>
      <c r="K21" s="48"/>
      <c r="L21" s="60">
        <f t="shared" si="0"/>
        <v>0</v>
      </c>
    </row>
    <row r="22" spans="1:12" ht="15" thickTop="1" x14ac:dyDescent="0.2">
      <c r="C22" s="42"/>
      <c r="D22" s="42"/>
      <c r="E22" s="42"/>
      <c r="F22" s="42"/>
      <c r="G22" s="42"/>
      <c r="H22" s="42"/>
      <c r="I22" s="42"/>
      <c r="J22" s="9"/>
      <c r="K22" s="49"/>
      <c r="L22" s="60">
        <f t="shared" si="0"/>
        <v>0</v>
      </c>
    </row>
    <row r="23" spans="1:12" ht="15.75" thickBot="1" x14ac:dyDescent="0.25">
      <c r="C23" s="50"/>
      <c r="D23" s="42"/>
      <c r="E23" s="57"/>
      <c r="F23" s="42"/>
      <c r="G23" s="51"/>
      <c r="H23" s="52"/>
      <c r="I23" s="53"/>
      <c r="J23" s="54"/>
      <c r="K23" s="48"/>
      <c r="L23" s="60">
        <f t="shared" si="0"/>
        <v>0</v>
      </c>
    </row>
    <row r="24" spans="1:12" ht="16.5" thickTop="1" thickBot="1" x14ac:dyDescent="0.25">
      <c r="C24" s="50">
        <v>0.75</v>
      </c>
      <c r="D24" s="42">
        <v>1.75</v>
      </c>
      <c r="E24" s="56">
        <v>0.5</v>
      </c>
      <c r="F24" s="42">
        <v>0.75</v>
      </c>
      <c r="G24" s="42">
        <v>0.5</v>
      </c>
      <c r="H24" s="42">
        <v>0.25</v>
      </c>
      <c r="I24" s="42">
        <v>0.5</v>
      </c>
      <c r="J24" s="42">
        <v>5</v>
      </c>
      <c r="K24" s="48"/>
    </row>
    <row r="25" spans="1:12" ht="15" thickTop="1" x14ac:dyDescent="0.2">
      <c r="C25" s="42">
        <f>C24*0.6</f>
        <v>0.44999999999999996</v>
      </c>
      <c r="D25" s="42">
        <f t="shared" ref="D25:J25" si="1">D24*0.6</f>
        <v>1.05</v>
      </c>
      <c r="E25" s="42">
        <f t="shared" si="1"/>
        <v>0.3</v>
      </c>
      <c r="F25" s="42">
        <f t="shared" si="1"/>
        <v>0.44999999999999996</v>
      </c>
      <c r="G25" s="42">
        <f t="shared" si="1"/>
        <v>0.3</v>
      </c>
      <c r="H25" s="42">
        <f t="shared" si="1"/>
        <v>0.15</v>
      </c>
      <c r="I25" s="42">
        <f t="shared" si="1"/>
        <v>0.3</v>
      </c>
      <c r="J25" s="42">
        <f t="shared" si="1"/>
        <v>3</v>
      </c>
      <c r="K25" s="9"/>
    </row>
    <row r="26" spans="1:12" ht="15" x14ac:dyDescent="0.25">
      <c r="K26" s="37"/>
    </row>
    <row r="27" spans="1:12" x14ac:dyDescent="0.2"/>
    <row r="28" spans="1:12" ht="300" hidden="1" thickBot="1" x14ac:dyDescent="0.25">
      <c r="C28" s="41" t="s">
        <v>37</v>
      </c>
      <c r="E28" s="30" t="s">
        <v>75</v>
      </c>
      <c r="F28" s="42"/>
      <c r="G28" s="43" t="s">
        <v>19</v>
      </c>
      <c r="H28" s="44" t="s">
        <v>20</v>
      </c>
      <c r="I28" s="47">
        <v>3.3300000000000003E-2</v>
      </c>
      <c r="J28" s="26" t="s">
        <v>21</v>
      </c>
    </row>
    <row r="29" spans="1:12" ht="144" hidden="1" thickTop="1" thickBot="1" x14ac:dyDescent="0.25">
      <c r="C29" s="46"/>
      <c r="E29" s="29" t="s">
        <v>76</v>
      </c>
      <c r="F29" s="42"/>
      <c r="G29" s="43" t="s">
        <v>19</v>
      </c>
      <c r="H29" s="44" t="s">
        <v>20</v>
      </c>
      <c r="I29" s="47">
        <v>3.3300000000000003E-2</v>
      </c>
      <c r="J29" s="26" t="s">
        <v>21</v>
      </c>
    </row>
    <row r="30" spans="1:12" ht="215.25" hidden="1" thickTop="1" thickBot="1" x14ac:dyDescent="0.25">
      <c r="C30" s="46"/>
      <c r="D30" s="42"/>
      <c r="E30" s="29" t="s">
        <v>77</v>
      </c>
      <c r="F30" s="42"/>
      <c r="G30" s="43" t="s">
        <v>19</v>
      </c>
      <c r="H30" s="44" t="s">
        <v>20</v>
      </c>
      <c r="I30" s="47">
        <v>3.3300000000000003E-2</v>
      </c>
      <c r="J30" s="26" t="s">
        <v>21</v>
      </c>
    </row>
    <row r="32" spans="1:12" ht="143.25" hidden="1" thickBot="1" x14ac:dyDescent="0.25">
      <c r="C32" s="41" t="s">
        <v>40</v>
      </c>
      <c r="D32" s="42"/>
      <c r="E32" s="30" t="s">
        <v>41</v>
      </c>
      <c r="F32" s="42"/>
      <c r="G32" s="43" t="s">
        <v>19</v>
      </c>
      <c r="H32" s="44" t="s">
        <v>20</v>
      </c>
      <c r="I32" s="45">
        <v>0.05</v>
      </c>
      <c r="J32" s="26" t="s">
        <v>21</v>
      </c>
    </row>
    <row r="33" spans="3:10" ht="72.75" hidden="1" thickTop="1" thickBot="1" x14ac:dyDescent="0.25">
      <c r="C33" s="41"/>
      <c r="D33" s="42"/>
      <c r="E33" s="29" t="s">
        <v>42</v>
      </c>
      <c r="F33" s="42"/>
      <c r="G33" s="43" t="s">
        <v>19</v>
      </c>
      <c r="H33" s="44" t="s">
        <v>20</v>
      </c>
      <c r="I33" s="45">
        <v>0.05</v>
      </c>
      <c r="J33" s="26" t="s">
        <v>21</v>
      </c>
    </row>
    <row r="34" spans="3:10" x14ac:dyDescent="0.2"/>
  </sheetData>
  <mergeCells count="2">
    <mergeCell ref="C1:I1"/>
    <mergeCell ref="J1:J2"/>
  </mergeCells>
  <conditionalFormatting sqref="C4:C20">
    <cfRule type="cellIs" dxfId="32" priority="9" operator="equal">
      <formula>0.6*$C$24</formula>
    </cfRule>
    <cfRule type="cellIs" dxfId="31" priority="10" operator="greaterThan">
      <formula>0.6*$C$24</formula>
    </cfRule>
    <cfRule type="cellIs" dxfId="30" priority="12" operator="lessThan">
      <formula>0.6*$C$24</formula>
    </cfRule>
    <cfRule type="cellIs" dxfId="29" priority="21" operator="equal">
      <formula>0.75*0.6</formula>
    </cfRule>
    <cfRule type="cellIs" dxfId="28" priority="22" operator="equal">
      <formula>0.53</formula>
    </cfRule>
    <cfRule type="cellIs" dxfId="27" priority="23" operator="equal">
      <formula>0.75*0.6</formula>
    </cfRule>
    <cfRule type="cellIs" dxfId="26" priority="32" operator="greaterThan">
      <formula>0.53</formula>
    </cfRule>
    <cfRule type="cellIs" dxfId="25" priority="33" operator="greaterThan">
      <formula>0.75*0.6</formula>
    </cfRule>
  </conditionalFormatting>
  <conditionalFormatting sqref="D4:D20">
    <cfRule type="cellIs" dxfId="24" priority="8" operator="lessThan">
      <formula>$D$25</formula>
    </cfRule>
    <cfRule type="cellIs" dxfId="23" priority="11" operator="lessThan">
      <formula>0.6*$D$24</formula>
    </cfRule>
    <cfRule type="cellIs" dxfId="22" priority="20" operator="equal">
      <formula>1.75*0.6</formula>
    </cfRule>
    <cfRule type="cellIs" dxfId="21" priority="31" operator="greaterThan">
      <formula>1.75*0.6</formula>
    </cfRule>
  </conditionalFormatting>
  <conditionalFormatting sqref="E4:E20">
    <cfRule type="cellIs" dxfId="20" priority="7" operator="lessThan">
      <formula>$E$25</formula>
    </cfRule>
    <cfRule type="cellIs" dxfId="19" priority="19" operator="equal">
      <formula>0.6*0.5</formula>
    </cfRule>
    <cfRule type="cellIs" dxfId="18" priority="30" operator="greaterThan">
      <formula>0.5*0.6</formula>
    </cfRule>
  </conditionalFormatting>
  <conditionalFormatting sqref="F4:F20">
    <cfRule type="cellIs" dxfId="17" priority="6" operator="lessThan">
      <formula>$F$25</formula>
    </cfRule>
    <cfRule type="cellIs" dxfId="16" priority="18" operator="equal">
      <formula>0.75*0.6</formula>
    </cfRule>
    <cfRule type="cellIs" dxfId="15" priority="29" operator="greaterThan">
      <formula>0.6*0.75</formula>
    </cfRule>
  </conditionalFormatting>
  <conditionalFormatting sqref="G4:G20">
    <cfRule type="cellIs" dxfId="14" priority="5" operator="lessThan">
      <formula>$G$25</formula>
    </cfRule>
    <cfRule type="cellIs" dxfId="13" priority="17" operator="equal">
      <formula>0.5*0.6</formula>
    </cfRule>
    <cfRule type="cellIs" dxfId="12" priority="28" operator="greaterThan">
      <formula>0.6*0.5</formula>
    </cfRule>
  </conditionalFormatting>
  <conditionalFormatting sqref="H4:H20">
    <cfRule type="cellIs" dxfId="11" priority="4" operator="lessThan">
      <formula>$H$25</formula>
    </cfRule>
    <cfRule type="cellIs" dxfId="10" priority="15" operator="equal">
      <formula>0.25*0.6</formula>
    </cfRule>
    <cfRule type="cellIs" dxfId="9" priority="16" operator="equal">
      <formula>0.25*0.6</formula>
    </cfRule>
    <cfRule type="cellIs" dxfId="8" priority="27" operator="greaterThan">
      <formula>0.6*0.25</formula>
    </cfRule>
  </conditionalFormatting>
  <conditionalFormatting sqref="I4:I20">
    <cfRule type="cellIs" dxfId="7" priority="1" operator="greaterThan">
      <formula>$I$25</formula>
    </cfRule>
    <cfRule type="cellIs" dxfId="6" priority="3" operator="lessThan">
      <formula>$I$25</formula>
    </cfRule>
    <cfRule type="cellIs" dxfId="5" priority="14" operator="equal">
      <formula>0.5*0.6</formula>
    </cfRule>
    <cfRule type="cellIs" dxfId="4" priority="25" operator="greaterThan">
      <formula>0.4</formula>
    </cfRule>
    <cfRule type="cellIs" dxfId="3" priority="26" operator="greaterThan">
      <formula>0.6*0.5</formula>
    </cfRule>
  </conditionalFormatting>
  <conditionalFormatting sqref="J4:J20">
    <cfRule type="cellIs" dxfId="2" priority="2" operator="lessThan">
      <formula>$J$25</formula>
    </cfRule>
    <cfRule type="cellIs" dxfId="1" priority="13" operator="equal">
      <formula>$J$24*0.6</formula>
    </cfRule>
    <cfRule type="cellIs" dxfId="0" priority="24" operator="greaterThan">
      <formula>5*0.6</formula>
    </cfRule>
  </conditionalFormatting>
  <dataValidations count="1">
    <dataValidation type="decimal" allowBlank="1" showInputMessage="1" showErrorMessage="1" sqref="G21:G23" xr:uid="{EF8216C6-2007-45F0-9906-5DD1B107F1F1}">
      <formula1>1</formula1>
      <formula2>5</formula2>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3"/>
  <sheetViews>
    <sheetView showGridLines="0" workbookViewId="0">
      <selection activeCell="M6" sqref="M6"/>
    </sheetView>
  </sheetViews>
  <sheetFormatPr defaultColWidth="0" defaultRowHeight="14.25" zeroHeight="1" x14ac:dyDescent="0.2"/>
  <cols>
    <col min="1" max="2" width="8.625" customWidth="1"/>
    <col min="3" max="3" width="26.625" customWidth="1"/>
    <col min="4" max="4" width="3.625" customWidth="1"/>
    <col min="5" max="5" width="47.125" customWidth="1"/>
    <col min="6" max="6" width="3.375" customWidth="1"/>
    <col min="7" max="7" width="8.625" customWidth="1"/>
    <col min="8" max="8" width="3.5" customWidth="1"/>
    <col min="9" max="9" width="8.625" customWidth="1"/>
    <col min="10" max="10" width="3.5" customWidth="1"/>
    <col min="11" max="11" width="8.625" customWidth="1"/>
    <col min="12" max="12" width="3.875" customWidth="1"/>
    <col min="13" max="13" width="77.625" style="38" customWidth="1"/>
    <col min="14" max="14" width="8.625" customWidth="1"/>
    <col min="15" max="22" width="8.625" hidden="1" customWidth="1"/>
    <col min="23" max="16384" width="8.625" hidden="1"/>
  </cols>
  <sheetData>
    <row r="1" spans="1:13" ht="17.25" thickBot="1" x14ac:dyDescent="0.3">
      <c r="A1" s="75" t="s">
        <v>78</v>
      </c>
      <c r="B1" s="75"/>
      <c r="C1" s="75"/>
      <c r="D1" s="75"/>
      <c r="E1" s="75"/>
      <c r="F1" s="75"/>
      <c r="G1" s="75"/>
    </row>
    <row r="2" spans="1:13" ht="15.75" thickTop="1" x14ac:dyDescent="0.25">
      <c r="A2" s="14" t="s">
        <v>79</v>
      </c>
      <c r="C2" s="1" t="s">
        <v>0</v>
      </c>
      <c r="D2" s="1"/>
      <c r="E2" s="1" t="s">
        <v>15</v>
      </c>
      <c r="F2" s="1"/>
      <c r="G2" s="1" t="s">
        <v>16</v>
      </c>
      <c r="H2" s="1"/>
      <c r="I2" s="1" t="s">
        <v>1</v>
      </c>
      <c r="J2" s="1"/>
      <c r="K2" s="1" t="s">
        <v>68</v>
      </c>
      <c r="L2" s="1"/>
      <c r="M2" s="39" t="s">
        <v>80</v>
      </c>
    </row>
    <row r="3" spans="1:13" ht="57" x14ac:dyDescent="0.2">
      <c r="C3" s="24" t="s">
        <v>17</v>
      </c>
      <c r="D3" s="9"/>
      <c r="E3" s="27" t="s">
        <v>18</v>
      </c>
      <c r="F3" s="9"/>
      <c r="G3" s="23">
        <v>5</v>
      </c>
      <c r="H3" s="12" t="s">
        <v>20</v>
      </c>
      <c r="I3" s="25">
        <v>0.1</v>
      </c>
      <c r="J3" s="25" t="s">
        <v>21</v>
      </c>
      <c r="K3" s="36">
        <f>G3*I3</f>
        <v>0.5</v>
      </c>
      <c r="M3" s="38" t="s">
        <v>81</v>
      </c>
    </row>
    <row r="4" spans="1:13" ht="30" thickTop="1" thickBot="1" x14ac:dyDescent="0.25">
      <c r="C4" s="7"/>
      <c r="D4" s="9"/>
      <c r="E4" s="27" t="s">
        <v>23</v>
      </c>
      <c r="F4" s="9"/>
      <c r="G4" s="23">
        <v>5</v>
      </c>
      <c r="H4" s="12" t="s">
        <v>20</v>
      </c>
      <c r="I4" s="25">
        <v>0.05</v>
      </c>
      <c r="J4" s="25" t="s">
        <v>21</v>
      </c>
      <c r="K4" s="36">
        <f>G4*I4</f>
        <v>0.25</v>
      </c>
      <c r="M4" s="38" t="s">
        <v>82</v>
      </c>
    </row>
    <row r="5" spans="1:13" ht="15.75" thickTop="1" thickBot="1" x14ac:dyDescent="0.25">
      <c r="K5" s="11"/>
    </row>
    <row r="6" spans="1:13" ht="28.5" x14ac:dyDescent="0.2">
      <c r="C6" s="24" t="s">
        <v>24</v>
      </c>
      <c r="D6" s="9"/>
      <c r="E6" s="28" t="s">
        <v>25</v>
      </c>
      <c r="F6" s="9"/>
      <c r="G6" s="23">
        <v>4</v>
      </c>
      <c r="H6" s="12" t="s">
        <v>20</v>
      </c>
      <c r="I6" s="25">
        <v>0.1</v>
      </c>
      <c r="J6" s="25" t="s">
        <v>21</v>
      </c>
      <c r="K6" s="36">
        <f t="shared" ref="K6:K16" si="0">G6*I6</f>
        <v>0.4</v>
      </c>
      <c r="M6" s="38" t="s">
        <v>83</v>
      </c>
    </row>
    <row r="7" spans="1:13" ht="72.75" thickTop="1" thickBot="1" x14ac:dyDescent="0.25">
      <c r="C7" s="8"/>
      <c r="D7" s="9"/>
      <c r="E7" s="28" t="s">
        <v>26</v>
      </c>
      <c r="F7" s="9"/>
      <c r="G7" s="23">
        <v>5</v>
      </c>
      <c r="H7" s="12" t="s">
        <v>20</v>
      </c>
      <c r="I7" s="25">
        <v>0.15</v>
      </c>
      <c r="J7" s="25" t="s">
        <v>21</v>
      </c>
      <c r="K7" s="36">
        <f t="shared" si="0"/>
        <v>0.75</v>
      </c>
      <c r="M7" s="38" t="s">
        <v>84</v>
      </c>
    </row>
    <row r="8" spans="1:13" ht="30" thickTop="1" thickBot="1" x14ac:dyDescent="0.25">
      <c r="C8" s="8"/>
      <c r="D8" s="9"/>
      <c r="E8" s="28" t="s">
        <v>27</v>
      </c>
      <c r="F8" s="9"/>
      <c r="G8" s="23">
        <v>4</v>
      </c>
      <c r="H8" s="12" t="s">
        <v>20</v>
      </c>
      <c r="I8" s="25">
        <v>0.1</v>
      </c>
      <c r="J8" s="25" t="s">
        <v>21</v>
      </c>
      <c r="K8" s="36">
        <f t="shared" si="0"/>
        <v>0.4</v>
      </c>
      <c r="M8" s="38" t="s">
        <v>85</v>
      </c>
    </row>
    <row r="9" spans="1:13" ht="15" thickTop="1" x14ac:dyDescent="0.2">
      <c r="K9" s="11"/>
    </row>
    <row r="10" spans="1:13" x14ac:dyDescent="0.2">
      <c r="C10" s="6"/>
      <c r="D10" s="9"/>
      <c r="F10" s="9"/>
      <c r="H10" s="10"/>
      <c r="I10" s="13"/>
      <c r="J10" s="13"/>
      <c r="K10" s="2"/>
    </row>
    <row r="11" spans="1:13" ht="57.75" thickBot="1" x14ac:dyDescent="0.25">
      <c r="C11" s="24" t="s">
        <v>28</v>
      </c>
      <c r="D11" s="9"/>
      <c r="E11" s="27" t="s">
        <v>29</v>
      </c>
      <c r="F11" s="9"/>
      <c r="G11" s="23">
        <v>5</v>
      </c>
      <c r="H11" s="12" t="s">
        <v>20</v>
      </c>
      <c r="I11" s="25">
        <v>0.05</v>
      </c>
      <c r="J11" s="25" t="s">
        <v>21</v>
      </c>
      <c r="K11" s="36">
        <f t="shared" si="0"/>
        <v>0.25</v>
      </c>
      <c r="M11" s="38" t="s">
        <v>86</v>
      </c>
    </row>
    <row r="12" spans="1:13" ht="44.25" thickTop="1" thickBot="1" x14ac:dyDescent="0.25">
      <c r="C12" s="8"/>
      <c r="D12" s="9"/>
      <c r="E12" s="28" t="s">
        <v>30</v>
      </c>
      <c r="F12" s="9"/>
      <c r="G12" s="23">
        <v>5</v>
      </c>
      <c r="H12" s="12" t="s">
        <v>20</v>
      </c>
      <c r="I12" s="25">
        <v>0.05</v>
      </c>
      <c r="J12" s="25" t="s">
        <v>21</v>
      </c>
      <c r="K12" s="36">
        <f t="shared" si="0"/>
        <v>0.25</v>
      </c>
      <c r="M12" s="38" t="s">
        <v>87</v>
      </c>
    </row>
    <row r="13" spans="1:13" ht="15" thickTop="1" x14ac:dyDescent="0.2">
      <c r="C13" s="6"/>
      <c r="D13" s="9"/>
      <c r="F13" s="9"/>
      <c r="H13" s="10"/>
      <c r="I13" s="13"/>
      <c r="J13" s="13"/>
      <c r="K13" s="2"/>
    </row>
    <row r="14" spans="1:13" ht="43.5" thickBot="1" x14ac:dyDescent="0.25">
      <c r="C14" s="24" t="s">
        <v>31</v>
      </c>
      <c r="D14" s="9"/>
      <c r="E14" s="27" t="s">
        <v>32</v>
      </c>
      <c r="F14" s="9"/>
      <c r="G14" s="23">
        <v>5</v>
      </c>
      <c r="H14" s="12" t="s">
        <v>20</v>
      </c>
      <c r="I14" s="33">
        <v>0.05</v>
      </c>
      <c r="J14" s="33" t="s">
        <v>21</v>
      </c>
      <c r="K14" s="36">
        <f t="shared" si="0"/>
        <v>0.25</v>
      </c>
      <c r="M14" s="38" t="s">
        <v>88</v>
      </c>
    </row>
    <row r="15" spans="1:13" ht="44.25" thickTop="1" thickBot="1" x14ac:dyDescent="0.25">
      <c r="C15" s="8"/>
      <c r="D15" s="9"/>
      <c r="E15" s="28" t="s">
        <v>33</v>
      </c>
      <c r="F15" s="9"/>
      <c r="G15" s="23">
        <v>5</v>
      </c>
      <c r="H15" s="12" t="s">
        <v>20</v>
      </c>
      <c r="I15" s="33">
        <v>0.05</v>
      </c>
      <c r="J15" s="33" t="s">
        <v>21</v>
      </c>
      <c r="K15" s="36">
        <f t="shared" si="0"/>
        <v>0.25</v>
      </c>
      <c r="M15" s="38" t="s">
        <v>89</v>
      </c>
    </row>
    <row r="16" spans="1:13" ht="58.5" thickTop="1" thickBot="1" x14ac:dyDescent="0.25">
      <c r="C16" s="8"/>
      <c r="D16" s="9"/>
      <c r="E16" s="29" t="s">
        <v>34</v>
      </c>
      <c r="F16" s="9"/>
      <c r="G16" s="23">
        <v>5</v>
      </c>
      <c r="H16" s="12" t="s">
        <v>20</v>
      </c>
      <c r="I16" s="33">
        <v>0.05</v>
      </c>
      <c r="J16" s="33"/>
      <c r="K16" s="36">
        <f t="shared" si="0"/>
        <v>0.25</v>
      </c>
      <c r="M16" s="38" t="s">
        <v>90</v>
      </c>
    </row>
    <row r="17" spans="3:13" ht="15" thickTop="1" x14ac:dyDescent="0.2">
      <c r="C17" s="6"/>
      <c r="D17" s="9"/>
      <c r="F17" s="9"/>
      <c r="H17" s="10"/>
      <c r="I17" s="13"/>
      <c r="J17" s="13"/>
      <c r="K17" s="2"/>
    </row>
    <row r="18" spans="3:13" ht="43.5" thickBot="1" x14ac:dyDescent="0.25">
      <c r="C18" s="24" t="s">
        <v>35</v>
      </c>
      <c r="D18" s="9"/>
      <c r="E18" s="27" t="s">
        <v>36</v>
      </c>
      <c r="F18" s="9"/>
      <c r="G18" s="23">
        <v>5</v>
      </c>
      <c r="H18" s="12" t="s">
        <v>20</v>
      </c>
      <c r="I18" s="25">
        <v>0.1</v>
      </c>
      <c r="J18" s="25" t="s">
        <v>21</v>
      </c>
      <c r="K18" s="36">
        <f t="shared" ref="K18:K24" si="1">G18*I18</f>
        <v>0.5</v>
      </c>
      <c r="M18" s="38" t="s">
        <v>91</v>
      </c>
    </row>
    <row r="19" spans="3:13" ht="15" thickTop="1" x14ac:dyDescent="0.2">
      <c r="C19" s="6"/>
      <c r="D19" s="9"/>
      <c r="F19" s="9"/>
      <c r="H19" s="10"/>
      <c r="I19" s="13"/>
      <c r="J19" s="13"/>
      <c r="K19" s="2"/>
    </row>
    <row r="20" spans="3:13" ht="100.5" thickBot="1" x14ac:dyDescent="0.25">
      <c r="C20" s="24" t="s">
        <v>37</v>
      </c>
      <c r="E20" s="30" t="s">
        <v>38</v>
      </c>
      <c r="F20" s="9"/>
      <c r="G20" s="23">
        <v>5</v>
      </c>
      <c r="H20" s="12" t="s">
        <v>20</v>
      </c>
      <c r="I20" s="31">
        <v>2.5000000000000001E-2</v>
      </c>
      <c r="J20" s="31" t="s">
        <v>21</v>
      </c>
      <c r="K20" s="36">
        <f t="shared" si="1"/>
        <v>0.125</v>
      </c>
      <c r="M20" s="38" t="s">
        <v>92</v>
      </c>
    </row>
    <row r="21" spans="3:13" ht="30" thickTop="1" thickBot="1" x14ac:dyDescent="0.25">
      <c r="C21" s="24"/>
      <c r="E21" s="30" t="s">
        <v>39</v>
      </c>
      <c r="F21" s="9"/>
      <c r="G21" s="23">
        <v>5</v>
      </c>
      <c r="H21" s="12" t="s">
        <v>20</v>
      </c>
      <c r="I21" s="31">
        <v>2.5000000000000001E-2</v>
      </c>
      <c r="J21" s="31" t="s">
        <v>21</v>
      </c>
      <c r="K21" s="36">
        <f t="shared" si="1"/>
        <v>0.125</v>
      </c>
      <c r="M21" s="38" t="s">
        <v>93</v>
      </c>
    </row>
    <row r="22" spans="3:13" ht="15" thickTop="1" x14ac:dyDescent="0.2">
      <c r="K22" s="11"/>
    </row>
    <row r="23" spans="3:13" ht="43.5" thickBot="1" x14ac:dyDescent="0.25">
      <c r="C23" s="24" t="s">
        <v>40</v>
      </c>
      <c r="D23" s="9"/>
      <c r="E23" s="30" t="s">
        <v>41</v>
      </c>
      <c r="F23" s="9"/>
      <c r="G23" s="23">
        <v>5</v>
      </c>
      <c r="H23" s="12" t="s">
        <v>20</v>
      </c>
      <c r="I23" s="25">
        <v>0.05</v>
      </c>
      <c r="J23" s="25"/>
      <c r="K23" s="36">
        <f>G23*I23</f>
        <v>0.25</v>
      </c>
      <c r="M23" s="38" t="s">
        <v>94</v>
      </c>
    </row>
    <row r="24" spans="3:13" ht="30" thickTop="1" thickBot="1" x14ac:dyDescent="0.25">
      <c r="C24" s="24"/>
      <c r="D24" s="9"/>
      <c r="E24" s="29" t="s">
        <v>42</v>
      </c>
      <c r="F24" s="9"/>
      <c r="G24" s="23">
        <v>5</v>
      </c>
      <c r="H24" s="12" t="s">
        <v>20</v>
      </c>
      <c r="I24" s="25">
        <v>0.05</v>
      </c>
      <c r="J24" s="25" t="s">
        <v>21</v>
      </c>
      <c r="K24" s="36">
        <f t="shared" si="1"/>
        <v>0.25</v>
      </c>
      <c r="M24" s="38" t="s">
        <v>95</v>
      </c>
    </row>
    <row r="25" spans="3:13" ht="15" thickTop="1" x14ac:dyDescent="0.2"/>
    <row r="26" spans="3:13" ht="15" x14ac:dyDescent="0.25">
      <c r="K26" s="37">
        <f>SUM(K3:K24)</f>
        <v>4.8</v>
      </c>
    </row>
    <row r="27" spans="3:13" x14ac:dyDescent="0.2"/>
    <row r="28" spans="3:13" ht="100.5" hidden="1" thickBot="1" x14ac:dyDescent="0.25">
      <c r="C28" s="24" t="s">
        <v>37</v>
      </c>
      <c r="E28" s="30" t="s">
        <v>75</v>
      </c>
      <c r="F28" s="9"/>
      <c r="G28" s="23" t="s">
        <v>19</v>
      </c>
      <c r="H28" s="12" t="s">
        <v>20</v>
      </c>
      <c r="I28" s="31">
        <v>3.3300000000000003E-2</v>
      </c>
      <c r="J28" s="26" t="s">
        <v>21</v>
      </c>
    </row>
    <row r="29" spans="3:13" ht="44.25" hidden="1" thickTop="1" thickBot="1" x14ac:dyDescent="0.25">
      <c r="C29" s="8"/>
      <c r="E29" s="29" t="s">
        <v>76</v>
      </c>
      <c r="F29" s="9"/>
      <c r="G29" s="23" t="s">
        <v>19</v>
      </c>
      <c r="H29" s="12" t="s">
        <v>20</v>
      </c>
      <c r="I29" s="31">
        <v>3.3300000000000003E-2</v>
      </c>
      <c r="J29" s="26" t="s">
        <v>21</v>
      </c>
    </row>
    <row r="30" spans="3:13" ht="72.75" hidden="1" thickTop="1" thickBot="1" x14ac:dyDescent="0.25">
      <c r="C30" s="8"/>
      <c r="D30" s="9"/>
      <c r="E30" s="29" t="s">
        <v>77</v>
      </c>
      <c r="F30" s="9"/>
      <c r="G30" s="23" t="s">
        <v>19</v>
      </c>
      <c r="H30" s="12" t="s">
        <v>20</v>
      </c>
      <c r="I30" s="31">
        <v>3.3300000000000003E-2</v>
      </c>
      <c r="J30" s="26" t="s">
        <v>21</v>
      </c>
    </row>
    <row r="32" spans="3:13" ht="43.5" hidden="1" thickBot="1" x14ac:dyDescent="0.25">
      <c r="C32" s="24" t="s">
        <v>40</v>
      </c>
      <c r="D32" s="9"/>
      <c r="E32" s="30" t="s">
        <v>41</v>
      </c>
      <c r="F32" s="9"/>
      <c r="G32" s="23" t="s">
        <v>19</v>
      </c>
      <c r="H32" s="12" t="s">
        <v>20</v>
      </c>
      <c r="I32" s="25">
        <v>0.05</v>
      </c>
      <c r="J32" s="26" t="s">
        <v>21</v>
      </c>
    </row>
    <row r="33" spans="3:10" ht="30" hidden="1" thickTop="1" thickBot="1" x14ac:dyDescent="0.25">
      <c r="C33" s="24"/>
      <c r="D33" s="9"/>
      <c r="E33" s="29" t="s">
        <v>42</v>
      </c>
      <c r="F33" s="9"/>
      <c r="G33" s="23" t="s">
        <v>19</v>
      </c>
      <c r="H33" s="12" t="s">
        <v>20</v>
      </c>
      <c r="I33" s="25">
        <v>0.05</v>
      </c>
      <c r="J33" s="26" t="s">
        <v>21</v>
      </c>
    </row>
  </sheetData>
  <mergeCells count="1">
    <mergeCell ref="A1:G1"/>
  </mergeCells>
  <dataValidations count="1">
    <dataValidation type="decimal" allowBlank="1" showInputMessage="1" showErrorMessage="1" sqref="G3:G24" xr:uid="{A21BA8B4-BE06-4DF6-AAF6-9A9D8F6B37C9}">
      <formula1>1</formula1>
      <formula2>5</formula2>
    </dataValidation>
  </dataValidations>
  <hyperlinks>
    <hyperlink ref="A2" location="Summary!A1" display="Summary" xr:uid="{00000000-0004-0000-0200-000000000000}"/>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27"/>
  <sheetViews>
    <sheetView showGridLines="0" workbookViewId="0">
      <selection activeCell="M8" sqref="M8"/>
    </sheetView>
  </sheetViews>
  <sheetFormatPr defaultColWidth="0" defaultRowHeight="14.25" zeroHeight="1" x14ac:dyDescent="0.2"/>
  <cols>
    <col min="1" max="2" width="9" customWidth="1"/>
    <col min="3" max="3" width="26.625" customWidth="1"/>
    <col min="4" max="4" width="3.5" customWidth="1"/>
    <col min="5" max="5" width="52.125" customWidth="1"/>
    <col min="6" max="6" width="3.5" customWidth="1"/>
    <col min="7" max="7" width="5.625" customWidth="1"/>
    <col min="8" max="8" width="3.5" customWidth="1"/>
    <col min="9" max="9" width="10.125" customWidth="1"/>
    <col min="10" max="10" width="3.5" customWidth="1"/>
    <col min="11" max="11" width="5.875" customWidth="1"/>
    <col min="12" max="12" width="9" customWidth="1"/>
    <col min="13" max="13" width="80.625" style="38" customWidth="1"/>
    <col min="14" max="14" width="9" customWidth="1"/>
    <col min="15" max="16384" width="8.125" hidden="1"/>
  </cols>
  <sheetData>
    <row r="1" spans="1:13" ht="17.25" thickBot="1" x14ac:dyDescent="0.3">
      <c r="A1" s="75" t="s">
        <v>96</v>
      </c>
      <c r="B1" s="75"/>
      <c r="C1" s="75"/>
      <c r="D1" s="75"/>
      <c r="E1" s="75"/>
      <c r="F1" s="75"/>
      <c r="G1" s="75"/>
    </row>
    <row r="2" spans="1:13" ht="15.75" thickTop="1" x14ac:dyDescent="0.25">
      <c r="A2" s="14" t="s">
        <v>79</v>
      </c>
      <c r="C2" s="1" t="s">
        <v>0</v>
      </c>
      <c r="D2" s="1"/>
      <c r="E2" s="1" t="s">
        <v>15</v>
      </c>
      <c r="F2" s="1"/>
      <c r="G2" s="1" t="s">
        <v>16</v>
      </c>
      <c r="H2" s="1"/>
      <c r="I2" s="1" t="s">
        <v>1</v>
      </c>
      <c r="J2" s="1"/>
      <c r="K2" s="1" t="s">
        <v>68</v>
      </c>
      <c r="L2" s="1"/>
      <c r="M2" s="39" t="s">
        <v>80</v>
      </c>
    </row>
    <row r="3" spans="1:13" ht="43.5" thickBot="1" x14ac:dyDescent="0.25">
      <c r="C3" s="24" t="s">
        <v>17</v>
      </c>
      <c r="D3" s="9"/>
      <c r="E3" s="27" t="s">
        <v>18</v>
      </c>
      <c r="F3" s="9"/>
      <c r="G3" s="23">
        <v>5</v>
      </c>
      <c r="H3" s="12" t="s">
        <v>20</v>
      </c>
      <c r="I3" s="25">
        <v>0.1</v>
      </c>
      <c r="J3" s="25" t="s">
        <v>21</v>
      </c>
      <c r="K3" s="36">
        <f>G3*I3</f>
        <v>0.5</v>
      </c>
      <c r="M3" s="38" t="s">
        <v>97</v>
      </c>
    </row>
    <row r="4" spans="1:13" ht="30" thickTop="1" thickBot="1" x14ac:dyDescent="0.25">
      <c r="C4" s="7"/>
      <c r="D4" s="9"/>
      <c r="E4" s="27" t="s">
        <v>23</v>
      </c>
      <c r="F4" s="9"/>
      <c r="G4" s="23">
        <v>5</v>
      </c>
      <c r="H4" s="12" t="s">
        <v>20</v>
      </c>
      <c r="I4" s="25">
        <v>0.05</v>
      </c>
      <c r="J4" s="25" t="s">
        <v>21</v>
      </c>
      <c r="K4" s="36">
        <f>G4*I4</f>
        <v>0.25</v>
      </c>
      <c r="M4" s="38" t="s">
        <v>98</v>
      </c>
    </row>
    <row r="5" spans="1:13" ht="15.75" thickTop="1" thickBot="1" x14ac:dyDescent="0.25">
      <c r="K5" s="11"/>
    </row>
    <row r="6" spans="1:13" ht="30" thickTop="1" thickBot="1" x14ac:dyDescent="0.25">
      <c r="C6" s="24" t="s">
        <v>24</v>
      </c>
      <c r="D6" s="9"/>
      <c r="E6" s="28" t="s">
        <v>25</v>
      </c>
      <c r="F6" s="9"/>
      <c r="G6" s="23">
        <v>5</v>
      </c>
      <c r="H6" s="12" t="s">
        <v>20</v>
      </c>
      <c r="I6" s="25">
        <v>0.1</v>
      </c>
      <c r="J6" s="25" t="s">
        <v>21</v>
      </c>
      <c r="K6" s="36">
        <f t="shared" ref="K6:K16" si="0">G6*I6</f>
        <v>0.5</v>
      </c>
      <c r="M6" s="38" t="s">
        <v>99</v>
      </c>
    </row>
    <row r="7" spans="1:13" ht="58.5" thickTop="1" thickBot="1" x14ac:dyDescent="0.25">
      <c r="C7" s="8"/>
      <c r="D7" s="9"/>
      <c r="E7" s="28" t="s">
        <v>26</v>
      </c>
      <c r="F7" s="9"/>
      <c r="G7" s="23">
        <v>5</v>
      </c>
      <c r="H7" s="12" t="s">
        <v>20</v>
      </c>
      <c r="I7" s="25">
        <v>0.15</v>
      </c>
      <c r="J7" s="25" t="s">
        <v>21</v>
      </c>
      <c r="K7" s="36">
        <f t="shared" si="0"/>
        <v>0.75</v>
      </c>
      <c r="M7" s="38" t="s">
        <v>100</v>
      </c>
    </row>
    <row r="8" spans="1:13" ht="30" thickTop="1" thickBot="1" x14ac:dyDescent="0.25">
      <c r="C8" s="8"/>
      <c r="D8" s="9"/>
      <c r="E8" s="28" t="s">
        <v>27</v>
      </c>
      <c r="F8" s="9"/>
      <c r="G8" s="23">
        <v>5</v>
      </c>
      <c r="H8" s="12" t="s">
        <v>20</v>
      </c>
      <c r="I8" s="25">
        <v>0.1</v>
      </c>
      <c r="J8" s="25" t="s">
        <v>21</v>
      </c>
      <c r="K8" s="36">
        <f t="shared" si="0"/>
        <v>0.5</v>
      </c>
      <c r="M8" s="38" t="s">
        <v>101</v>
      </c>
    </row>
    <row r="9" spans="1:13" ht="15" thickTop="1" x14ac:dyDescent="0.2">
      <c r="K9" s="11"/>
    </row>
    <row r="10" spans="1:13" x14ac:dyDescent="0.2">
      <c r="C10" s="6"/>
      <c r="D10" s="9"/>
      <c r="F10" s="9"/>
      <c r="H10" s="10"/>
      <c r="I10" s="13"/>
      <c r="J10" s="13"/>
      <c r="K10" s="2"/>
    </row>
    <row r="11" spans="1:13" ht="43.5" thickBot="1" x14ac:dyDescent="0.25">
      <c r="C11" s="24" t="s">
        <v>28</v>
      </c>
      <c r="D11" s="9"/>
      <c r="E11" s="27" t="s">
        <v>29</v>
      </c>
      <c r="F11" s="9"/>
      <c r="G11" s="23">
        <v>4</v>
      </c>
      <c r="H11" s="12" t="s">
        <v>20</v>
      </c>
      <c r="I11" s="25">
        <v>0.05</v>
      </c>
      <c r="J11" s="25" t="s">
        <v>21</v>
      </c>
      <c r="K11" s="36">
        <f t="shared" si="0"/>
        <v>0.2</v>
      </c>
      <c r="M11" s="38" t="s">
        <v>102</v>
      </c>
    </row>
    <row r="12" spans="1:13" ht="44.25" thickTop="1" thickBot="1" x14ac:dyDescent="0.25">
      <c r="C12" s="8"/>
      <c r="D12" s="9"/>
      <c r="E12" s="28" t="s">
        <v>30</v>
      </c>
      <c r="F12" s="9"/>
      <c r="G12" s="23">
        <v>5</v>
      </c>
      <c r="H12" s="12" t="s">
        <v>20</v>
      </c>
      <c r="I12" s="25">
        <v>0.05</v>
      </c>
      <c r="J12" s="25" t="s">
        <v>21</v>
      </c>
      <c r="K12" s="36">
        <f t="shared" si="0"/>
        <v>0.25</v>
      </c>
      <c r="M12" s="38" t="s">
        <v>103</v>
      </c>
    </row>
    <row r="13" spans="1:13" ht="15" thickTop="1" x14ac:dyDescent="0.2">
      <c r="C13" s="6"/>
      <c r="D13" s="9"/>
      <c r="F13" s="9"/>
      <c r="H13" s="10"/>
      <c r="I13" s="13"/>
      <c r="J13" s="13"/>
      <c r="K13" s="2"/>
    </row>
    <row r="14" spans="1:13" ht="43.5" thickBot="1" x14ac:dyDescent="0.25">
      <c r="C14" s="24" t="s">
        <v>31</v>
      </c>
      <c r="D14" s="9"/>
      <c r="E14" s="27" t="s">
        <v>32</v>
      </c>
      <c r="F14" s="9"/>
      <c r="G14" s="23">
        <v>5</v>
      </c>
      <c r="H14" s="12" t="s">
        <v>20</v>
      </c>
      <c r="I14" s="33">
        <v>0.05</v>
      </c>
      <c r="J14" s="33" t="s">
        <v>21</v>
      </c>
      <c r="K14" s="36">
        <f t="shared" si="0"/>
        <v>0.25</v>
      </c>
      <c r="M14" s="38" t="s">
        <v>104</v>
      </c>
    </row>
    <row r="15" spans="1:13" ht="44.25" thickTop="1" thickBot="1" x14ac:dyDescent="0.25">
      <c r="C15" s="8"/>
      <c r="D15" s="9"/>
      <c r="E15" s="28" t="s">
        <v>33</v>
      </c>
      <c r="F15" s="9"/>
      <c r="G15" s="23">
        <v>5</v>
      </c>
      <c r="H15" s="12" t="s">
        <v>20</v>
      </c>
      <c r="I15" s="33">
        <v>0.05</v>
      </c>
      <c r="J15" s="33" t="s">
        <v>21</v>
      </c>
      <c r="K15" s="36">
        <f t="shared" si="0"/>
        <v>0.25</v>
      </c>
      <c r="M15" s="38" t="s">
        <v>105</v>
      </c>
    </row>
    <row r="16" spans="1:13" ht="58.5" thickTop="1" thickBot="1" x14ac:dyDescent="0.25">
      <c r="C16" s="8"/>
      <c r="D16" s="9"/>
      <c r="E16" s="29" t="s">
        <v>34</v>
      </c>
      <c r="F16" s="9"/>
      <c r="G16" s="23">
        <v>5</v>
      </c>
      <c r="H16" s="12" t="s">
        <v>20</v>
      </c>
      <c r="I16" s="33">
        <v>0.05</v>
      </c>
      <c r="J16" s="33"/>
      <c r="K16" s="36">
        <f t="shared" si="0"/>
        <v>0.25</v>
      </c>
      <c r="M16" s="38" t="s">
        <v>106</v>
      </c>
    </row>
    <row r="17" spans="3:13" ht="15" thickTop="1" x14ac:dyDescent="0.2">
      <c r="C17" s="6"/>
      <c r="D17" s="9"/>
      <c r="F17" s="9"/>
      <c r="H17" s="10"/>
      <c r="I17" s="13"/>
      <c r="J17" s="13"/>
      <c r="K17" s="2"/>
    </row>
    <row r="18" spans="3:13" ht="29.25" thickBot="1" x14ac:dyDescent="0.25">
      <c r="C18" s="24" t="s">
        <v>35</v>
      </c>
      <c r="D18" s="9"/>
      <c r="E18" s="27" t="s">
        <v>36</v>
      </c>
      <c r="F18" s="9"/>
      <c r="G18" s="23">
        <v>5</v>
      </c>
      <c r="H18" s="12" t="s">
        <v>20</v>
      </c>
      <c r="I18" s="25">
        <v>0.1</v>
      </c>
      <c r="J18" s="25" t="s">
        <v>21</v>
      </c>
      <c r="K18" s="36">
        <f t="shared" ref="K18:K24" si="1">G18*I18</f>
        <v>0.5</v>
      </c>
      <c r="M18" s="38" t="s">
        <v>107</v>
      </c>
    </row>
    <row r="19" spans="3:13" ht="15" thickTop="1" x14ac:dyDescent="0.2">
      <c r="C19" s="6"/>
      <c r="D19" s="9"/>
      <c r="F19" s="9"/>
      <c r="H19" s="10"/>
      <c r="I19" s="13"/>
      <c r="J19" s="13"/>
      <c r="K19" s="2"/>
    </row>
    <row r="20" spans="3:13" ht="100.5" thickBot="1" x14ac:dyDescent="0.25">
      <c r="C20" s="24" t="s">
        <v>37</v>
      </c>
      <c r="E20" s="30" t="s">
        <v>38</v>
      </c>
      <c r="F20" s="9"/>
      <c r="G20" s="23">
        <v>5</v>
      </c>
      <c r="H20" s="12" t="s">
        <v>20</v>
      </c>
      <c r="I20" s="31">
        <v>2.5000000000000001E-2</v>
      </c>
      <c r="J20" s="31" t="s">
        <v>21</v>
      </c>
      <c r="K20" s="36">
        <f t="shared" si="1"/>
        <v>0.125</v>
      </c>
      <c r="M20" s="38" t="s">
        <v>108</v>
      </c>
    </row>
    <row r="21" spans="3:13" ht="44.25" thickTop="1" thickBot="1" x14ac:dyDescent="0.25">
      <c r="C21" s="24"/>
      <c r="E21" s="30" t="s">
        <v>39</v>
      </c>
      <c r="F21" s="9"/>
      <c r="G21" s="23">
        <v>5</v>
      </c>
      <c r="H21" s="12" t="s">
        <v>20</v>
      </c>
      <c r="I21" s="31">
        <v>2.5000000000000001E-2</v>
      </c>
      <c r="J21" s="31" t="s">
        <v>21</v>
      </c>
      <c r="K21" s="36">
        <f t="shared" si="1"/>
        <v>0.125</v>
      </c>
      <c r="M21" s="38" t="s">
        <v>109</v>
      </c>
    </row>
    <row r="22" spans="3:13" ht="15" thickTop="1" x14ac:dyDescent="0.2">
      <c r="K22" s="11"/>
    </row>
    <row r="23" spans="3:13" ht="43.5" thickBot="1" x14ac:dyDescent="0.25">
      <c r="C23" s="24" t="s">
        <v>40</v>
      </c>
      <c r="D23" s="9"/>
      <c r="E23" s="30" t="s">
        <v>41</v>
      </c>
      <c r="F23" s="9"/>
      <c r="G23" s="23">
        <v>5</v>
      </c>
      <c r="H23" s="12" t="s">
        <v>20</v>
      </c>
      <c r="I23" s="25">
        <v>0.05</v>
      </c>
      <c r="J23" s="25"/>
      <c r="K23" s="36">
        <f t="shared" si="1"/>
        <v>0.25</v>
      </c>
      <c r="M23" s="38" t="s">
        <v>94</v>
      </c>
    </row>
    <row r="24" spans="3:13" ht="30" thickTop="1" thickBot="1" x14ac:dyDescent="0.25">
      <c r="C24" s="24"/>
      <c r="D24" s="9"/>
      <c r="E24" s="29" t="s">
        <v>42</v>
      </c>
      <c r="F24" s="9"/>
      <c r="G24" s="23">
        <v>5</v>
      </c>
      <c r="H24" s="12" t="s">
        <v>20</v>
      </c>
      <c r="I24" s="25">
        <v>0.05</v>
      </c>
      <c r="J24" s="25" t="s">
        <v>21</v>
      </c>
      <c r="K24" s="36">
        <f t="shared" si="1"/>
        <v>0.25</v>
      </c>
      <c r="M24" s="38" t="s">
        <v>110</v>
      </c>
    </row>
    <row r="25" spans="3:13" ht="15" thickTop="1" x14ac:dyDescent="0.2"/>
    <row r="26" spans="3:13" ht="15" x14ac:dyDescent="0.25">
      <c r="K26" s="37">
        <f>SUM(K3:K24)</f>
        <v>4.95</v>
      </c>
    </row>
    <row r="27" spans="3:13" x14ac:dyDescent="0.2">
      <c r="K27" s="11"/>
    </row>
  </sheetData>
  <mergeCells count="1">
    <mergeCell ref="A1:G1"/>
  </mergeCells>
  <dataValidations count="1">
    <dataValidation type="decimal" allowBlank="1" showInputMessage="1" showErrorMessage="1" sqref="G3:G24" xr:uid="{1933ADEC-9BB9-404F-8370-B8A9BB1C7CF3}">
      <formula1>1</formula1>
      <formula2>5</formula2>
    </dataValidation>
  </dataValidations>
  <hyperlinks>
    <hyperlink ref="A2" location="Summary!A1" display="Summary" xr:uid="{00000000-0004-0000-0300-000000000000}"/>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27"/>
  <sheetViews>
    <sheetView showGridLines="0" workbookViewId="0">
      <selection activeCell="G15" sqref="G15"/>
    </sheetView>
  </sheetViews>
  <sheetFormatPr defaultColWidth="0" defaultRowHeight="14.25" zeroHeight="1" x14ac:dyDescent="0.2"/>
  <cols>
    <col min="1" max="2" width="9" customWidth="1"/>
    <col min="3" max="3" width="26.625" customWidth="1"/>
    <col min="4" max="4" width="3.875" customWidth="1"/>
    <col min="5" max="5" width="49.625" customWidth="1"/>
    <col min="6" max="6" width="3.875" customWidth="1"/>
    <col min="7" max="7" width="5.625" customWidth="1"/>
    <col min="8" max="8" width="3.875" customWidth="1"/>
    <col min="9" max="9" width="10.125" customWidth="1"/>
    <col min="10" max="10" width="3.875" customWidth="1"/>
    <col min="11" max="11" width="5.875" customWidth="1"/>
    <col min="12" max="12" width="9" customWidth="1"/>
    <col min="13" max="13" width="60.875" style="38" customWidth="1"/>
    <col min="14" max="14" width="9" customWidth="1"/>
    <col min="15" max="16384" width="8.125" hidden="1"/>
  </cols>
  <sheetData>
    <row r="1" spans="1:13" ht="17.25" thickBot="1" x14ac:dyDescent="0.3">
      <c r="A1" s="75" t="s">
        <v>111</v>
      </c>
      <c r="B1" s="75"/>
      <c r="C1" s="75"/>
      <c r="D1" s="75"/>
      <c r="E1" s="75"/>
      <c r="F1" s="75"/>
      <c r="G1" s="75"/>
    </row>
    <row r="2" spans="1:13" ht="15.75" thickTop="1" x14ac:dyDescent="0.25">
      <c r="A2" s="14" t="s">
        <v>79</v>
      </c>
      <c r="C2" s="1" t="s">
        <v>0</v>
      </c>
      <c r="D2" s="1"/>
      <c r="E2" s="1" t="s">
        <v>15</v>
      </c>
      <c r="F2" s="1"/>
      <c r="G2" s="1" t="s">
        <v>16</v>
      </c>
      <c r="H2" s="1"/>
      <c r="I2" s="1" t="s">
        <v>1</v>
      </c>
      <c r="J2" s="1"/>
      <c r="K2" s="1" t="s">
        <v>68</v>
      </c>
      <c r="L2" s="1"/>
      <c r="M2" s="39" t="s">
        <v>80</v>
      </c>
    </row>
    <row r="3" spans="1:13" ht="29.25" thickBot="1" x14ac:dyDescent="0.25">
      <c r="C3" s="24" t="s">
        <v>17</v>
      </c>
      <c r="D3" s="9"/>
      <c r="E3" s="27" t="s">
        <v>18</v>
      </c>
      <c r="F3" s="9"/>
      <c r="G3" s="23">
        <v>5</v>
      </c>
      <c r="H3" s="12" t="s">
        <v>20</v>
      </c>
      <c r="I3" s="25">
        <v>0.1</v>
      </c>
      <c r="J3" s="25" t="s">
        <v>21</v>
      </c>
      <c r="K3" s="36">
        <f>G3*I3</f>
        <v>0.5</v>
      </c>
      <c r="M3" s="38" t="s">
        <v>112</v>
      </c>
    </row>
    <row r="4" spans="1:13" ht="30" thickTop="1" thickBot="1" x14ac:dyDescent="0.25">
      <c r="C4" s="7"/>
      <c r="D4" s="9"/>
      <c r="E4" s="27" t="s">
        <v>23</v>
      </c>
      <c r="F4" s="9"/>
      <c r="G4" s="23">
        <v>5</v>
      </c>
      <c r="H4" s="12" t="s">
        <v>20</v>
      </c>
      <c r="I4" s="25">
        <v>0.05</v>
      </c>
      <c r="J4" s="25" t="s">
        <v>21</v>
      </c>
      <c r="K4" s="36">
        <f>G4*I4</f>
        <v>0.25</v>
      </c>
      <c r="M4" s="38" t="s">
        <v>113</v>
      </c>
    </row>
    <row r="5" spans="1:13" ht="15.75" thickTop="1" thickBot="1" x14ac:dyDescent="0.25">
      <c r="K5" s="11"/>
    </row>
    <row r="6" spans="1:13" ht="44.25" thickTop="1" thickBot="1" x14ac:dyDescent="0.25">
      <c r="C6" s="24" t="s">
        <v>24</v>
      </c>
      <c r="D6" s="9"/>
      <c r="E6" s="28" t="s">
        <v>25</v>
      </c>
      <c r="F6" s="9"/>
      <c r="G6" s="23">
        <v>5</v>
      </c>
      <c r="H6" s="12" t="s">
        <v>20</v>
      </c>
      <c r="I6" s="25">
        <v>0.1</v>
      </c>
      <c r="J6" s="25" t="s">
        <v>21</v>
      </c>
      <c r="K6" s="36">
        <f t="shared" ref="K6:K16" si="0">G6*I6</f>
        <v>0.5</v>
      </c>
      <c r="M6" s="38" t="s">
        <v>114</v>
      </c>
    </row>
    <row r="7" spans="1:13" ht="58.5" thickTop="1" thickBot="1" x14ac:dyDescent="0.25">
      <c r="C7" s="8"/>
      <c r="D7" s="9"/>
      <c r="E7" s="28" t="s">
        <v>26</v>
      </c>
      <c r="F7" s="9"/>
      <c r="G7" s="23">
        <v>5</v>
      </c>
      <c r="H7" s="12" t="s">
        <v>20</v>
      </c>
      <c r="I7" s="25">
        <v>0.15</v>
      </c>
      <c r="J7" s="25" t="s">
        <v>21</v>
      </c>
      <c r="K7" s="36">
        <f t="shared" si="0"/>
        <v>0.75</v>
      </c>
      <c r="M7" s="38" t="s">
        <v>115</v>
      </c>
    </row>
    <row r="8" spans="1:13" ht="30" thickTop="1" thickBot="1" x14ac:dyDescent="0.25">
      <c r="C8" s="8"/>
      <c r="D8" s="9"/>
      <c r="E8" s="28" t="s">
        <v>27</v>
      </c>
      <c r="F8" s="9"/>
      <c r="G8" s="23">
        <v>5</v>
      </c>
      <c r="H8" s="12" t="s">
        <v>20</v>
      </c>
      <c r="I8" s="25">
        <v>0.1</v>
      </c>
      <c r="J8" s="25" t="s">
        <v>21</v>
      </c>
      <c r="K8" s="36">
        <f t="shared" si="0"/>
        <v>0.5</v>
      </c>
      <c r="M8" s="38" t="s">
        <v>116</v>
      </c>
    </row>
    <row r="9" spans="1:13" ht="15" thickTop="1" x14ac:dyDescent="0.2">
      <c r="K9" s="11"/>
    </row>
    <row r="10" spans="1:13" x14ac:dyDescent="0.2">
      <c r="C10" s="6"/>
      <c r="D10" s="9"/>
      <c r="F10" s="9"/>
      <c r="H10" s="10"/>
      <c r="I10" s="13"/>
      <c r="J10" s="13"/>
      <c r="K10" s="2"/>
    </row>
    <row r="11" spans="1:13" ht="57.75" thickBot="1" x14ac:dyDescent="0.25">
      <c r="C11" s="24" t="s">
        <v>28</v>
      </c>
      <c r="D11" s="9"/>
      <c r="E11" s="27" t="s">
        <v>29</v>
      </c>
      <c r="F11" s="9"/>
      <c r="G11" s="23">
        <v>5</v>
      </c>
      <c r="H11" s="12" t="s">
        <v>20</v>
      </c>
      <c r="I11" s="25">
        <v>0.05</v>
      </c>
      <c r="J11" s="25" t="s">
        <v>21</v>
      </c>
      <c r="K11" s="36">
        <f t="shared" si="0"/>
        <v>0.25</v>
      </c>
      <c r="M11" s="38" t="s">
        <v>117</v>
      </c>
    </row>
    <row r="12" spans="1:13" ht="44.25" thickTop="1" thickBot="1" x14ac:dyDescent="0.25">
      <c r="C12" s="8"/>
      <c r="D12" s="9"/>
      <c r="E12" s="28" t="s">
        <v>30</v>
      </c>
      <c r="F12" s="9"/>
      <c r="G12" s="23">
        <v>5</v>
      </c>
      <c r="H12" s="12" t="s">
        <v>20</v>
      </c>
      <c r="I12" s="25">
        <v>0.05</v>
      </c>
      <c r="J12" s="25" t="s">
        <v>21</v>
      </c>
      <c r="K12" s="36">
        <f t="shared" si="0"/>
        <v>0.25</v>
      </c>
      <c r="M12" s="38" t="s">
        <v>118</v>
      </c>
    </row>
    <row r="13" spans="1:13" ht="15" thickTop="1" x14ac:dyDescent="0.2">
      <c r="C13" s="6"/>
      <c r="D13" s="9"/>
      <c r="F13" s="9"/>
      <c r="H13" s="10"/>
      <c r="I13" s="13"/>
      <c r="J13" s="13"/>
      <c r="K13" s="2"/>
    </row>
    <row r="14" spans="1:13" ht="43.5" thickBot="1" x14ac:dyDescent="0.25">
      <c r="C14" s="24" t="s">
        <v>31</v>
      </c>
      <c r="D14" s="9"/>
      <c r="E14" s="27" t="s">
        <v>32</v>
      </c>
      <c r="F14" s="9"/>
      <c r="G14" s="23">
        <v>5</v>
      </c>
      <c r="H14" s="12" t="s">
        <v>20</v>
      </c>
      <c r="I14" s="33">
        <v>0.05</v>
      </c>
      <c r="J14" s="33" t="s">
        <v>21</v>
      </c>
      <c r="K14" s="36">
        <f t="shared" si="0"/>
        <v>0.25</v>
      </c>
      <c r="M14" s="38" t="s">
        <v>119</v>
      </c>
    </row>
    <row r="15" spans="1:13" ht="44.25" thickTop="1" thickBot="1" x14ac:dyDescent="0.25">
      <c r="C15" s="8"/>
      <c r="D15" s="9"/>
      <c r="E15" s="28" t="s">
        <v>33</v>
      </c>
      <c r="F15" s="9"/>
      <c r="G15" s="23">
        <v>4</v>
      </c>
      <c r="H15" s="12" t="s">
        <v>20</v>
      </c>
      <c r="I15" s="33">
        <v>0.05</v>
      </c>
      <c r="J15" s="33" t="s">
        <v>21</v>
      </c>
      <c r="K15" s="36">
        <f t="shared" si="0"/>
        <v>0.2</v>
      </c>
      <c r="M15" s="38" t="s">
        <v>120</v>
      </c>
    </row>
    <row r="16" spans="1:13" ht="58.5" thickTop="1" thickBot="1" x14ac:dyDescent="0.25">
      <c r="C16" s="8"/>
      <c r="D16" s="9"/>
      <c r="E16" s="29" t="s">
        <v>34</v>
      </c>
      <c r="F16" s="9"/>
      <c r="G16" s="23">
        <v>5</v>
      </c>
      <c r="H16" s="12" t="s">
        <v>20</v>
      </c>
      <c r="I16" s="33">
        <v>0.05</v>
      </c>
      <c r="J16" s="33"/>
      <c r="K16" s="36">
        <f t="shared" si="0"/>
        <v>0.25</v>
      </c>
      <c r="M16" s="38" t="s">
        <v>121</v>
      </c>
    </row>
    <row r="17" spans="3:13" ht="15" thickTop="1" x14ac:dyDescent="0.2">
      <c r="C17" s="6"/>
      <c r="D17" s="9"/>
      <c r="F17" s="9"/>
      <c r="H17" s="10"/>
      <c r="I17" s="13"/>
      <c r="J17" s="13"/>
      <c r="K17" s="2"/>
    </row>
    <row r="18" spans="3:13" ht="43.5" thickBot="1" x14ac:dyDescent="0.25">
      <c r="C18" s="24" t="s">
        <v>35</v>
      </c>
      <c r="D18" s="9"/>
      <c r="E18" s="27" t="s">
        <v>36</v>
      </c>
      <c r="F18" s="9"/>
      <c r="G18" s="23">
        <v>5</v>
      </c>
      <c r="H18" s="12" t="s">
        <v>20</v>
      </c>
      <c r="I18" s="25">
        <v>0.1</v>
      </c>
      <c r="J18" s="25" t="s">
        <v>21</v>
      </c>
      <c r="K18" s="36">
        <f t="shared" ref="K18:K24" si="1">G18*I18</f>
        <v>0.5</v>
      </c>
      <c r="M18" s="38" t="s">
        <v>122</v>
      </c>
    </row>
    <row r="19" spans="3:13" ht="15" thickTop="1" x14ac:dyDescent="0.2">
      <c r="C19" s="6"/>
      <c r="D19" s="9"/>
      <c r="F19" s="9"/>
      <c r="H19" s="10"/>
      <c r="I19" s="13"/>
      <c r="J19" s="13"/>
      <c r="K19" s="2"/>
    </row>
    <row r="20" spans="3:13" ht="100.5" thickBot="1" x14ac:dyDescent="0.25">
      <c r="C20" s="24" t="s">
        <v>37</v>
      </c>
      <c r="E20" s="30" t="s">
        <v>38</v>
      </c>
      <c r="F20" s="9"/>
      <c r="G20" s="23">
        <v>4</v>
      </c>
      <c r="H20" s="12" t="s">
        <v>20</v>
      </c>
      <c r="I20" s="31">
        <v>2.5000000000000001E-2</v>
      </c>
      <c r="J20" s="31" t="s">
        <v>21</v>
      </c>
      <c r="K20" s="36">
        <f t="shared" si="1"/>
        <v>0.1</v>
      </c>
      <c r="M20" s="38" t="s">
        <v>108</v>
      </c>
    </row>
    <row r="21" spans="3:13" ht="30" thickTop="1" thickBot="1" x14ac:dyDescent="0.25">
      <c r="C21" s="24"/>
      <c r="E21" s="30" t="s">
        <v>39</v>
      </c>
      <c r="F21" s="9"/>
      <c r="G21" s="23">
        <v>5</v>
      </c>
      <c r="H21" s="12" t="s">
        <v>20</v>
      </c>
      <c r="I21" s="31">
        <v>2.5000000000000001E-2</v>
      </c>
      <c r="J21" s="31" t="s">
        <v>21</v>
      </c>
      <c r="K21" s="36">
        <f t="shared" si="1"/>
        <v>0.125</v>
      </c>
      <c r="M21" s="38" t="s">
        <v>123</v>
      </c>
    </row>
    <row r="22" spans="3:13" ht="15" thickTop="1" x14ac:dyDescent="0.2">
      <c r="K22" s="11"/>
    </row>
    <row r="23" spans="3:13" ht="43.5" thickBot="1" x14ac:dyDescent="0.25">
      <c r="C23" s="24" t="s">
        <v>40</v>
      </c>
      <c r="D23" s="9"/>
      <c r="E23" s="30" t="s">
        <v>41</v>
      </c>
      <c r="F23" s="9"/>
      <c r="G23" s="23">
        <v>5</v>
      </c>
      <c r="H23" s="12" t="s">
        <v>20</v>
      </c>
      <c r="I23" s="25">
        <v>0.05</v>
      </c>
      <c r="J23" s="25"/>
      <c r="K23" s="36">
        <f t="shared" si="1"/>
        <v>0.25</v>
      </c>
      <c r="M23" s="38" t="s">
        <v>124</v>
      </c>
    </row>
    <row r="24" spans="3:13" ht="30" thickTop="1" thickBot="1" x14ac:dyDescent="0.25">
      <c r="C24" s="24"/>
      <c r="D24" s="9"/>
      <c r="E24" s="29" t="s">
        <v>42</v>
      </c>
      <c r="F24" s="9"/>
      <c r="G24" s="23">
        <v>5</v>
      </c>
      <c r="H24" s="12" t="s">
        <v>20</v>
      </c>
      <c r="I24" s="25">
        <v>0.05</v>
      </c>
      <c r="J24" s="25" t="s">
        <v>21</v>
      </c>
      <c r="K24" s="36">
        <f t="shared" si="1"/>
        <v>0.25</v>
      </c>
      <c r="M24" s="38" t="s">
        <v>125</v>
      </c>
    </row>
    <row r="25" spans="3:13" ht="15" thickTop="1" x14ac:dyDescent="0.2"/>
    <row r="26" spans="3:13" ht="15" x14ac:dyDescent="0.25">
      <c r="K26" s="37">
        <f>SUM(K3:K24)</f>
        <v>4.9249999999999998</v>
      </c>
    </row>
    <row r="27" spans="3:13" x14ac:dyDescent="0.2"/>
  </sheetData>
  <mergeCells count="1">
    <mergeCell ref="A1:G1"/>
  </mergeCells>
  <dataValidations count="1">
    <dataValidation type="decimal" allowBlank="1" showInputMessage="1" showErrorMessage="1" sqref="G3:G24" xr:uid="{3D6AB1E1-63D4-47D0-A2D6-E544A7604A10}">
      <formula1>1</formula1>
      <formula2>5</formula2>
    </dataValidation>
  </dataValidations>
  <hyperlinks>
    <hyperlink ref="A2" location="Summary!A1" display="Summary" xr:uid="{00000000-0004-0000-0400-000000000000}"/>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27"/>
  <sheetViews>
    <sheetView showGridLines="0" workbookViewId="0">
      <selection activeCell="G6" sqref="G6"/>
    </sheetView>
  </sheetViews>
  <sheetFormatPr defaultColWidth="0" defaultRowHeight="14.25" zeroHeight="1" x14ac:dyDescent="0.2"/>
  <cols>
    <col min="1" max="2" width="8.625" customWidth="1"/>
    <col min="3" max="3" width="26.625" customWidth="1"/>
    <col min="4" max="4" width="3.625" customWidth="1"/>
    <col min="5" max="5" width="45.625" customWidth="1"/>
    <col min="6" max="6" width="3.625" customWidth="1"/>
    <col min="7" max="7" width="5.625" customWidth="1"/>
    <col min="8" max="8" width="3.625" customWidth="1"/>
    <col min="9" max="9" width="10.125" customWidth="1"/>
    <col min="10" max="10" width="3.625" customWidth="1"/>
    <col min="11" max="11" width="5.875" customWidth="1"/>
    <col min="12" max="12" width="8.625" customWidth="1"/>
    <col min="13" max="13" width="45.625" style="38" customWidth="1"/>
    <col min="14" max="14" width="8.625" customWidth="1"/>
    <col min="15" max="16384" width="8" hidden="1"/>
  </cols>
  <sheetData>
    <row r="1" spans="1:13" ht="17.25" thickBot="1" x14ac:dyDescent="0.3">
      <c r="A1" s="75" t="s">
        <v>126</v>
      </c>
      <c r="B1" s="75"/>
      <c r="C1" s="75"/>
      <c r="D1" s="75"/>
      <c r="E1" s="75"/>
      <c r="F1" s="75"/>
      <c r="G1" s="75"/>
    </row>
    <row r="2" spans="1:13" ht="15.75" thickTop="1" x14ac:dyDescent="0.25">
      <c r="A2" s="14" t="s">
        <v>79</v>
      </c>
      <c r="C2" s="1" t="s">
        <v>0</v>
      </c>
      <c r="D2" s="1"/>
      <c r="E2" s="1" t="s">
        <v>15</v>
      </c>
      <c r="F2" s="1"/>
      <c r="G2" s="1" t="s">
        <v>16</v>
      </c>
      <c r="H2" s="1"/>
      <c r="I2" s="1" t="s">
        <v>1</v>
      </c>
      <c r="J2" s="1"/>
      <c r="K2" s="1" t="s">
        <v>68</v>
      </c>
      <c r="L2" s="1"/>
      <c r="M2" s="39" t="s">
        <v>80</v>
      </c>
    </row>
    <row r="3" spans="1:13" ht="29.25" thickBot="1" x14ac:dyDescent="0.25">
      <c r="C3" s="24" t="s">
        <v>17</v>
      </c>
      <c r="D3" s="9"/>
      <c r="E3" s="27" t="s">
        <v>18</v>
      </c>
      <c r="F3" s="9"/>
      <c r="G3" s="23">
        <v>3</v>
      </c>
      <c r="H3" s="12" t="s">
        <v>20</v>
      </c>
      <c r="I3" s="25">
        <v>0.1</v>
      </c>
      <c r="J3" s="25" t="s">
        <v>21</v>
      </c>
      <c r="K3" s="36">
        <f>G3*I3</f>
        <v>0.30000000000000004</v>
      </c>
      <c r="M3" s="38" t="s">
        <v>127</v>
      </c>
    </row>
    <row r="4" spans="1:13" ht="30" thickTop="1" thickBot="1" x14ac:dyDescent="0.25">
      <c r="C4" s="7"/>
      <c r="D4" s="9"/>
      <c r="E4" s="27" t="s">
        <v>23</v>
      </c>
      <c r="F4" s="9"/>
      <c r="G4" s="23">
        <v>3</v>
      </c>
      <c r="H4" s="12" t="s">
        <v>20</v>
      </c>
      <c r="I4" s="25">
        <v>0.05</v>
      </c>
      <c r="J4" s="25" t="s">
        <v>21</v>
      </c>
      <c r="K4" s="36">
        <f>G4*I4</f>
        <v>0.15000000000000002</v>
      </c>
      <c r="M4" s="38" t="s">
        <v>128</v>
      </c>
    </row>
    <row r="5" spans="1:13" ht="15.75" thickTop="1" thickBot="1" x14ac:dyDescent="0.25">
      <c r="K5" s="11"/>
    </row>
    <row r="6" spans="1:13" ht="30" thickTop="1" thickBot="1" x14ac:dyDescent="0.25">
      <c r="C6" s="24" t="s">
        <v>24</v>
      </c>
      <c r="D6" s="9"/>
      <c r="E6" s="28" t="s">
        <v>25</v>
      </c>
      <c r="F6" s="9"/>
      <c r="G6" s="23">
        <v>3</v>
      </c>
      <c r="H6" s="12" t="s">
        <v>20</v>
      </c>
      <c r="I6" s="25">
        <v>0.1</v>
      </c>
      <c r="J6" s="25" t="s">
        <v>21</v>
      </c>
      <c r="K6" s="36">
        <f t="shared" ref="K6:K16" si="0">G6*I6</f>
        <v>0.30000000000000004</v>
      </c>
      <c r="M6" s="38" t="s">
        <v>128</v>
      </c>
    </row>
    <row r="7" spans="1:13" ht="72.75" thickTop="1" thickBot="1" x14ac:dyDescent="0.25">
      <c r="C7" s="8"/>
      <c r="D7" s="9"/>
      <c r="E7" s="28" t="s">
        <v>26</v>
      </c>
      <c r="F7" s="9"/>
      <c r="G7" s="23">
        <v>5</v>
      </c>
      <c r="H7" s="12" t="s">
        <v>20</v>
      </c>
      <c r="I7" s="25">
        <v>0.15</v>
      </c>
      <c r="J7" s="25" t="s">
        <v>21</v>
      </c>
      <c r="K7" s="36">
        <f t="shared" si="0"/>
        <v>0.75</v>
      </c>
      <c r="M7" s="38" t="s">
        <v>129</v>
      </c>
    </row>
    <row r="8" spans="1:13" ht="30" thickTop="1" thickBot="1" x14ac:dyDescent="0.25">
      <c r="C8" s="8"/>
      <c r="D8" s="9"/>
      <c r="E8" s="28" t="s">
        <v>27</v>
      </c>
      <c r="F8" s="9"/>
      <c r="G8" s="23">
        <v>5</v>
      </c>
      <c r="H8" s="12" t="s">
        <v>20</v>
      </c>
      <c r="I8" s="25">
        <v>0.1</v>
      </c>
      <c r="J8" s="25" t="s">
        <v>21</v>
      </c>
      <c r="K8" s="36">
        <f t="shared" si="0"/>
        <v>0.5</v>
      </c>
      <c r="M8" s="38" t="s">
        <v>130</v>
      </c>
    </row>
    <row r="9" spans="1:13" ht="15" thickTop="1" x14ac:dyDescent="0.2">
      <c r="K9" s="11"/>
    </row>
    <row r="10" spans="1:13" x14ac:dyDescent="0.2">
      <c r="C10" s="6"/>
      <c r="D10" s="9"/>
      <c r="F10" s="9"/>
      <c r="H10" s="10"/>
      <c r="I10" s="13"/>
      <c r="J10" s="13"/>
      <c r="K10" s="2"/>
    </row>
    <row r="11" spans="1:13" ht="57.75" thickBot="1" x14ac:dyDescent="0.25">
      <c r="C11" s="24" t="s">
        <v>28</v>
      </c>
      <c r="D11" s="9"/>
      <c r="E11" s="27" t="s">
        <v>29</v>
      </c>
      <c r="F11" s="9"/>
      <c r="G11" s="23">
        <v>3</v>
      </c>
      <c r="H11" s="12" t="s">
        <v>20</v>
      </c>
      <c r="I11" s="25">
        <v>0.05</v>
      </c>
      <c r="J11" s="25" t="s">
        <v>21</v>
      </c>
      <c r="K11" s="36">
        <f t="shared" si="0"/>
        <v>0.15000000000000002</v>
      </c>
      <c r="M11" s="38" t="s">
        <v>127</v>
      </c>
    </row>
    <row r="12" spans="1:13" ht="44.25" thickTop="1" thickBot="1" x14ac:dyDescent="0.25">
      <c r="C12" s="8"/>
      <c r="D12" s="9"/>
      <c r="E12" s="28" t="s">
        <v>30</v>
      </c>
      <c r="F12" s="9"/>
      <c r="G12" s="23">
        <v>3</v>
      </c>
      <c r="H12" s="12" t="s">
        <v>20</v>
      </c>
      <c r="I12" s="25">
        <v>0.05</v>
      </c>
      <c r="J12" s="25" t="s">
        <v>21</v>
      </c>
      <c r="K12" s="36">
        <f t="shared" si="0"/>
        <v>0.15000000000000002</v>
      </c>
      <c r="M12" s="38" t="s">
        <v>127</v>
      </c>
    </row>
    <row r="13" spans="1:13" ht="15" thickTop="1" x14ac:dyDescent="0.2">
      <c r="C13" s="6"/>
      <c r="D13" s="9"/>
      <c r="F13" s="9"/>
      <c r="H13" s="10"/>
      <c r="I13" s="13"/>
      <c r="J13" s="13"/>
      <c r="K13" s="2"/>
    </row>
    <row r="14" spans="1:13" ht="43.5" thickBot="1" x14ac:dyDescent="0.25">
      <c r="C14" s="24" t="s">
        <v>31</v>
      </c>
      <c r="D14" s="9"/>
      <c r="E14" s="27" t="s">
        <v>32</v>
      </c>
      <c r="F14" s="9"/>
      <c r="G14" s="23">
        <v>3</v>
      </c>
      <c r="H14" s="12" t="s">
        <v>20</v>
      </c>
      <c r="I14" s="33">
        <v>0.05</v>
      </c>
      <c r="J14" s="33" t="s">
        <v>21</v>
      </c>
      <c r="K14" s="36">
        <f t="shared" si="0"/>
        <v>0.15000000000000002</v>
      </c>
    </row>
    <row r="15" spans="1:13" ht="44.25" thickTop="1" thickBot="1" x14ac:dyDescent="0.25">
      <c r="C15" s="8"/>
      <c r="D15" s="9"/>
      <c r="E15" s="28" t="s">
        <v>33</v>
      </c>
      <c r="F15" s="9"/>
      <c r="G15" s="23">
        <v>5</v>
      </c>
      <c r="H15" s="12" t="s">
        <v>20</v>
      </c>
      <c r="I15" s="33">
        <v>0.05</v>
      </c>
      <c r="J15" s="33" t="s">
        <v>21</v>
      </c>
      <c r="K15" s="36">
        <f t="shared" si="0"/>
        <v>0.25</v>
      </c>
      <c r="M15" s="38" t="s">
        <v>131</v>
      </c>
    </row>
    <row r="16" spans="1:13" ht="72.75" thickTop="1" thickBot="1" x14ac:dyDescent="0.25">
      <c r="C16" s="8"/>
      <c r="D16" s="9"/>
      <c r="E16" s="29" t="s">
        <v>34</v>
      </c>
      <c r="F16" s="9"/>
      <c r="G16" s="23">
        <v>5</v>
      </c>
      <c r="H16" s="12" t="s">
        <v>20</v>
      </c>
      <c r="I16" s="33">
        <v>0.05</v>
      </c>
      <c r="J16" s="33"/>
      <c r="K16" s="36">
        <f t="shared" si="0"/>
        <v>0.25</v>
      </c>
      <c r="M16" s="38" t="s">
        <v>132</v>
      </c>
    </row>
    <row r="17" spans="3:13" ht="15" thickTop="1" x14ac:dyDescent="0.2">
      <c r="C17" s="6"/>
      <c r="D17" s="9"/>
      <c r="F17" s="9"/>
      <c r="H17" s="10"/>
      <c r="I17" s="13"/>
      <c r="J17" s="13"/>
      <c r="K17" s="2"/>
    </row>
    <row r="18" spans="3:13" ht="43.5" thickBot="1" x14ac:dyDescent="0.25">
      <c r="C18" s="24" t="s">
        <v>35</v>
      </c>
      <c r="D18" s="9"/>
      <c r="E18" s="27" t="s">
        <v>36</v>
      </c>
      <c r="F18" s="9"/>
      <c r="G18" s="23">
        <v>5</v>
      </c>
      <c r="H18" s="12" t="s">
        <v>20</v>
      </c>
      <c r="I18" s="25">
        <v>0.1</v>
      </c>
      <c r="J18" s="25" t="s">
        <v>21</v>
      </c>
      <c r="K18" s="36">
        <f t="shared" ref="K18:K24" si="1">G18*I18</f>
        <v>0.5</v>
      </c>
      <c r="M18" s="38" t="s">
        <v>133</v>
      </c>
    </row>
    <row r="19" spans="3:13" ht="15" thickTop="1" x14ac:dyDescent="0.2">
      <c r="C19" s="6"/>
      <c r="D19" s="9"/>
      <c r="F19" s="9"/>
      <c r="H19" s="10"/>
      <c r="I19" s="13"/>
      <c r="J19" s="13"/>
      <c r="K19" s="2"/>
    </row>
    <row r="20" spans="3:13" ht="114.75" thickBot="1" x14ac:dyDescent="0.25">
      <c r="C20" s="24" t="s">
        <v>37</v>
      </c>
      <c r="E20" s="30" t="s">
        <v>38</v>
      </c>
      <c r="F20" s="9"/>
      <c r="G20" s="23">
        <v>5</v>
      </c>
      <c r="H20" s="12" t="s">
        <v>20</v>
      </c>
      <c r="I20" s="31">
        <v>2.5000000000000001E-2</v>
      </c>
      <c r="J20" s="31" t="s">
        <v>21</v>
      </c>
      <c r="K20" s="36">
        <f t="shared" si="1"/>
        <v>0.125</v>
      </c>
      <c r="M20" s="38" t="s">
        <v>267</v>
      </c>
    </row>
    <row r="21" spans="3:13" ht="30" thickTop="1" thickBot="1" x14ac:dyDescent="0.25">
      <c r="C21" s="24"/>
      <c r="E21" s="30" t="s">
        <v>39</v>
      </c>
      <c r="F21" s="9"/>
      <c r="G21" s="23">
        <v>5</v>
      </c>
      <c r="H21" s="12" t="s">
        <v>20</v>
      </c>
      <c r="I21" s="31">
        <v>2.5000000000000001E-2</v>
      </c>
      <c r="J21" s="31" t="s">
        <v>21</v>
      </c>
      <c r="K21" s="36">
        <f t="shared" si="1"/>
        <v>0.125</v>
      </c>
    </row>
    <row r="22" spans="3:13" ht="15" thickTop="1" x14ac:dyDescent="0.2">
      <c r="K22" s="11"/>
    </row>
    <row r="23" spans="3:13" ht="57.75" thickBot="1" x14ac:dyDescent="0.25">
      <c r="C23" s="24" t="s">
        <v>40</v>
      </c>
      <c r="D23" s="9"/>
      <c r="E23" s="30" t="s">
        <v>41</v>
      </c>
      <c r="F23" s="9"/>
      <c r="G23" s="23">
        <v>3</v>
      </c>
      <c r="H23" s="12" t="s">
        <v>20</v>
      </c>
      <c r="I23" s="25">
        <v>0.05</v>
      </c>
      <c r="J23" s="25"/>
      <c r="K23" s="36">
        <f t="shared" si="1"/>
        <v>0.15000000000000002</v>
      </c>
      <c r="M23" s="38" t="s">
        <v>127</v>
      </c>
    </row>
    <row r="24" spans="3:13" ht="30" thickTop="1" thickBot="1" x14ac:dyDescent="0.25">
      <c r="C24" s="24"/>
      <c r="D24" s="9"/>
      <c r="E24" s="29" t="s">
        <v>42</v>
      </c>
      <c r="F24" s="9"/>
      <c r="G24" s="23">
        <v>5</v>
      </c>
      <c r="H24" s="12" t="s">
        <v>20</v>
      </c>
      <c r="I24" s="25">
        <v>0.05</v>
      </c>
      <c r="J24" s="25" t="s">
        <v>21</v>
      </c>
      <c r="K24" s="36">
        <f t="shared" si="1"/>
        <v>0.25</v>
      </c>
      <c r="M24" s="38" t="s">
        <v>134</v>
      </c>
    </row>
    <row r="25" spans="3:13" ht="15" thickTop="1" x14ac:dyDescent="0.2"/>
    <row r="26" spans="3:13" ht="15" x14ac:dyDescent="0.25">
      <c r="K26" s="37">
        <f>SUM(K3:K24)</f>
        <v>4.0999999999999996</v>
      </c>
    </row>
    <row r="27" spans="3:13" x14ac:dyDescent="0.2"/>
  </sheetData>
  <mergeCells count="1">
    <mergeCell ref="A1:G1"/>
  </mergeCells>
  <dataValidations count="1">
    <dataValidation type="decimal" allowBlank="1" showInputMessage="1" showErrorMessage="1" sqref="G3:G24" xr:uid="{E230FC74-117B-4A85-9D30-ECFDEC2890B3}">
      <formula1>1</formula1>
      <formula2>5</formula2>
    </dataValidation>
  </dataValidations>
  <hyperlinks>
    <hyperlink ref="A2" location="Summary!A1" display="Summary" xr:uid="{00000000-0004-0000-0500-000000000000}"/>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27"/>
  <sheetViews>
    <sheetView showGridLines="0" workbookViewId="0">
      <selection sqref="A1:G1"/>
    </sheetView>
  </sheetViews>
  <sheetFormatPr defaultColWidth="0" defaultRowHeight="14.25" zeroHeight="1" x14ac:dyDescent="0.2"/>
  <cols>
    <col min="1" max="2" width="8.625" customWidth="1"/>
    <col min="3" max="3" width="26.625" customWidth="1"/>
    <col min="4" max="4" width="3.5" customWidth="1"/>
    <col min="5" max="5" width="51.5" customWidth="1"/>
    <col min="6" max="6" width="3.5" customWidth="1"/>
    <col min="7" max="7" width="5.625" customWidth="1"/>
    <col min="8" max="8" width="3.5" customWidth="1"/>
    <col min="9" max="9" width="10.125" customWidth="1"/>
    <col min="10" max="10" width="3.5" customWidth="1"/>
    <col min="11" max="11" width="5.875" customWidth="1"/>
    <col min="12" max="12" width="8.625" customWidth="1"/>
    <col min="13" max="13" width="68.875" style="38" customWidth="1"/>
    <col min="14" max="14" width="8.625" customWidth="1"/>
    <col min="15" max="16384" width="8" hidden="1"/>
  </cols>
  <sheetData>
    <row r="1" spans="1:13" ht="17.25" thickBot="1" x14ac:dyDescent="0.3">
      <c r="A1" s="75" t="s">
        <v>135</v>
      </c>
      <c r="B1" s="75"/>
      <c r="C1" s="75"/>
      <c r="D1" s="75"/>
      <c r="E1" s="75"/>
      <c r="F1" s="75"/>
      <c r="G1" s="75"/>
    </row>
    <row r="2" spans="1:13" ht="15.75" thickTop="1" x14ac:dyDescent="0.25">
      <c r="A2" s="14" t="s">
        <v>79</v>
      </c>
      <c r="C2" s="1" t="s">
        <v>0</v>
      </c>
      <c r="D2" s="1"/>
      <c r="E2" s="1" t="s">
        <v>15</v>
      </c>
      <c r="F2" s="1"/>
      <c r="G2" s="1" t="s">
        <v>16</v>
      </c>
      <c r="H2" s="1"/>
      <c r="I2" s="1" t="s">
        <v>1</v>
      </c>
      <c r="J2" s="1"/>
      <c r="K2" s="1" t="s">
        <v>68</v>
      </c>
      <c r="L2" s="1"/>
      <c r="M2" s="39" t="s">
        <v>80</v>
      </c>
    </row>
    <row r="3" spans="1:13" ht="29.25" thickBot="1" x14ac:dyDescent="0.25">
      <c r="C3" s="24" t="s">
        <v>17</v>
      </c>
      <c r="D3" s="9"/>
      <c r="E3" s="27" t="s">
        <v>18</v>
      </c>
      <c r="F3" s="9"/>
      <c r="G3" s="23">
        <v>5</v>
      </c>
      <c r="H3" s="12" t="s">
        <v>20</v>
      </c>
      <c r="I3" s="25">
        <v>0.1</v>
      </c>
      <c r="J3" s="25" t="s">
        <v>21</v>
      </c>
      <c r="K3" s="36">
        <f>G3*I3</f>
        <v>0.5</v>
      </c>
      <c r="M3" s="38" t="s">
        <v>136</v>
      </c>
    </row>
    <row r="4" spans="1:13" ht="30" thickTop="1" thickBot="1" x14ac:dyDescent="0.25">
      <c r="C4" s="7"/>
      <c r="D4" s="9"/>
      <c r="E4" s="27" t="s">
        <v>23</v>
      </c>
      <c r="F4" s="9"/>
      <c r="G4" s="23">
        <v>5</v>
      </c>
      <c r="H4" s="12" t="s">
        <v>20</v>
      </c>
      <c r="I4" s="25">
        <v>0.05</v>
      </c>
      <c r="J4" s="25" t="s">
        <v>21</v>
      </c>
      <c r="K4" s="36">
        <f>G4*I4</f>
        <v>0.25</v>
      </c>
      <c r="M4" s="38" t="s">
        <v>137</v>
      </c>
    </row>
    <row r="5" spans="1:13" ht="15.75" thickTop="1" thickBot="1" x14ac:dyDescent="0.25">
      <c r="K5" s="11"/>
    </row>
    <row r="6" spans="1:13" ht="30" thickTop="1" thickBot="1" x14ac:dyDescent="0.25">
      <c r="C6" s="24" t="s">
        <v>24</v>
      </c>
      <c r="D6" s="9"/>
      <c r="E6" s="28" t="s">
        <v>25</v>
      </c>
      <c r="F6" s="9"/>
      <c r="G6" s="23">
        <v>4</v>
      </c>
      <c r="H6" s="12" t="s">
        <v>20</v>
      </c>
      <c r="I6" s="25">
        <v>0.1</v>
      </c>
      <c r="J6" s="25" t="s">
        <v>21</v>
      </c>
      <c r="K6" s="36">
        <f t="shared" ref="K6:K16" si="0">G6*I6</f>
        <v>0.4</v>
      </c>
      <c r="M6" s="38" t="s">
        <v>138</v>
      </c>
    </row>
    <row r="7" spans="1:13" ht="58.5" thickTop="1" thickBot="1" x14ac:dyDescent="0.25">
      <c r="C7" s="8"/>
      <c r="D7" s="9"/>
      <c r="E7" s="28" t="s">
        <v>26</v>
      </c>
      <c r="F7" s="9"/>
      <c r="G7" s="23">
        <v>5</v>
      </c>
      <c r="H7" s="12" t="s">
        <v>20</v>
      </c>
      <c r="I7" s="25">
        <v>0.15</v>
      </c>
      <c r="J7" s="25" t="s">
        <v>21</v>
      </c>
      <c r="K7" s="36">
        <f t="shared" si="0"/>
        <v>0.75</v>
      </c>
      <c r="M7" s="38" t="s">
        <v>139</v>
      </c>
    </row>
    <row r="8" spans="1:13" ht="30" thickTop="1" thickBot="1" x14ac:dyDescent="0.25">
      <c r="C8" s="8"/>
      <c r="D8" s="9"/>
      <c r="E8" s="28" t="s">
        <v>27</v>
      </c>
      <c r="F8" s="9"/>
      <c r="G8" s="23">
        <v>5</v>
      </c>
      <c r="H8" s="12" t="s">
        <v>20</v>
      </c>
      <c r="I8" s="25">
        <v>0.1</v>
      </c>
      <c r="J8" s="25" t="s">
        <v>21</v>
      </c>
      <c r="K8" s="36">
        <f t="shared" si="0"/>
        <v>0.5</v>
      </c>
      <c r="M8" s="38" t="s">
        <v>140</v>
      </c>
    </row>
    <row r="9" spans="1:13" ht="15" thickTop="1" x14ac:dyDescent="0.2">
      <c r="K9" s="11"/>
    </row>
    <row r="10" spans="1:13" x14ac:dyDescent="0.2">
      <c r="C10" s="6"/>
      <c r="D10" s="9"/>
      <c r="F10" s="9"/>
      <c r="H10" s="10"/>
      <c r="I10" s="13"/>
      <c r="J10" s="13"/>
      <c r="K10" s="2"/>
    </row>
    <row r="11" spans="1:13" ht="43.5" thickBot="1" x14ac:dyDescent="0.25">
      <c r="C11" s="24" t="s">
        <v>28</v>
      </c>
      <c r="D11" s="9"/>
      <c r="E11" s="27" t="s">
        <v>29</v>
      </c>
      <c r="F11" s="9"/>
      <c r="G11" s="23">
        <v>5</v>
      </c>
      <c r="H11" s="12" t="s">
        <v>20</v>
      </c>
      <c r="I11" s="25">
        <v>0.05</v>
      </c>
      <c r="J11" s="25" t="s">
        <v>21</v>
      </c>
      <c r="K11" s="36">
        <f t="shared" si="0"/>
        <v>0.25</v>
      </c>
      <c r="M11" s="38" t="s">
        <v>141</v>
      </c>
    </row>
    <row r="12" spans="1:13" ht="44.25" thickTop="1" thickBot="1" x14ac:dyDescent="0.25">
      <c r="C12" s="8"/>
      <c r="D12" s="9"/>
      <c r="E12" s="28" t="s">
        <v>30</v>
      </c>
      <c r="F12" s="9"/>
      <c r="G12" s="23">
        <v>5</v>
      </c>
      <c r="H12" s="12" t="s">
        <v>20</v>
      </c>
      <c r="I12" s="25">
        <v>0.05</v>
      </c>
      <c r="J12" s="25" t="s">
        <v>21</v>
      </c>
      <c r="K12" s="36">
        <f t="shared" si="0"/>
        <v>0.25</v>
      </c>
      <c r="M12" s="38" t="s">
        <v>142</v>
      </c>
    </row>
    <row r="13" spans="1:13" ht="15" thickTop="1" x14ac:dyDescent="0.2">
      <c r="C13" s="6"/>
      <c r="D13" s="9"/>
      <c r="F13" s="9"/>
      <c r="H13" s="10"/>
      <c r="I13" s="13"/>
      <c r="J13" s="13"/>
      <c r="K13" s="2"/>
    </row>
    <row r="14" spans="1:13" ht="43.5" thickBot="1" x14ac:dyDescent="0.25">
      <c r="C14" s="24" t="s">
        <v>31</v>
      </c>
      <c r="D14" s="9"/>
      <c r="E14" s="27" t="s">
        <v>32</v>
      </c>
      <c r="F14" s="9"/>
      <c r="G14" s="23">
        <v>5</v>
      </c>
      <c r="H14" s="12" t="s">
        <v>20</v>
      </c>
      <c r="I14" s="33">
        <v>0.05</v>
      </c>
      <c r="J14" s="33" t="s">
        <v>21</v>
      </c>
      <c r="K14" s="36">
        <f t="shared" si="0"/>
        <v>0.25</v>
      </c>
      <c r="M14" s="38" t="s">
        <v>143</v>
      </c>
    </row>
    <row r="15" spans="1:13" ht="44.25" thickTop="1" thickBot="1" x14ac:dyDescent="0.25">
      <c r="C15" s="8"/>
      <c r="D15" s="9"/>
      <c r="E15" s="28" t="s">
        <v>33</v>
      </c>
      <c r="F15" s="9"/>
      <c r="G15" s="23">
        <v>5</v>
      </c>
      <c r="H15" s="12" t="s">
        <v>20</v>
      </c>
      <c r="I15" s="33">
        <v>0.05</v>
      </c>
      <c r="J15" s="33" t="s">
        <v>21</v>
      </c>
      <c r="K15" s="36">
        <f t="shared" si="0"/>
        <v>0.25</v>
      </c>
      <c r="M15" s="38" t="s">
        <v>144</v>
      </c>
    </row>
    <row r="16" spans="1:13" ht="58.5" thickTop="1" thickBot="1" x14ac:dyDescent="0.25">
      <c r="C16" s="8"/>
      <c r="D16" s="9"/>
      <c r="E16" s="29" t="s">
        <v>34</v>
      </c>
      <c r="F16" s="9"/>
      <c r="G16" s="23">
        <v>5</v>
      </c>
      <c r="H16" s="12" t="s">
        <v>20</v>
      </c>
      <c r="I16" s="33">
        <v>0.05</v>
      </c>
      <c r="J16" s="33"/>
      <c r="K16" s="36">
        <f t="shared" si="0"/>
        <v>0.25</v>
      </c>
      <c r="M16" s="38" t="s">
        <v>145</v>
      </c>
    </row>
    <row r="17" spans="3:13" ht="15" thickTop="1" x14ac:dyDescent="0.2">
      <c r="C17" s="6"/>
      <c r="D17" s="9"/>
      <c r="F17" s="9"/>
      <c r="H17" s="10"/>
      <c r="I17" s="13"/>
      <c r="J17" s="13"/>
      <c r="K17" s="2"/>
    </row>
    <row r="18" spans="3:13" ht="29.25" thickBot="1" x14ac:dyDescent="0.25">
      <c r="C18" s="24" t="s">
        <v>35</v>
      </c>
      <c r="D18" s="9"/>
      <c r="E18" s="27" t="s">
        <v>36</v>
      </c>
      <c r="F18" s="9"/>
      <c r="G18" s="23">
        <v>5</v>
      </c>
      <c r="H18" s="12" t="s">
        <v>20</v>
      </c>
      <c r="I18" s="25">
        <v>0.1</v>
      </c>
      <c r="J18" s="25" t="s">
        <v>21</v>
      </c>
      <c r="K18" s="36">
        <f t="shared" ref="K18:K24" si="1">G18*I18</f>
        <v>0.5</v>
      </c>
      <c r="M18" s="38" t="s">
        <v>146</v>
      </c>
    </row>
    <row r="19" spans="3:13" ht="15" thickTop="1" x14ac:dyDescent="0.2">
      <c r="C19" s="6"/>
      <c r="D19" s="9"/>
      <c r="F19" s="9"/>
      <c r="H19" s="10"/>
      <c r="I19" s="13"/>
      <c r="J19" s="13"/>
      <c r="K19" s="2"/>
    </row>
    <row r="20" spans="3:13" ht="100.5" thickBot="1" x14ac:dyDescent="0.25">
      <c r="C20" s="24" t="s">
        <v>37</v>
      </c>
      <c r="E20" s="30" t="s">
        <v>38</v>
      </c>
      <c r="F20" s="9"/>
      <c r="G20" s="23">
        <v>5</v>
      </c>
      <c r="H20" s="12" t="s">
        <v>20</v>
      </c>
      <c r="I20" s="31">
        <v>2.5000000000000001E-2</v>
      </c>
      <c r="J20" s="31" t="s">
        <v>21</v>
      </c>
      <c r="K20" s="36">
        <f t="shared" si="1"/>
        <v>0.125</v>
      </c>
      <c r="M20" s="38" t="s">
        <v>108</v>
      </c>
    </row>
    <row r="21" spans="3:13" ht="30" thickTop="1" thickBot="1" x14ac:dyDescent="0.25">
      <c r="C21" s="24"/>
      <c r="E21" s="30" t="s">
        <v>39</v>
      </c>
      <c r="F21" s="9"/>
      <c r="G21" s="23">
        <v>5</v>
      </c>
      <c r="H21" s="12" t="s">
        <v>20</v>
      </c>
      <c r="I21" s="31">
        <v>2.5000000000000001E-2</v>
      </c>
      <c r="J21" s="31" t="s">
        <v>21</v>
      </c>
      <c r="K21" s="36">
        <f t="shared" si="1"/>
        <v>0.125</v>
      </c>
      <c r="M21" s="38" t="s">
        <v>147</v>
      </c>
    </row>
    <row r="22" spans="3:13" ht="15" thickTop="1" x14ac:dyDescent="0.2">
      <c r="K22" s="11"/>
    </row>
    <row r="23" spans="3:13" ht="43.5" thickBot="1" x14ac:dyDescent="0.25">
      <c r="C23" s="24" t="s">
        <v>40</v>
      </c>
      <c r="D23" s="9"/>
      <c r="E23" s="30" t="s">
        <v>41</v>
      </c>
      <c r="F23" s="9"/>
      <c r="G23" s="23">
        <v>5</v>
      </c>
      <c r="H23" s="12" t="s">
        <v>20</v>
      </c>
      <c r="I23" s="25">
        <v>0.05</v>
      </c>
      <c r="J23" s="25"/>
      <c r="K23" s="36">
        <f t="shared" si="1"/>
        <v>0.25</v>
      </c>
      <c r="M23" s="38" t="s">
        <v>148</v>
      </c>
    </row>
    <row r="24" spans="3:13" ht="30" thickTop="1" thickBot="1" x14ac:dyDescent="0.25">
      <c r="C24" s="24"/>
      <c r="D24" s="9"/>
      <c r="E24" s="29" t="s">
        <v>42</v>
      </c>
      <c r="F24" s="9"/>
      <c r="G24" s="23">
        <v>5</v>
      </c>
      <c r="H24" s="12" t="s">
        <v>20</v>
      </c>
      <c r="I24" s="25">
        <v>0.05</v>
      </c>
      <c r="J24" s="25" t="s">
        <v>21</v>
      </c>
      <c r="K24" s="36">
        <f t="shared" si="1"/>
        <v>0.25</v>
      </c>
      <c r="M24" s="38" t="s">
        <v>149</v>
      </c>
    </row>
    <row r="25" spans="3:13" ht="15" thickTop="1" x14ac:dyDescent="0.2"/>
    <row r="26" spans="3:13" ht="15" x14ac:dyDescent="0.25">
      <c r="K26" s="37">
        <f>SUM(K3:K24)</f>
        <v>4.9000000000000004</v>
      </c>
    </row>
    <row r="27" spans="3:13" x14ac:dyDescent="0.2"/>
  </sheetData>
  <mergeCells count="1">
    <mergeCell ref="A1:G1"/>
  </mergeCells>
  <dataValidations count="1">
    <dataValidation type="decimal" allowBlank="1" showInputMessage="1" showErrorMessage="1" sqref="G3:G24" xr:uid="{0740DAA4-F8AA-4F55-A2FB-5BE2F5C413FE}">
      <formula1>1</formula1>
      <formula2>5</formula2>
    </dataValidation>
  </dataValidations>
  <hyperlinks>
    <hyperlink ref="A2" location="Summary!A1" display="Summary" xr:uid="{00000000-0004-0000-0600-000000000000}"/>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27"/>
  <sheetViews>
    <sheetView showGridLines="0" workbookViewId="0">
      <selection activeCell="M7" sqref="M7"/>
    </sheetView>
  </sheetViews>
  <sheetFormatPr defaultColWidth="0" defaultRowHeight="14.25" zeroHeight="1" x14ac:dyDescent="0.2"/>
  <cols>
    <col min="1" max="2" width="8.625" customWidth="1"/>
    <col min="3" max="3" width="26.625" customWidth="1"/>
    <col min="4" max="4" width="3.875" customWidth="1"/>
    <col min="5" max="5" width="54.125" customWidth="1"/>
    <col min="6" max="6" width="3.875" customWidth="1"/>
    <col min="7" max="7" width="5.625" customWidth="1"/>
    <col min="8" max="8" width="3.875" customWidth="1"/>
    <col min="9" max="9" width="10.125" customWidth="1"/>
    <col min="10" max="10" width="3.875" customWidth="1"/>
    <col min="11" max="11" width="5.875" customWidth="1"/>
    <col min="12" max="12" width="8.625" customWidth="1"/>
    <col min="13" max="13" width="73.625" style="38" customWidth="1"/>
    <col min="14" max="14" width="8.625" customWidth="1"/>
    <col min="15" max="16384" width="8" hidden="1"/>
  </cols>
  <sheetData>
    <row r="1" spans="1:13" ht="17.25" thickBot="1" x14ac:dyDescent="0.3">
      <c r="A1" s="75" t="s">
        <v>150</v>
      </c>
      <c r="B1" s="75"/>
      <c r="C1" s="75"/>
      <c r="D1" s="75"/>
      <c r="E1" s="75"/>
      <c r="F1" s="75"/>
      <c r="G1" s="75"/>
    </row>
    <row r="2" spans="1:13" ht="15.75" thickTop="1" x14ac:dyDescent="0.25">
      <c r="A2" s="14" t="s">
        <v>79</v>
      </c>
      <c r="C2" s="1" t="s">
        <v>0</v>
      </c>
      <c r="D2" s="1"/>
      <c r="E2" s="1" t="s">
        <v>15</v>
      </c>
      <c r="F2" s="1"/>
      <c r="G2" s="1" t="s">
        <v>16</v>
      </c>
      <c r="H2" s="1"/>
      <c r="I2" s="1" t="s">
        <v>1</v>
      </c>
      <c r="J2" s="1"/>
      <c r="K2" s="1" t="s">
        <v>68</v>
      </c>
      <c r="L2" s="1"/>
      <c r="M2" s="39" t="s">
        <v>80</v>
      </c>
    </row>
    <row r="3" spans="1:13" ht="29.25" thickBot="1" x14ac:dyDescent="0.25">
      <c r="C3" s="24" t="s">
        <v>17</v>
      </c>
      <c r="D3" s="9"/>
      <c r="E3" s="27" t="s">
        <v>18</v>
      </c>
      <c r="F3" s="9"/>
      <c r="G3" s="23">
        <v>5</v>
      </c>
      <c r="H3" s="12" t="s">
        <v>20</v>
      </c>
      <c r="I3" s="25">
        <v>0.1</v>
      </c>
      <c r="J3" s="25" t="s">
        <v>21</v>
      </c>
      <c r="K3" s="36">
        <f>G3*I3</f>
        <v>0.5</v>
      </c>
      <c r="M3" s="38" t="s">
        <v>151</v>
      </c>
    </row>
    <row r="4" spans="1:13" ht="30" thickTop="1" thickBot="1" x14ac:dyDescent="0.25">
      <c r="C4" s="7"/>
      <c r="D4" s="9"/>
      <c r="E4" s="27" t="s">
        <v>23</v>
      </c>
      <c r="F4" s="9"/>
      <c r="G4" s="23">
        <v>5</v>
      </c>
      <c r="H4" s="12" t="s">
        <v>20</v>
      </c>
      <c r="I4" s="25">
        <v>0.05</v>
      </c>
      <c r="J4" s="25" t="s">
        <v>21</v>
      </c>
      <c r="K4" s="36">
        <f>G4*I4</f>
        <v>0.25</v>
      </c>
      <c r="M4" s="38" t="s">
        <v>152</v>
      </c>
    </row>
    <row r="5" spans="1:13" ht="15.75" thickTop="1" thickBot="1" x14ac:dyDescent="0.25">
      <c r="K5" s="11"/>
    </row>
    <row r="6" spans="1:13" ht="30" thickTop="1" thickBot="1" x14ac:dyDescent="0.25">
      <c r="C6" s="24" t="s">
        <v>24</v>
      </c>
      <c r="D6" s="9"/>
      <c r="E6" s="28" t="s">
        <v>25</v>
      </c>
      <c r="F6" s="9"/>
      <c r="G6" s="23">
        <v>3</v>
      </c>
      <c r="H6" s="12" t="s">
        <v>20</v>
      </c>
      <c r="I6" s="25">
        <v>0.1</v>
      </c>
      <c r="J6" s="25" t="s">
        <v>21</v>
      </c>
      <c r="K6" s="36">
        <f t="shared" ref="K6:K16" si="0">G6*I6</f>
        <v>0.30000000000000004</v>
      </c>
      <c r="M6" s="38" t="s">
        <v>153</v>
      </c>
    </row>
    <row r="7" spans="1:13" ht="58.5" thickTop="1" thickBot="1" x14ac:dyDescent="0.25">
      <c r="C7" s="8"/>
      <c r="D7" s="9"/>
      <c r="E7" s="28" t="s">
        <v>26</v>
      </c>
      <c r="F7" s="9"/>
      <c r="G7" s="23">
        <v>5</v>
      </c>
      <c r="H7" s="12" t="s">
        <v>20</v>
      </c>
      <c r="I7" s="25">
        <v>0.15</v>
      </c>
      <c r="J7" s="25" t="s">
        <v>21</v>
      </c>
      <c r="K7" s="36">
        <f t="shared" si="0"/>
        <v>0.75</v>
      </c>
      <c r="M7" s="38" t="s">
        <v>154</v>
      </c>
    </row>
    <row r="8" spans="1:13" ht="30" thickTop="1" thickBot="1" x14ac:dyDescent="0.25">
      <c r="C8" s="8"/>
      <c r="D8" s="9"/>
      <c r="E8" s="28" t="s">
        <v>27</v>
      </c>
      <c r="F8" s="9"/>
      <c r="G8" s="23">
        <v>3</v>
      </c>
      <c r="H8" s="12" t="s">
        <v>20</v>
      </c>
      <c r="I8" s="25">
        <v>0.1</v>
      </c>
      <c r="J8" s="25" t="s">
        <v>21</v>
      </c>
      <c r="K8" s="36">
        <f t="shared" si="0"/>
        <v>0.30000000000000004</v>
      </c>
      <c r="M8" s="38" t="s">
        <v>153</v>
      </c>
    </row>
    <row r="9" spans="1:13" ht="15" thickTop="1" x14ac:dyDescent="0.2">
      <c r="K9" s="11"/>
    </row>
    <row r="10" spans="1:13" x14ac:dyDescent="0.2">
      <c r="C10" s="6"/>
      <c r="D10" s="9"/>
      <c r="F10" s="9"/>
      <c r="H10" s="10"/>
      <c r="I10" s="13"/>
      <c r="J10" s="13"/>
      <c r="K10" s="2"/>
    </row>
    <row r="11" spans="1:13" ht="43.5" thickBot="1" x14ac:dyDescent="0.25">
      <c r="C11" s="24" t="s">
        <v>28</v>
      </c>
      <c r="D11" s="9"/>
      <c r="E11" s="27" t="s">
        <v>29</v>
      </c>
      <c r="F11" s="9"/>
      <c r="G11" s="23">
        <v>5</v>
      </c>
      <c r="H11" s="12" t="s">
        <v>20</v>
      </c>
      <c r="I11" s="25">
        <v>0.05</v>
      </c>
      <c r="J11" s="25" t="s">
        <v>21</v>
      </c>
      <c r="K11" s="36">
        <f t="shared" si="0"/>
        <v>0.25</v>
      </c>
      <c r="M11" s="38" t="s">
        <v>155</v>
      </c>
    </row>
    <row r="12" spans="1:13" ht="44.25" thickTop="1" thickBot="1" x14ac:dyDescent="0.25">
      <c r="C12" s="8"/>
      <c r="D12" s="9"/>
      <c r="E12" s="28" t="s">
        <v>30</v>
      </c>
      <c r="F12" s="9"/>
      <c r="G12" s="23">
        <v>5</v>
      </c>
      <c r="H12" s="12" t="s">
        <v>20</v>
      </c>
      <c r="I12" s="25">
        <v>0.05</v>
      </c>
      <c r="J12" s="25" t="s">
        <v>21</v>
      </c>
      <c r="K12" s="36">
        <f t="shared" si="0"/>
        <v>0.25</v>
      </c>
      <c r="M12" s="38" t="s">
        <v>156</v>
      </c>
    </row>
    <row r="13" spans="1:13" ht="15" thickTop="1" x14ac:dyDescent="0.2">
      <c r="C13" s="6"/>
      <c r="D13" s="9"/>
      <c r="F13" s="9"/>
      <c r="H13" s="10"/>
      <c r="I13" s="13"/>
      <c r="J13" s="13"/>
      <c r="K13" s="2"/>
    </row>
    <row r="14" spans="1:13" ht="43.5" thickBot="1" x14ac:dyDescent="0.25">
      <c r="C14" s="24" t="s">
        <v>31</v>
      </c>
      <c r="D14" s="9"/>
      <c r="E14" s="27" t="s">
        <v>32</v>
      </c>
      <c r="F14" s="9"/>
      <c r="G14" s="23">
        <v>5</v>
      </c>
      <c r="H14" s="12" t="s">
        <v>20</v>
      </c>
      <c r="I14" s="33">
        <v>0.05</v>
      </c>
      <c r="J14" s="33" t="s">
        <v>21</v>
      </c>
      <c r="K14" s="36">
        <f t="shared" si="0"/>
        <v>0.25</v>
      </c>
      <c r="M14" s="38" t="s">
        <v>157</v>
      </c>
    </row>
    <row r="15" spans="1:13" ht="44.25" thickTop="1" thickBot="1" x14ac:dyDescent="0.25">
      <c r="C15" s="8"/>
      <c r="D15" s="9"/>
      <c r="E15" s="28" t="s">
        <v>33</v>
      </c>
      <c r="F15" s="9"/>
      <c r="G15" s="23">
        <v>5</v>
      </c>
      <c r="H15" s="12" t="s">
        <v>20</v>
      </c>
      <c r="I15" s="33">
        <v>0.05</v>
      </c>
      <c r="J15" s="33" t="s">
        <v>21</v>
      </c>
      <c r="K15" s="36">
        <f t="shared" si="0"/>
        <v>0.25</v>
      </c>
      <c r="M15" s="38" t="s">
        <v>158</v>
      </c>
    </row>
    <row r="16" spans="1:13" ht="58.5" thickTop="1" thickBot="1" x14ac:dyDescent="0.25">
      <c r="C16" s="8"/>
      <c r="D16" s="9"/>
      <c r="E16" s="29" t="s">
        <v>34</v>
      </c>
      <c r="F16" s="9"/>
      <c r="G16" s="23">
        <v>5</v>
      </c>
      <c r="H16" s="12" t="s">
        <v>20</v>
      </c>
      <c r="I16" s="33">
        <v>0.05</v>
      </c>
      <c r="J16" s="33"/>
      <c r="K16" s="36">
        <f t="shared" si="0"/>
        <v>0.25</v>
      </c>
      <c r="M16" s="38" t="s">
        <v>159</v>
      </c>
    </row>
    <row r="17" spans="3:13" ht="15" thickTop="1" x14ac:dyDescent="0.2">
      <c r="C17" s="6"/>
      <c r="D17" s="9"/>
      <c r="F17" s="9"/>
      <c r="H17" s="10"/>
      <c r="I17" s="13"/>
      <c r="J17" s="13"/>
      <c r="K17" s="2"/>
    </row>
    <row r="18" spans="3:13" ht="29.25" thickBot="1" x14ac:dyDescent="0.25">
      <c r="C18" s="24" t="s">
        <v>35</v>
      </c>
      <c r="D18" s="9"/>
      <c r="E18" s="27" t="s">
        <v>36</v>
      </c>
      <c r="F18" s="9"/>
      <c r="G18" s="23">
        <v>3</v>
      </c>
      <c r="H18" s="12" t="s">
        <v>20</v>
      </c>
      <c r="I18" s="25">
        <v>0.1</v>
      </c>
      <c r="J18" s="25" t="s">
        <v>21</v>
      </c>
      <c r="K18" s="36">
        <f t="shared" ref="K18:K24" si="1">G18*I18</f>
        <v>0.30000000000000004</v>
      </c>
      <c r="M18" s="38" t="s">
        <v>153</v>
      </c>
    </row>
    <row r="19" spans="3:13" ht="15" thickTop="1" x14ac:dyDescent="0.2">
      <c r="C19" s="6"/>
      <c r="D19" s="9"/>
      <c r="F19" s="9"/>
      <c r="H19" s="10"/>
      <c r="I19" s="13"/>
      <c r="J19" s="13"/>
      <c r="K19" s="2"/>
    </row>
    <row r="20" spans="3:13" ht="100.5" thickBot="1" x14ac:dyDescent="0.25">
      <c r="C20" s="24" t="s">
        <v>37</v>
      </c>
      <c r="E20" s="30" t="s">
        <v>38</v>
      </c>
      <c r="F20" s="9"/>
      <c r="G20" s="23">
        <v>3</v>
      </c>
      <c r="H20" s="12" t="s">
        <v>20</v>
      </c>
      <c r="I20" s="31">
        <v>2.5000000000000001E-2</v>
      </c>
      <c r="J20" s="31" t="s">
        <v>21</v>
      </c>
      <c r="K20" s="36">
        <f t="shared" si="1"/>
        <v>7.5000000000000011E-2</v>
      </c>
      <c r="M20" s="38" t="s">
        <v>153</v>
      </c>
    </row>
    <row r="21" spans="3:13" ht="30" thickTop="1" thickBot="1" x14ac:dyDescent="0.25">
      <c r="C21" s="24"/>
      <c r="E21" s="30" t="s">
        <v>39</v>
      </c>
      <c r="F21" s="9"/>
      <c r="G21" s="23">
        <v>4</v>
      </c>
      <c r="H21" s="12" t="s">
        <v>20</v>
      </c>
      <c r="I21" s="31">
        <v>2.5000000000000001E-2</v>
      </c>
      <c r="J21" s="31" t="s">
        <v>21</v>
      </c>
      <c r="K21" s="36">
        <f t="shared" si="1"/>
        <v>0.1</v>
      </c>
      <c r="M21" s="38" t="s">
        <v>160</v>
      </c>
    </row>
    <row r="22" spans="3:13" ht="15" thickTop="1" x14ac:dyDescent="0.2">
      <c r="K22" s="11"/>
    </row>
    <row r="23" spans="3:13" ht="43.5" thickBot="1" x14ac:dyDescent="0.25">
      <c r="C23" s="24" t="s">
        <v>40</v>
      </c>
      <c r="D23" s="9"/>
      <c r="E23" s="30" t="s">
        <v>41</v>
      </c>
      <c r="F23" s="9"/>
      <c r="G23" s="23">
        <v>4</v>
      </c>
      <c r="H23" s="12" t="s">
        <v>20</v>
      </c>
      <c r="I23" s="25">
        <v>0.05</v>
      </c>
      <c r="J23" s="25"/>
      <c r="K23" s="36">
        <f t="shared" si="1"/>
        <v>0.2</v>
      </c>
      <c r="M23" s="38" t="s">
        <v>161</v>
      </c>
    </row>
    <row r="24" spans="3:13" ht="16.5" thickTop="1" thickBot="1" x14ac:dyDescent="0.25">
      <c r="C24" s="24"/>
      <c r="D24" s="9"/>
      <c r="E24" s="29" t="s">
        <v>42</v>
      </c>
      <c r="F24" s="9"/>
      <c r="G24" s="23">
        <v>5</v>
      </c>
      <c r="H24" s="12" t="s">
        <v>20</v>
      </c>
      <c r="I24" s="25">
        <v>0.05</v>
      </c>
      <c r="J24" s="25" t="s">
        <v>21</v>
      </c>
      <c r="K24" s="36">
        <f t="shared" si="1"/>
        <v>0.25</v>
      </c>
      <c r="M24" s="38" t="s">
        <v>162</v>
      </c>
    </row>
    <row r="25" spans="3:13" ht="15" thickTop="1" x14ac:dyDescent="0.2"/>
    <row r="26" spans="3:13" ht="15" x14ac:dyDescent="0.25">
      <c r="K26" s="37">
        <f>SUM(K3:K24)</f>
        <v>4.2750000000000004</v>
      </c>
    </row>
    <row r="27" spans="3:13" x14ac:dyDescent="0.2"/>
  </sheetData>
  <mergeCells count="1">
    <mergeCell ref="A1:G1"/>
  </mergeCells>
  <dataValidations count="1">
    <dataValidation type="decimal" allowBlank="1" showInputMessage="1" showErrorMessage="1" sqref="G3:G24" xr:uid="{00000000-0002-0000-0700-000000000000}">
      <formula1>1</formula1>
      <formula2>5</formula2>
    </dataValidation>
  </dataValidations>
  <hyperlinks>
    <hyperlink ref="A2" location="Summary!A1" display="Summary" xr:uid="{00000000-0004-0000-0700-000000000000}"/>
  </hyperlink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20" ma:contentTypeDescription="Create a new document." ma:contentTypeScope="" ma:versionID="ea4e5d10fa89c9815ebf3d9d51abb56c">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bb0d8430c0dc2f6bfac168702e80480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66ae72f-6d51-4737-8f6b-a9169c366b64">
      <Terms xmlns="http://schemas.microsoft.com/office/infopath/2007/PartnerControls"/>
    </lcf76f155ced4ddcb4097134ff3c332f>
    <TaxCatchAll xmlns="50c9b839-8b53-4ddb-9b24-b96221f2bda6" xsi:nil="true"/>
    <remarks xmlns="366ae72f-6d51-4737-8f6b-a9169c366b64" xsi:nil="true"/>
    <file_x0020_ xmlns="366ae72f-6d51-4737-8f6b-a9169c366b64" xsi:nil="true"/>
    <SharedWithUsers xmlns="a3cd7b71-671d-4139-9a97-5d1a7380fae4">
      <UserInfo>
        <DisplayName/>
        <AccountId xsi:nil="true"/>
        <AccountType/>
      </UserInfo>
    </SharedWithUsers>
  </documentManagement>
</p:properties>
</file>

<file path=customXml/itemProps1.xml><?xml version="1.0" encoding="utf-8"?>
<ds:datastoreItem xmlns:ds="http://schemas.openxmlformats.org/officeDocument/2006/customXml" ds:itemID="{32DC3BF6-8331-41AA-A90B-D00F30C2EE57}"/>
</file>

<file path=customXml/itemProps2.xml><?xml version="1.0" encoding="utf-8"?>
<ds:datastoreItem xmlns:ds="http://schemas.openxmlformats.org/officeDocument/2006/customXml" ds:itemID="{C8566C4C-BDF7-4F51-BBE6-0993FEA65CFF}">
  <ds:schemaRefs>
    <ds:schemaRef ds:uri="http://schemas.microsoft.com/sharepoint/v3/contenttype/forms"/>
  </ds:schemaRefs>
</ds:datastoreItem>
</file>

<file path=customXml/itemProps3.xml><?xml version="1.0" encoding="utf-8"?>
<ds:datastoreItem xmlns:ds="http://schemas.openxmlformats.org/officeDocument/2006/customXml" ds:itemID="{47ABCE78-7794-4D91-BF19-FED6030A15E9}">
  <ds:schemaRefs>
    <ds:schemaRef ds:uri="http://schemas.microsoft.com/office/infopath/2007/PartnerControls"/>
    <ds:schemaRef ds:uri="ee94724e-90e4-449c-b519-34acd16188fc"/>
    <ds:schemaRef ds:uri="http://purl.org/dc/elements/1.1/"/>
    <ds:schemaRef ds:uri="http://schemas.microsoft.com/office/2006/metadata/properties"/>
    <ds:schemaRef ds:uri="b0d07b24-af0f-4379-8500-7ec888077f81"/>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Information</vt:lpstr>
      <vt:lpstr>Summary</vt:lpstr>
      <vt:lpstr>Detailed Summary</vt:lpstr>
      <vt:lpstr>Project 1</vt:lpstr>
      <vt:lpstr>Project 2</vt:lpstr>
      <vt:lpstr>Project 3</vt:lpstr>
      <vt:lpstr>Project 4</vt:lpstr>
      <vt:lpstr>Project 5</vt:lpstr>
      <vt:lpstr>Project 6</vt:lpstr>
      <vt:lpstr>Project 7</vt:lpstr>
      <vt:lpstr>Project 8</vt:lpstr>
      <vt:lpstr>Project 9</vt:lpstr>
      <vt:lpstr>Project 10</vt:lpstr>
      <vt:lpstr>Project 11</vt:lpstr>
      <vt:lpstr>Project 12</vt:lpstr>
      <vt:lpstr>Project 13</vt:lpstr>
      <vt:lpstr>Project 14</vt:lpstr>
      <vt:lpstr>Project 15</vt:lpstr>
      <vt:lpstr>Project 16</vt:lpstr>
      <vt:lpstr>Project 17</vt:lpstr>
      <vt:lpstr>Project 18</vt:lpstr>
      <vt:lpstr>Project 19</vt:lpstr>
    </vt:vector>
  </TitlesOfParts>
  <Manager/>
  <Company>Carbon Trust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Tanja Groth</dc:creator>
  <cp:keywords/>
  <dc:description/>
  <cp:lastModifiedBy>Taintor, Sophie</cp:lastModifiedBy>
  <cp:revision/>
  <dcterms:created xsi:type="dcterms:W3CDTF">2018-07-23T09:43:16Z</dcterms:created>
  <dcterms:modified xsi:type="dcterms:W3CDTF">2021-10-29T13:27:16Z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SIP_Label_43f08ec5-d6d9-4227-8387-ccbfcb3632c4_Enabled">
    <vt:lpwstr>true</vt:lpwstr>
  </property>
  <property fmtid="{D5CDD505-2E9C-101B-9397-08002B2CF9AE}" pid="4" name="MSIP_Label_43f08ec5-d6d9-4227-8387-ccbfcb3632c4_SetDate">
    <vt:lpwstr>2020-10-15T09:57:26Z</vt:lpwstr>
  </property>
  <property fmtid="{D5CDD505-2E9C-101B-9397-08002B2CF9AE}" pid="5" name="MSIP_Label_43f08ec5-d6d9-4227-8387-ccbfcb3632c4_Method">
    <vt:lpwstr>Standard</vt:lpwstr>
  </property>
  <property fmtid="{D5CDD505-2E9C-101B-9397-08002B2CF9AE}" pid="6" name="MSIP_Label_43f08ec5-d6d9-4227-8387-ccbfcb3632c4_Name">
    <vt:lpwstr>Sweco Restricted</vt:lpwstr>
  </property>
  <property fmtid="{D5CDD505-2E9C-101B-9397-08002B2CF9AE}" pid="7" name="MSIP_Label_43f08ec5-d6d9-4227-8387-ccbfcb3632c4_SiteId">
    <vt:lpwstr>b7872ef0-9a00-4c18-8a4a-c7d25c778a9e</vt:lpwstr>
  </property>
  <property fmtid="{D5CDD505-2E9C-101B-9397-08002B2CF9AE}" pid="8" name="MSIP_Label_43f08ec5-d6d9-4227-8387-ccbfcb3632c4_ActionId">
    <vt:lpwstr>957a788e-7b06-4bfd-8350-0000564d982d</vt:lpwstr>
  </property>
  <property fmtid="{D5CDD505-2E9C-101B-9397-08002B2CF9AE}" pid="9" name="MSIP_Label_43f08ec5-d6d9-4227-8387-ccbfcb3632c4_ContentBits">
    <vt:lpwstr>0</vt:lpwstr>
  </property>
  <property fmtid="{D5CDD505-2E9C-101B-9397-08002B2CF9AE}" pid="10" name="Etag">
    <vt:lpwstr>0x8DC3F58FA54D648</vt:lpwstr>
  </property>
  <property fmtid="{D5CDD505-2E9C-101B-9397-08002B2CF9AE}" pid="11" name="Order">
    <vt:r8>78640700</vt:r8>
  </property>
  <property fmtid="{D5CDD505-2E9C-101B-9397-08002B2CF9AE}" pid="12" name="blobFile">
    <vt:lpwstr>9241017a-5ce5-4254-861e-3338233b7a74/35f7c422-8c93-4622-b26b-b955b8029f83.xlsx</vt:lpwstr>
  </property>
  <property fmtid="{D5CDD505-2E9C-101B-9397-08002B2CF9AE}" pid="13" name="xd_Signature">
    <vt:bool>false</vt:bool>
  </property>
  <property fmtid="{D5CDD505-2E9C-101B-9397-08002B2CF9AE}" pid="14" name="xd_ProgID">
    <vt:lpwstr/>
  </property>
  <property fmtid="{D5CDD505-2E9C-101B-9397-08002B2CF9AE}" pid="15" name="_SourceUrl">
    <vt:lpwstr/>
  </property>
  <property fmtid="{D5CDD505-2E9C-101B-9397-08002B2CF9AE}" pid="16" name="_SharedFileIndex">
    <vt:lpwstr/>
  </property>
  <property fmtid="{D5CDD505-2E9C-101B-9397-08002B2CF9AE}" pid="17" name="TemplateUrl">
    <vt:lpwstr/>
  </property>
  <property fmtid="{D5CDD505-2E9C-101B-9397-08002B2CF9AE}" pid="18" name="ComplianceAssetId">
    <vt:lpwstr/>
  </property>
  <property fmtid="{D5CDD505-2E9C-101B-9397-08002B2CF9AE}" pid="19" name="DocumentType">
    <vt:lpwstr>Feasibility Study</vt:lpwstr>
  </property>
  <property fmtid="{D5CDD505-2E9C-101B-9397-08002B2CF9AE}" pid="20" name="_ExtendedDescription">
    <vt:lpwstr/>
  </property>
  <property fmtid="{D5CDD505-2E9C-101B-9397-08002B2CF9AE}" pid="21" name="TriggerFlowInfo">
    <vt:lpwstr/>
  </property>
  <property fmtid="{D5CDD505-2E9C-101B-9397-08002B2CF9AE}" pid="22" name="MediaServiceImageTags">
    <vt:lpwstr/>
  </property>
</Properties>
</file>