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5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gbode/Documents/AfDB/work/pipeline/HoA/fp/GCF_Feedback_12042024/13062024/"/>
    </mc:Choice>
  </mc:AlternateContent>
  <xr:revisionPtr revIDLastSave="0" documentId="13_ncr:1_{6620DFE5-A0B8-BA4C-B2F0-9B15ED2B0492}" xr6:coauthVersionLast="47" xr6:coauthVersionMax="47" xr10:uidLastSave="{00000000-0000-0000-0000-000000000000}"/>
  <bookViews>
    <workbookView xWindow="0" yWindow="500" windowWidth="33600" windowHeight="19480" xr2:uid="{F3D7F258-85F0-45FB-9753-C27E2D46241B}"/>
  </bookViews>
  <sheets>
    <sheet name="Sheet1" sheetId="1" r:id="rId1"/>
  </sheets>
  <externalReferences>
    <externalReference r:id="rId2"/>
  </externalReferenc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4" i="1" l="1"/>
  <c r="L5" i="1"/>
  <c r="L6" i="1"/>
  <c r="L7" i="1"/>
  <c r="L3" i="1"/>
  <c r="J4" i="1"/>
  <c r="J5" i="1"/>
  <c r="J6" i="1"/>
  <c r="J7" i="1"/>
  <c r="J3" i="1"/>
  <c r="I20" i="1"/>
  <c r="H16" i="1"/>
  <c r="H17" i="1"/>
  <c r="H18" i="1"/>
  <c r="H19" i="1"/>
  <c r="H15" i="1"/>
  <c r="N3" i="1"/>
  <c r="G20" i="1"/>
  <c r="J9" i="1"/>
  <c r="P7" i="1"/>
  <c r="Q7" i="1" s="1"/>
  <c r="P6" i="1"/>
  <c r="Q6" i="1" s="1"/>
  <c r="P3" i="1"/>
  <c r="Q3" i="1" s="1"/>
  <c r="O3" i="1"/>
  <c r="N5" i="1"/>
  <c r="O5" i="1" s="1"/>
  <c r="N6" i="1"/>
  <c r="O6" i="1" s="1"/>
  <c r="I8" i="1"/>
  <c r="N7" i="1"/>
  <c r="O7" i="1" s="1"/>
  <c r="N4" i="1"/>
  <c r="O4" i="1" s="1"/>
  <c r="G11" i="1"/>
  <c r="G10" i="1"/>
  <c r="G8" i="1"/>
  <c r="G7" i="1"/>
  <c r="G6" i="1"/>
  <c r="G5" i="1"/>
  <c r="G4" i="1"/>
  <c r="G3" i="1"/>
  <c r="E9" i="1"/>
  <c r="L9" i="1" l="1"/>
  <c r="P5" i="1"/>
  <c r="Q5" i="1" s="1"/>
  <c r="H10" i="1"/>
  <c r="H9" i="1"/>
  <c r="H8" i="1"/>
  <c r="H7" i="1"/>
  <c r="H6" i="1"/>
  <c r="H5" i="1"/>
  <c r="H4" i="1"/>
  <c r="H3" i="1"/>
  <c r="F8" i="1"/>
  <c r="F7" i="1"/>
  <c r="F6" i="1"/>
  <c r="F5" i="1"/>
  <c r="F4" i="1"/>
  <c r="F3" i="1"/>
  <c r="P4" i="1"/>
  <c r="Q4" i="1" s="1"/>
</calcChain>
</file>

<file path=xl/sharedStrings.xml><?xml version="1.0" encoding="utf-8"?>
<sst xmlns="http://schemas.openxmlformats.org/spreadsheetml/2006/main" count="47" uniqueCount="32">
  <si>
    <t>Country</t>
  </si>
  <si>
    <t>Country Work Programme
(Yes/No)</t>
  </si>
  <si>
    <t>No-objection letter
(Yes/No)</t>
  </si>
  <si>
    <t>Estimated GCF funding allocation (in USD Million)*</t>
  </si>
  <si>
    <t xml:space="preserve">Estimated GCF funding allocation (in %)** </t>
  </si>
  <si>
    <t xml:space="preserve">Estimated co-financing allocation (in USD) </t>
  </si>
  <si>
    <t>Estimated co-financing allocation (in %)</t>
  </si>
  <si>
    <t>Mitigation***</t>
  </si>
  <si>
    <t>Adaptation****</t>
  </si>
  <si>
    <t>Expected total of CO2 emissions avoided (in Millions)</t>
  </si>
  <si>
    <t>Expected total number of direct beneficiaries</t>
  </si>
  <si>
    <t>Percent of females relative to  expected total number of direct beneficiaries</t>
  </si>
  <si>
    <t>Expected total number of indirect beneficiaries</t>
  </si>
  <si>
    <t>Percent of females relative to expected total number of indirect beneficiaries</t>
  </si>
  <si>
    <t xml:space="preserve">Percent of direct beneficiaries relative to total population </t>
  </si>
  <si>
    <t>Percent of female direct beneficiaries relative to total population</t>
  </si>
  <si>
    <t xml:space="preserve">Percent of indirect beneficiaries relative to total population </t>
  </si>
  <si>
    <t>Percent of female indirect beneficiaries relative to total population</t>
  </si>
  <si>
    <t>Djibouti</t>
  </si>
  <si>
    <t>Yes</t>
  </si>
  <si>
    <t>Ethiopia</t>
  </si>
  <si>
    <t>No</t>
  </si>
  <si>
    <t>Kenya</t>
  </si>
  <si>
    <t>Somalia</t>
  </si>
  <si>
    <t>South Sudan</t>
  </si>
  <si>
    <t>IGAD</t>
  </si>
  <si>
    <t>Gov'ts</t>
  </si>
  <si>
    <t>Beneficiaries</t>
  </si>
  <si>
    <t>*Funding allocation in USD amounts is preferred but if exact amounts are not available allocation in percentage should be provided</t>
  </si>
  <si>
    <t>**If funding allocation in USD amounts is provided, allocation in percentage can be left blank</t>
  </si>
  <si>
    <t>***As applicable and if available</t>
  </si>
  <si>
    <t>****As applicable and if available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</si>
</sst>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-* #,##0.00_-;\-* #,##0.00_-;_-* &quot;-&quot;??_-;_-@_-"/>
    <numFmt numFmtId="165" formatCode="[$$-45C]#,##0.00"/>
    <numFmt numFmtId="166" formatCode="0.0%"/>
    <numFmt numFmtId="167" formatCode="[$$-45C]#,##0.0"/>
    <numFmt numFmtId="168" formatCode="_(* #,##0_);_(* \(#,##0\);_(* &quot;-&quot;??_);_(@_)"/>
    <numFmt numFmtId="169" formatCode="_-* #,##0_-;\-* #,##0_-;_-* &quot;-&quot;??_-;_-@_-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 Narrow"/>
      <family val="2"/>
    </font>
    <font>
      <sz val="11"/>
      <name val="Arial Narrow"/>
      <family val="2"/>
    </font>
    <font>
      <b/>
      <sz val="11"/>
      <color theme="1"/>
      <name val="Arial Narrow"/>
      <family val="2"/>
    </font>
    <font>
      <sz val="9"/>
      <color theme="1"/>
      <name val="Arial Narrow"/>
      <family val="2"/>
    </font>
    <font>
      <sz val="10"/>
      <color theme="1"/>
      <name val="Arial Narrow"/>
      <family val="2"/>
    </font>
    <font>
      <sz val="20"/>
      <color rgb="FF000000"/>
      <name val="Arial Narrow"/>
      <family val="2"/>
    </font>
    <font>
      <b/>
      <sz val="11"/>
      <name val="Arial Narrow"/>
      <family val="2"/>
    </font>
    <font>
      <sz val="10"/>
      <color rgb="FF4D5156"/>
      <name val="Arial"/>
      <family val="2"/>
    </font>
    <font>
      <sz val="11"/>
      <color rgb="FF5F6368"/>
      <name val="Arial"/>
      <family val="2"/>
    </font>
    <font>
      <sz val="11"/>
      <color rgb="FF202124"/>
      <name val="Arial"/>
      <family val="2"/>
    </font>
    <font>
      <sz val="11"/>
      <color rgb="FF4D5156"/>
      <name val="Arial"/>
      <family val="2"/>
    </font>
    <font>
      <sz val="11"/>
      <color rgb="FF000000"/>
      <name val="Arial Narrow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47">
    <xf numFmtId="0" fontId="0" fillId="0" borderId="0" xfId="0"/>
    <xf numFmtId="0" fontId="0" fillId="0" borderId="1" xfId="0" applyBorder="1"/>
    <xf numFmtId="0" fontId="6" fillId="0" borderId="1" xfId="0" applyFont="1" applyBorder="1" applyAlignment="1">
      <alignment vertical="top"/>
    </xf>
    <xf numFmtId="0" fontId="2" fillId="0" borderId="1" xfId="0" applyFont="1" applyBorder="1"/>
    <xf numFmtId="0" fontId="2" fillId="0" borderId="0" xfId="0" applyFont="1"/>
    <xf numFmtId="0" fontId="4" fillId="3" borderId="1" xfId="0" applyFont="1" applyFill="1" applyBorder="1" applyAlignment="1">
      <alignment horizontal="center" vertical="top"/>
    </xf>
    <xf numFmtId="0" fontId="5" fillId="4" borderId="1" xfId="0" applyFont="1" applyFill="1" applyBorder="1" applyAlignment="1">
      <alignment vertical="top" wrapText="1"/>
    </xf>
    <xf numFmtId="167" fontId="2" fillId="0" borderId="1" xfId="0" applyNumberFormat="1" applyFont="1" applyBorder="1" applyAlignment="1">
      <alignment vertical="top"/>
    </xf>
    <xf numFmtId="166" fontId="2" fillId="0" borderId="1" xfId="0" applyNumberFormat="1" applyFont="1" applyBorder="1" applyAlignment="1">
      <alignment vertical="top"/>
    </xf>
    <xf numFmtId="165" fontId="2" fillId="0" borderId="1" xfId="0" applyNumberFormat="1" applyFont="1" applyBorder="1" applyAlignment="1">
      <alignment vertical="top"/>
    </xf>
    <xf numFmtId="164" fontId="2" fillId="0" borderId="1" xfId="0" applyNumberFormat="1" applyFont="1" applyBorder="1" applyAlignment="1">
      <alignment vertical="top"/>
    </xf>
    <xf numFmtId="164" fontId="2" fillId="0" borderId="1" xfId="1" applyFont="1" applyBorder="1" applyAlignment="1">
      <alignment vertical="top"/>
    </xf>
    <xf numFmtId="9" fontId="2" fillId="0" borderId="1" xfId="0" applyNumberFormat="1" applyFont="1" applyBorder="1" applyAlignment="1">
      <alignment vertical="top"/>
    </xf>
    <xf numFmtId="10" fontId="2" fillId="0" borderId="1" xfId="0" applyNumberFormat="1" applyFont="1" applyBorder="1" applyAlignment="1">
      <alignment vertical="top"/>
    </xf>
    <xf numFmtId="167" fontId="4" fillId="0" borderId="1" xfId="0" applyNumberFormat="1" applyFont="1" applyBorder="1" applyAlignment="1">
      <alignment vertical="top"/>
    </xf>
    <xf numFmtId="165" fontId="4" fillId="0" borderId="1" xfId="0" applyNumberFormat="1" applyFont="1" applyBorder="1" applyAlignment="1">
      <alignment vertical="top"/>
    </xf>
    <xf numFmtId="0" fontId="2" fillId="0" borderId="1" xfId="0" applyFont="1" applyBorder="1" applyAlignment="1">
      <alignment vertical="top"/>
    </xf>
    <xf numFmtId="2" fontId="2" fillId="0" borderId="1" xfId="0" applyNumberFormat="1" applyFont="1" applyBorder="1" applyAlignment="1">
      <alignment vertical="top"/>
    </xf>
    <xf numFmtId="164" fontId="4" fillId="0" borderId="1" xfId="0" applyNumberFormat="1" applyFont="1" applyBorder="1" applyAlignment="1">
      <alignment vertical="top"/>
    </xf>
    <xf numFmtId="0" fontId="2" fillId="0" borderId="2" xfId="0" applyFont="1" applyBorder="1" applyAlignment="1">
      <alignment vertical="top"/>
    </xf>
    <xf numFmtId="165" fontId="4" fillId="0" borderId="2" xfId="0" applyNumberFormat="1" applyFont="1" applyBorder="1" applyAlignment="1">
      <alignment vertical="top"/>
    </xf>
    <xf numFmtId="3" fontId="2" fillId="0" borderId="2" xfId="0" applyNumberFormat="1" applyFont="1" applyBorder="1" applyAlignment="1">
      <alignment vertical="top"/>
    </xf>
    <xf numFmtId="164" fontId="4" fillId="0" borderId="2" xfId="1" applyFont="1" applyBorder="1" applyAlignment="1">
      <alignment vertical="top"/>
    </xf>
    <xf numFmtId="0" fontId="2" fillId="5" borderId="1" xfId="0" applyFont="1" applyFill="1" applyBorder="1" applyAlignment="1">
      <alignment vertical="top"/>
    </xf>
    <xf numFmtId="0" fontId="7" fillId="5" borderId="1" xfId="0" applyFont="1" applyFill="1" applyBorder="1" applyAlignment="1">
      <alignment horizontal="right" vertical="top" wrapText="1" readingOrder="1"/>
    </xf>
    <xf numFmtId="1" fontId="2" fillId="5" borderId="1" xfId="0" applyNumberFormat="1" applyFont="1" applyFill="1" applyBorder="1" applyAlignment="1">
      <alignment vertical="top"/>
    </xf>
    <xf numFmtId="0" fontId="2" fillId="0" borderId="0" xfId="0" applyFont="1" applyAlignment="1">
      <alignment vertical="top"/>
    </xf>
    <xf numFmtId="0" fontId="9" fillId="0" borderId="1" xfId="0" applyFont="1" applyBorder="1" applyAlignment="1">
      <alignment horizontal="right"/>
    </xf>
    <xf numFmtId="164" fontId="8" fillId="0" borderId="1" xfId="1" applyFont="1" applyBorder="1" applyAlignment="1">
      <alignment vertical="top"/>
    </xf>
    <xf numFmtId="166" fontId="2" fillId="0" borderId="1" xfId="0" applyNumberFormat="1" applyFont="1" applyBorder="1" applyAlignment="1">
      <alignment vertical="top" wrapText="1"/>
    </xf>
    <xf numFmtId="3" fontId="10" fillId="0" borderId="1" xfId="0" applyNumberFormat="1" applyFont="1" applyBorder="1"/>
    <xf numFmtId="3" fontId="11" fillId="0" borderId="3" xfId="0" applyNumberFormat="1" applyFont="1" applyBorder="1"/>
    <xf numFmtId="3" fontId="12" fillId="0" borderId="3" xfId="0" applyNumberFormat="1" applyFont="1" applyBorder="1"/>
    <xf numFmtId="3" fontId="10" fillId="0" borderId="3" xfId="0" applyNumberFormat="1" applyFont="1" applyBorder="1"/>
    <xf numFmtId="168" fontId="2" fillId="0" borderId="0" xfId="0" applyNumberFormat="1" applyFont="1" applyAlignment="1">
      <alignment vertical="top"/>
    </xf>
    <xf numFmtId="10" fontId="13" fillId="5" borderId="1" xfId="0" applyNumberFormat="1" applyFont="1" applyFill="1" applyBorder="1" applyAlignment="1">
      <alignment horizontal="right" vertical="top" wrapText="1" readingOrder="1"/>
    </xf>
    <xf numFmtId="169" fontId="4" fillId="0" borderId="1" xfId="1" applyNumberFormat="1" applyFont="1" applyBorder="1" applyAlignment="1">
      <alignment vertical="top"/>
    </xf>
    <xf numFmtId="166" fontId="2" fillId="0" borderId="4" xfId="0" applyNumberFormat="1" applyFont="1" applyBorder="1" applyAlignment="1">
      <alignment vertical="top"/>
    </xf>
    <xf numFmtId="164" fontId="2" fillId="0" borderId="5" xfId="1" applyFont="1" applyBorder="1" applyAlignment="1">
      <alignment vertical="top"/>
    </xf>
    <xf numFmtId="0" fontId="3" fillId="3" borderId="2" xfId="0" applyFont="1" applyFill="1" applyBorder="1" applyAlignment="1">
      <alignment vertical="top" wrapText="1"/>
    </xf>
    <xf numFmtId="164" fontId="4" fillId="0" borderId="3" xfId="0" applyNumberFormat="1" applyFont="1" applyBorder="1" applyAlignment="1">
      <alignment vertical="top"/>
    </xf>
    <xf numFmtId="0" fontId="2" fillId="2" borderId="1" xfId="0" applyFont="1" applyFill="1" applyBorder="1" applyAlignment="1">
      <alignment horizontal="left" wrapText="1"/>
    </xf>
    <xf numFmtId="0" fontId="2" fillId="2" borderId="1" xfId="0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4" fillId="4" borderId="1" xfId="0" applyFont="1" applyFill="1" applyBorder="1" applyAlignment="1">
      <alignment horizontal="center" vertical="top"/>
    </xf>
    <xf numFmtId="0" fontId="3" fillId="2" borderId="1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left" vertical="top"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/Users/Willy/Downloads/Annex_4_BREFONS_Budget_2023_05-23_Final%20(1).xlsx" TargetMode="External"/><Relationship Id="rId1" Type="http://schemas.openxmlformats.org/officeDocument/2006/relationships/externalLinkPath" Target="file:///C:/Users/Willy/Downloads/Annex_4_BREFONS_Budget_2023_05-23_Final%20(1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Detailed Budget"/>
      <sheetName val="Notes and Assumptions"/>
      <sheetName val="Budget_Summary"/>
      <sheetName val="IGAD_Detailed_Budget"/>
      <sheetName val="Detailed_Budget_Djibouti"/>
      <sheetName val="Detailed_Budget_Ethiopia"/>
      <sheetName val="Detailed_Budget_Kenya"/>
      <sheetName val="Detailed_Budget_Somalia"/>
      <sheetName val="Detailed_Budget_South_Sudan"/>
    </sheetNames>
    <sheetDataSet>
      <sheetData sheetId="0"/>
      <sheetData sheetId="1"/>
      <sheetData sheetId="2">
        <row r="3">
          <cell r="E3">
            <v>21.45</v>
          </cell>
        </row>
        <row r="4">
          <cell r="E4">
            <v>38.893120000000003</v>
          </cell>
        </row>
        <row r="5">
          <cell r="E5">
            <v>42.9</v>
          </cell>
        </row>
        <row r="6">
          <cell r="E6">
            <v>21.45</v>
          </cell>
        </row>
        <row r="7">
          <cell r="E7">
            <v>36.436399999999999</v>
          </cell>
        </row>
        <row r="8">
          <cell r="E8">
            <v>5.3196000000000003</v>
          </cell>
        </row>
        <row r="10">
          <cell r="E10">
            <v>1.8161</v>
          </cell>
        </row>
      </sheetData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AB3F9A-8226-4298-BFCA-B6CA9A7EF365}">
  <dimension ref="A1:S26"/>
  <sheetViews>
    <sheetView tabSelected="1" workbookViewId="0">
      <selection activeCell="J24" sqref="J24"/>
    </sheetView>
  </sheetViews>
  <sheetFormatPr baseColWidth="10" defaultColWidth="8.83203125" defaultRowHeight="15" x14ac:dyDescent="0.2"/>
  <cols>
    <col min="1" max="1" width="3.33203125" customWidth="1"/>
    <col min="2" max="2" width="39.6640625" style="4" customWidth="1"/>
    <col min="3" max="4" width="11.83203125" style="4" customWidth="1"/>
    <col min="5" max="10" width="16.1640625" style="26" customWidth="1"/>
    <col min="11" max="17" width="14.33203125" style="26" customWidth="1"/>
  </cols>
  <sheetData>
    <row r="1" spans="1:19" x14ac:dyDescent="0.2">
      <c r="A1" s="43"/>
      <c r="B1" s="42" t="s">
        <v>0</v>
      </c>
      <c r="C1" s="41" t="s">
        <v>1</v>
      </c>
      <c r="D1" s="41" t="s">
        <v>2</v>
      </c>
      <c r="E1" s="46" t="s">
        <v>3</v>
      </c>
      <c r="F1" s="45" t="s">
        <v>4</v>
      </c>
      <c r="G1" s="45" t="s">
        <v>5</v>
      </c>
      <c r="H1" s="45" t="s">
        <v>6</v>
      </c>
      <c r="I1" s="5" t="s">
        <v>7</v>
      </c>
      <c r="J1" s="44" t="s">
        <v>8</v>
      </c>
      <c r="K1" s="44"/>
      <c r="L1" s="44"/>
      <c r="M1" s="44"/>
      <c r="N1" s="44"/>
      <c r="O1" s="44"/>
      <c r="P1" s="44"/>
      <c r="Q1" s="44"/>
    </row>
    <row r="2" spans="1:19" ht="52" x14ac:dyDescent="0.2">
      <c r="A2" s="43"/>
      <c r="B2" s="42"/>
      <c r="C2" s="41"/>
      <c r="D2" s="41"/>
      <c r="E2" s="46"/>
      <c r="F2" s="45"/>
      <c r="G2" s="45"/>
      <c r="H2" s="45"/>
      <c r="I2" s="39" t="s">
        <v>9</v>
      </c>
      <c r="J2" s="6" t="s">
        <v>10</v>
      </c>
      <c r="K2" s="6" t="s">
        <v>11</v>
      </c>
      <c r="L2" s="6" t="s">
        <v>12</v>
      </c>
      <c r="M2" s="6" t="s">
        <v>13</v>
      </c>
      <c r="N2" s="6" t="s">
        <v>14</v>
      </c>
      <c r="O2" s="6" t="s">
        <v>15</v>
      </c>
      <c r="P2" s="6" t="s">
        <v>16</v>
      </c>
      <c r="Q2" s="6" t="s">
        <v>17</v>
      </c>
    </row>
    <row r="3" spans="1:19" x14ac:dyDescent="0.2">
      <c r="A3" s="1">
        <v>1</v>
      </c>
      <c r="B3" s="2" t="s">
        <v>18</v>
      </c>
      <c r="C3" s="3" t="s">
        <v>19</v>
      </c>
      <c r="D3" s="3" t="s">
        <v>19</v>
      </c>
      <c r="E3" s="7">
        <v>28.02</v>
      </c>
      <c r="F3" s="8">
        <f>E3/E9</f>
        <v>0.18553833929280891</v>
      </c>
      <c r="G3" s="9">
        <f>[1]Budget_Summary!$E$3</f>
        <v>21.45</v>
      </c>
      <c r="H3" s="37">
        <f>G3/G11</f>
        <v>0.11638934531237433</v>
      </c>
      <c r="I3" s="38">
        <v>4462548</v>
      </c>
      <c r="J3" s="38">
        <f>H15*$G$25</f>
        <v>17677.428879834781</v>
      </c>
      <c r="K3" s="12">
        <v>0.5</v>
      </c>
      <c r="L3" s="11">
        <f>(I15/100)*$G$26</f>
        <v>31096.763999999999</v>
      </c>
      <c r="M3" s="12">
        <v>0.5</v>
      </c>
      <c r="N3" s="29">
        <f>J3/G16</f>
        <v>1.4327638003598365E-4</v>
      </c>
      <c r="O3" s="8">
        <f>(K3*J3)/G15</f>
        <v>9.5884965132689709E-3</v>
      </c>
      <c r="P3" s="8">
        <f>L3/G15</f>
        <v>3.3734681125271747E-2</v>
      </c>
      <c r="Q3" s="8">
        <f>P3/2</f>
        <v>1.6867340562635873E-2</v>
      </c>
      <c r="S3" t="s">
        <v>19</v>
      </c>
    </row>
    <row r="4" spans="1:19" x14ac:dyDescent="0.2">
      <c r="A4" s="1">
        <v>2</v>
      </c>
      <c r="B4" s="2" t="s">
        <v>20</v>
      </c>
      <c r="C4" s="3" t="s">
        <v>19</v>
      </c>
      <c r="D4" s="3" t="s">
        <v>19</v>
      </c>
      <c r="E4" s="7">
        <v>71.94</v>
      </c>
      <c r="F4" s="8">
        <f>E4/E9</f>
        <v>0.47636074692093766</v>
      </c>
      <c r="G4" s="9">
        <f>[1]Budget_Summary!$E$4</f>
        <v>38.893120000000003</v>
      </c>
      <c r="H4" s="37">
        <f>G4/G11</f>
        <v>0.21103705239886306</v>
      </c>
      <c r="I4" s="38">
        <v>5453910</v>
      </c>
      <c r="J4" s="38">
        <f t="shared" ref="J4:J7" si="0">H16*$G$25</f>
        <v>2366055.9421627815</v>
      </c>
      <c r="K4" s="12">
        <v>0.5</v>
      </c>
      <c r="L4" s="11">
        <f t="shared" ref="L4:L7" si="1">(I16/100)*$G$26</f>
        <v>7836384.5279999999</v>
      </c>
      <c r="M4" s="12">
        <v>0.5</v>
      </c>
      <c r="N4" s="13">
        <f>J4/G16</f>
        <v>1.9176993026537945E-2</v>
      </c>
      <c r="O4" s="13">
        <f>N4/2</f>
        <v>9.5884965132689726E-3</v>
      </c>
      <c r="P4" s="8">
        <f>L4/G16</f>
        <v>6.3514259645677848E-2</v>
      </c>
      <c r="Q4" s="8">
        <f t="shared" ref="Q4:Q7" si="2">P4/2</f>
        <v>3.1757129822838924E-2</v>
      </c>
      <c r="S4" t="s">
        <v>21</v>
      </c>
    </row>
    <row r="5" spans="1:19" x14ac:dyDescent="0.2">
      <c r="A5" s="1">
        <v>3</v>
      </c>
      <c r="B5" s="2" t="s">
        <v>22</v>
      </c>
      <c r="C5" s="3" t="s">
        <v>19</v>
      </c>
      <c r="D5" s="3" t="s">
        <v>19</v>
      </c>
      <c r="E5" s="14">
        <v>20.100000000000001</v>
      </c>
      <c r="F5" s="8">
        <f>E5/E9</f>
        <v>0.13309495431068735</v>
      </c>
      <c r="G5" s="15">
        <f>[1]Budget_Summary!$E$5</f>
        <v>42.9</v>
      </c>
      <c r="H5" s="37">
        <f>G5/G11</f>
        <v>0.23277869062474865</v>
      </c>
      <c r="I5" s="38">
        <v>3019126</v>
      </c>
      <c r="J5" s="38">
        <f t="shared" si="0"/>
        <v>1086586.8539739384</v>
      </c>
      <c r="K5" s="12">
        <v>0.5</v>
      </c>
      <c r="L5" s="11">
        <f t="shared" si="1"/>
        <v>3731611.6799999997</v>
      </c>
      <c r="M5" s="12">
        <v>0.5</v>
      </c>
      <c r="N5" s="8">
        <f>J5/G17</f>
        <v>1.9176993026537945E-2</v>
      </c>
      <c r="O5" s="13">
        <f>N5/2</f>
        <v>9.5884965132689726E-3</v>
      </c>
      <c r="P5" s="13">
        <f>L5/G20</f>
        <v>1.5275389593363532E-2</v>
      </c>
      <c r="Q5" s="8">
        <f t="shared" si="2"/>
        <v>7.6376947966817661E-3</v>
      </c>
    </row>
    <row r="6" spans="1:19" x14ac:dyDescent="0.2">
      <c r="A6" s="1">
        <v>4</v>
      </c>
      <c r="B6" s="2" t="s">
        <v>23</v>
      </c>
      <c r="C6" s="3" t="s">
        <v>19</v>
      </c>
      <c r="D6" s="3" t="s">
        <v>19</v>
      </c>
      <c r="E6" s="7">
        <v>8.82</v>
      </c>
      <c r="F6" s="8">
        <f>E6/E9</f>
        <v>5.8402860548271762E-2</v>
      </c>
      <c r="G6" s="17">
        <f>[1]Budget_Summary!$E$6</f>
        <v>21.45</v>
      </c>
      <c r="H6" s="37">
        <f>G6/G11</f>
        <v>0.11638934531237433</v>
      </c>
      <c r="I6" s="38">
        <v>297856</v>
      </c>
      <c r="J6" s="38">
        <f t="shared" si="0"/>
        <v>325557.58927425148</v>
      </c>
      <c r="K6" s="12">
        <v>0.5</v>
      </c>
      <c r="L6" s="11">
        <f t="shared" si="1"/>
        <v>1088386.74</v>
      </c>
      <c r="M6" s="12">
        <v>0.5</v>
      </c>
      <c r="N6" s="13">
        <f>J6/G18</f>
        <v>1.9176993026537942E-2</v>
      </c>
      <c r="O6" s="13">
        <f>N6/2</f>
        <v>9.5884965132689709E-3</v>
      </c>
      <c r="P6" s="13">
        <f>L6/G18</f>
        <v>6.4111498582125476E-2</v>
      </c>
      <c r="Q6" s="8">
        <f t="shared" si="2"/>
        <v>3.2055749291062738E-2</v>
      </c>
    </row>
    <row r="7" spans="1:19" x14ac:dyDescent="0.2">
      <c r="A7" s="1">
        <v>5</v>
      </c>
      <c r="B7" s="2" t="s">
        <v>24</v>
      </c>
      <c r="C7" s="3" t="s">
        <v>19</v>
      </c>
      <c r="D7" s="3" t="s">
        <v>19</v>
      </c>
      <c r="E7" s="7">
        <v>14.64</v>
      </c>
      <c r="F7" s="8">
        <f>E7/E9</f>
        <v>9.6940802542709592E-2</v>
      </c>
      <c r="G7" s="17">
        <f>[1]Budget_Summary!$E$7</f>
        <v>36.436399999999999</v>
      </c>
      <c r="H7" s="37">
        <f>G7/G11</f>
        <v>0.19770670123728654</v>
      </c>
      <c r="I7" s="38">
        <v>915897</v>
      </c>
      <c r="J7" s="38">
        <f t="shared" si="0"/>
        <v>888853.18570919393</v>
      </c>
      <c r="K7" s="12">
        <v>0.5</v>
      </c>
      <c r="L7" s="11">
        <f t="shared" si="1"/>
        <v>2860902.2880000002</v>
      </c>
      <c r="M7" s="12">
        <v>0.5</v>
      </c>
      <c r="N7" s="13">
        <f>J7/G19</f>
        <v>1.9176993026537942E-2</v>
      </c>
      <c r="O7" s="13">
        <f>N7/2</f>
        <v>9.5884965132689709E-3</v>
      </c>
      <c r="P7" s="13">
        <f>L7/G19</f>
        <v>6.172392033765195E-2</v>
      </c>
      <c r="Q7" s="8">
        <f t="shared" si="2"/>
        <v>3.0861960168825975E-2</v>
      </c>
    </row>
    <row r="8" spans="1:19" x14ac:dyDescent="0.2">
      <c r="A8" s="1">
        <v>6</v>
      </c>
      <c r="B8" s="3" t="s">
        <v>25</v>
      </c>
      <c r="C8" s="3"/>
      <c r="D8" s="3"/>
      <c r="E8" s="7">
        <v>7.5</v>
      </c>
      <c r="F8" s="8">
        <f>E8/E9</f>
        <v>4.9662296384584831E-2</v>
      </c>
      <c r="G8" s="17">
        <f>[1]Budget_Summary!$E$8</f>
        <v>5.3196000000000003</v>
      </c>
      <c r="H8" s="8">
        <f>G8/G11</f>
        <v>2.8864557637468837E-2</v>
      </c>
      <c r="I8" s="40">
        <f>SUM(I3:I7)</f>
        <v>14149337</v>
      </c>
      <c r="J8" s="11"/>
      <c r="K8" s="12"/>
      <c r="L8" s="11"/>
      <c r="M8" s="12"/>
      <c r="N8" s="13"/>
      <c r="O8" s="13"/>
      <c r="P8" s="13"/>
      <c r="Q8" s="8"/>
    </row>
    <row r="9" spans="1:19" x14ac:dyDescent="0.2">
      <c r="A9" s="1">
        <v>7</v>
      </c>
      <c r="B9" s="3" t="s">
        <v>26</v>
      </c>
      <c r="C9" s="3"/>
      <c r="D9" s="3"/>
      <c r="E9" s="14">
        <f>SUM(E3:E8)</f>
        <v>151.01999999999998</v>
      </c>
      <c r="F9" s="8"/>
      <c r="G9" s="17">
        <v>16.03</v>
      </c>
      <c r="H9" s="8">
        <f>G9/G11</f>
        <v>8.6980009573769723E-2</v>
      </c>
      <c r="I9" s="16"/>
      <c r="J9" s="36">
        <f>SUM(J3:J8)</f>
        <v>4684731</v>
      </c>
      <c r="K9" s="16"/>
      <c r="L9" s="18">
        <f>SUM(L3:L8)</f>
        <v>15548382</v>
      </c>
      <c r="M9" s="16"/>
      <c r="N9" s="8"/>
      <c r="O9" s="16"/>
      <c r="P9" s="16"/>
      <c r="Q9" s="16"/>
    </row>
    <row r="10" spans="1:19" x14ac:dyDescent="0.2">
      <c r="A10" s="1">
        <v>8</v>
      </c>
      <c r="B10" s="3" t="s">
        <v>27</v>
      </c>
      <c r="C10" s="3"/>
      <c r="D10" s="3"/>
      <c r="E10" s="16"/>
      <c r="F10" s="16"/>
      <c r="G10" s="17">
        <f>[1]Budget_Summary!$E$10</f>
        <v>1.8161</v>
      </c>
      <c r="H10" s="8">
        <f>G10/G11</f>
        <v>9.8542979031143608E-3</v>
      </c>
      <c r="I10" s="16"/>
      <c r="J10" s="11"/>
      <c r="K10" s="10"/>
      <c r="L10" s="16"/>
      <c r="M10" s="16"/>
      <c r="N10" s="16"/>
      <c r="O10" s="16"/>
      <c r="P10" s="16"/>
      <c r="Q10" s="16"/>
    </row>
    <row r="11" spans="1:19" ht="14" customHeight="1" x14ac:dyDescent="0.2">
      <c r="A11" s="1">
        <v>9</v>
      </c>
      <c r="B11" s="3"/>
      <c r="C11" s="3"/>
      <c r="D11" s="3"/>
      <c r="E11" s="16"/>
      <c r="F11" s="19"/>
      <c r="G11" s="20">
        <f>SUM(G3:G10)</f>
        <v>184.29522000000003</v>
      </c>
      <c r="H11" s="21"/>
      <c r="I11" s="19"/>
      <c r="J11" s="22"/>
      <c r="K11" s="10"/>
      <c r="L11" s="18"/>
      <c r="M11" s="16"/>
      <c r="N11" s="16"/>
      <c r="O11" s="16"/>
      <c r="P11" s="16"/>
      <c r="Q11" s="16"/>
    </row>
    <row r="12" spans="1:19" ht="14" customHeight="1" x14ac:dyDescent="0.2">
      <c r="A12" s="1">
        <v>10</v>
      </c>
      <c r="B12" s="3"/>
      <c r="C12" s="3"/>
      <c r="D12" s="3"/>
      <c r="E12" s="16"/>
      <c r="F12" s="23"/>
      <c r="G12" s="24"/>
      <c r="H12" s="24"/>
      <c r="I12" s="23"/>
      <c r="J12" s="25"/>
      <c r="K12" s="16"/>
      <c r="L12" s="16"/>
      <c r="M12" s="16"/>
      <c r="N12" s="16"/>
      <c r="O12" s="16"/>
      <c r="P12" s="16"/>
      <c r="Q12" s="16"/>
    </row>
    <row r="13" spans="1:19" ht="14" customHeight="1" x14ac:dyDescent="0.2">
      <c r="A13" s="1">
        <v>11</v>
      </c>
      <c r="B13" s="3"/>
      <c r="C13" s="3"/>
      <c r="D13" s="3"/>
      <c r="E13" s="16"/>
      <c r="F13" s="23"/>
      <c r="G13" s="24"/>
      <c r="H13" s="24"/>
      <c r="I13" s="23"/>
      <c r="J13" s="23"/>
      <c r="K13" s="16"/>
      <c r="L13" s="10"/>
      <c r="M13" s="16"/>
      <c r="N13" s="16"/>
      <c r="O13" s="16"/>
      <c r="P13" s="16"/>
      <c r="Q13" s="16"/>
    </row>
    <row r="14" spans="1:19" ht="14" customHeight="1" x14ac:dyDescent="0.2">
      <c r="A14" s="1">
        <v>12</v>
      </c>
      <c r="B14" s="3"/>
      <c r="C14" s="3"/>
      <c r="D14" s="3"/>
      <c r="E14" s="16"/>
      <c r="F14" s="23"/>
      <c r="G14" s="24"/>
      <c r="H14" s="24"/>
      <c r="I14" s="23"/>
      <c r="J14" s="23"/>
      <c r="K14" s="16"/>
      <c r="L14" s="10"/>
      <c r="M14" s="16"/>
      <c r="N14" s="16"/>
      <c r="O14" s="16"/>
      <c r="P14" s="16"/>
      <c r="Q14" s="16"/>
    </row>
    <row r="15" spans="1:19" ht="14" customHeight="1" x14ac:dyDescent="0.2">
      <c r="A15" s="1">
        <v>13</v>
      </c>
      <c r="B15" s="3"/>
      <c r="C15" s="3"/>
      <c r="D15" s="3"/>
      <c r="E15" s="16"/>
      <c r="F15" s="16" t="s">
        <v>18</v>
      </c>
      <c r="G15" s="30">
        <v>921804</v>
      </c>
      <c r="H15" s="35">
        <f>G15/$G$20</f>
        <v>3.7734138587327175E-3</v>
      </c>
      <c r="I15" s="23">
        <v>0.2</v>
      </c>
      <c r="J15" s="23"/>
      <c r="K15" s="16"/>
      <c r="L15" s="16"/>
      <c r="M15" s="16"/>
      <c r="N15" s="16"/>
      <c r="O15" s="16"/>
      <c r="P15" s="16"/>
      <c r="Q15" s="16"/>
    </row>
    <row r="16" spans="1:19" ht="14" customHeight="1" x14ac:dyDescent="0.2">
      <c r="A16" s="1">
        <v>14</v>
      </c>
      <c r="B16" s="3"/>
      <c r="C16" s="3"/>
      <c r="D16" s="3"/>
      <c r="E16" s="16"/>
      <c r="F16" s="16" t="s">
        <v>20</v>
      </c>
      <c r="G16" s="31">
        <v>123379924</v>
      </c>
      <c r="H16" s="35">
        <f t="shared" ref="H16:H19" si="3">G16/$G$20</f>
        <v>0.50505694823518821</v>
      </c>
      <c r="I16" s="23">
        <v>50.4</v>
      </c>
      <c r="J16" s="23"/>
      <c r="K16" s="16"/>
      <c r="L16" s="10"/>
      <c r="M16" s="16"/>
      <c r="N16" s="16"/>
      <c r="O16" s="16"/>
      <c r="P16" s="16"/>
      <c r="Q16" s="16"/>
    </row>
    <row r="17" spans="1:17" ht="14" customHeight="1" x14ac:dyDescent="0.2">
      <c r="A17" s="1">
        <v>15</v>
      </c>
      <c r="B17" s="3"/>
      <c r="C17" s="3"/>
      <c r="D17" s="3"/>
      <c r="E17" s="16"/>
      <c r="F17" s="16" t="s">
        <v>22</v>
      </c>
      <c r="G17" s="32">
        <v>56660961</v>
      </c>
      <c r="H17" s="35">
        <f t="shared" si="3"/>
        <v>0.23194220841579555</v>
      </c>
      <c r="I17" s="27">
        <v>24</v>
      </c>
      <c r="J17" s="23"/>
      <c r="K17" s="16"/>
      <c r="L17" s="16"/>
      <c r="M17" s="16"/>
      <c r="N17" s="10"/>
      <c r="O17" s="16"/>
      <c r="P17" s="16"/>
      <c r="Q17" s="16"/>
    </row>
    <row r="18" spans="1:17" ht="14" customHeight="1" x14ac:dyDescent="0.2">
      <c r="A18" s="1">
        <v>16</v>
      </c>
      <c r="B18" s="3"/>
      <c r="C18" s="3"/>
      <c r="D18" s="3"/>
      <c r="E18" s="16"/>
      <c r="F18" s="16" t="s">
        <v>23</v>
      </c>
      <c r="G18" s="31">
        <v>16976467</v>
      </c>
      <c r="H18" s="35">
        <f t="shared" si="3"/>
        <v>6.9493336815764126E-2</v>
      </c>
      <c r="I18" s="23">
        <v>7</v>
      </c>
      <c r="J18" s="23"/>
      <c r="K18" s="16"/>
      <c r="L18" s="16"/>
      <c r="M18" s="16"/>
      <c r="N18" s="16"/>
      <c r="O18" s="16"/>
      <c r="P18" s="16"/>
      <c r="Q18" s="16"/>
    </row>
    <row r="19" spans="1:17" ht="14" customHeight="1" x14ac:dyDescent="0.2">
      <c r="A19" s="1">
        <v>17</v>
      </c>
      <c r="B19" s="3"/>
      <c r="C19" s="3"/>
      <c r="D19" s="3"/>
      <c r="E19" s="16"/>
      <c r="F19" s="16" t="s">
        <v>24</v>
      </c>
      <c r="G19" s="33">
        <v>46349977</v>
      </c>
      <c r="H19" s="35">
        <f t="shared" si="3"/>
        <v>0.18973409267451941</v>
      </c>
      <c r="I19" s="23">
        <v>18.399999999999999</v>
      </c>
      <c r="J19" s="23"/>
      <c r="K19" s="16"/>
      <c r="L19" s="16"/>
      <c r="M19" s="16"/>
      <c r="N19" s="16"/>
      <c r="O19" s="16"/>
      <c r="P19" s="16"/>
      <c r="Q19" s="16"/>
    </row>
    <row r="20" spans="1:17" ht="14" customHeight="1" x14ac:dyDescent="0.2">
      <c r="A20" s="1">
        <v>18</v>
      </c>
      <c r="B20" s="3"/>
      <c r="C20" s="3"/>
      <c r="D20" s="3"/>
      <c r="E20" s="16"/>
      <c r="F20" s="16"/>
      <c r="G20" s="28">
        <f>SUM(G15:G19)</f>
        <v>244289133</v>
      </c>
      <c r="H20" s="16"/>
      <c r="I20" s="16">
        <f>SUM(I15:I19)</f>
        <v>100</v>
      </c>
      <c r="J20" s="16"/>
      <c r="K20" s="16"/>
      <c r="L20" s="16"/>
      <c r="M20" s="16"/>
      <c r="N20" s="16"/>
      <c r="O20" s="16"/>
      <c r="P20" s="16"/>
      <c r="Q20" s="16"/>
    </row>
    <row r="21" spans="1:17" ht="14" customHeight="1" x14ac:dyDescent="0.2">
      <c r="A21" s="1">
        <v>19</v>
      </c>
      <c r="B21" s="3"/>
      <c r="C21" s="3"/>
      <c r="D21" s="3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6"/>
      <c r="P21" s="16"/>
      <c r="Q21" s="16"/>
    </row>
    <row r="22" spans="1:17" ht="14" customHeight="1" x14ac:dyDescent="0.2">
      <c r="A22" s="1">
        <v>20</v>
      </c>
      <c r="B22" s="3"/>
      <c r="C22" s="3"/>
      <c r="D22" s="3"/>
      <c r="E22" s="16"/>
      <c r="F22" s="16"/>
      <c r="G22" s="16"/>
      <c r="H22" s="16"/>
      <c r="I22" s="16"/>
      <c r="J22" s="16"/>
      <c r="K22" s="16"/>
      <c r="L22" s="16"/>
      <c r="M22" s="16"/>
      <c r="N22" s="16"/>
      <c r="O22" s="16"/>
      <c r="P22" s="16"/>
      <c r="Q22" s="16"/>
    </row>
    <row r="23" spans="1:17" x14ac:dyDescent="0.2">
      <c r="B23" s="4" t="s">
        <v>28</v>
      </c>
    </row>
    <row r="24" spans="1:17" x14ac:dyDescent="0.2">
      <c r="B24" s="4" t="s">
        <v>29</v>
      </c>
    </row>
    <row r="25" spans="1:17" x14ac:dyDescent="0.2">
      <c r="B25" s="4" t="s">
        <v>30</v>
      </c>
      <c r="G25" s="34">
        <v>4684731</v>
      </c>
    </row>
    <row r="26" spans="1:17" x14ac:dyDescent="0.2">
      <c r="B26" s="4" t="s">
        <v>31</v>
      </c>
      <c r="G26" s="34">
        <v>15548382</v>
      </c>
    </row>
  </sheetData>
  <mergeCells count="9">
    <mergeCell ref="C1:C2"/>
    <mergeCell ref="B1:B2"/>
    <mergeCell ref="A1:A2"/>
    <mergeCell ref="J1:Q1"/>
    <mergeCell ref="H1:H2"/>
    <mergeCell ref="G1:G2"/>
    <mergeCell ref="F1:F2"/>
    <mergeCell ref="E1:E2"/>
    <mergeCell ref="D1:D2"/>
  </mergeCells>
  <dataValidations disablePrompts="1" count="1">
    <dataValidation type="list" allowBlank="1" showInputMessage="1" showErrorMessage="1" sqref="C3:D12" xr:uid="{CBCFDF2E-4FAC-4274-BE0E-8ED69EE8B742}">
      <formula1>$S$3:$S$4</formula1>
    </dataValidation>
  </dataValidation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366ae72f-6d51-4737-8f6b-a9169c366b64">
      <Terms xmlns="http://schemas.microsoft.com/office/infopath/2007/PartnerControls"/>
    </lcf76f155ced4ddcb4097134ff3c332f>
    <TaxCatchAll xmlns="50c9b839-8b53-4ddb-9b24-b96221f2bda6" xsi:nil="true"/>
    <remarks xmlns="366ae72f-6d51-4737-8f6b-a9169c366b64" xsi:nil="true"/>
    <file_x0020_ xmlns="366ae72f-6d51-4737-8f6b-a9169c366b64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0979F12F22C9E4F9273E32F354CEDB7" ma:contentTypeVersion="20" ma:contentTypeDescription="Create a new document." ma:contentTypeScope="" ma:versionID="ea4e5d10fa89c9815ebf3d9d51abb56c">
  <xsd:schema xmlns:xsd="http://www.w3.org/2001/XMLSchema" xmlns:xs="http://www.w3.org/2001/XMLSchema" xmlns:p="http://schemas.microsoft.com/office/2006/metadata/properties" xmlns:ns2="366ae72f-6d51-4737-8f6b-a9169c366b64" xmlns:ns3="a3cd7b71-671d-4139-9a97-5d1a7380fae4" xmlns:ns4="50c9b839-8b53-4ddb-9b24-b96221f2bda6" targetNamespace="http://schemas.microsoft.com/office/2006/metadata/properties" ma:root="true" ma:fieldsID="bb0d8430c0dc2f6bfac168702e804803" ns2:_="" ns3:_="" ns4:_="">
    <xsd:import namespace="366ae72f-6d51-4737-8f6b-a9169c366b64"/>
    <xsd:import namespace="a3cd7b71-671d-4139-9a97-5d1a7380fae4"/>
    <xsd:import namespace="50c9b839-8b53-4ddb-9b24-b96221f2bda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file_x0020_" minOccurs="0"/>
                <xsd:element ref="ns2:remark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lcf76f155ced4ddcb4097134ff3c332f" minOccurs="0"/>
                <xsd:element ref="ns4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66ae72f-6d51-4737-8f6b-a9169c366b6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description="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3" nillable="true" ma:displayName="Location" ma:internalName="MediaServiceLocation" ma:readOnly="true">
      <xsd:simpleType>
        <xsd:restriction base="dms:Text"/>
      </xsd:simpleType>
    </xsd:element>
    <xsd:element name="file_x0020_" ma:index="16" nillable="true" ma:displayName="file " ma:format="Dropdown" ma:internalName="file_x0020_" ma:percentage="FALSE">
      <xsd:simpleType>
        <xsd:restriction base="dms:Number"/>
      </xsd:simpleType>
    </xsd:element>
    <xsd:element name="remarks" ma:index="17" nillable="true" ma:displayName="remarks" ma:format="Dropdown" ma:internalName="remarks">
      <xsd:simpleType>
        <xsd:restriction base="dms:Text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2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2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4" nillable="true" ma:taxonomy="true" ma:internalName="lcf76f155ced4ddcb4097134ff3c332f" ma:taxonomyFieldName="MediaServiceImageTags" ma:displayName="Image Tags" ma:readOnly="false" ma:fieldId="{5cf76f15-5ced-4ddc-b409-7134ff3c332f}" ma:taxonomyMulti="true" ma:sspId="3a5397d5-9543-4dbc-8fcb-23c3638b1d4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6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7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3cd7b71-671d-4139-9a97-5d1a7380fae4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0c9b839-8b53-4ddb-9b24-b96221f2bda6" elementFormDefault="qualified">
    <xsd:import namespace="http://schemas.microsoft.com/office/2006/documentManagement/types"/>
    <xsd:import namespace="http://schemas.microsoft.com/office/infopath/2007/PartnerControls"/>
    <xsd:element name="TaxCatchAll" ma:index="25" nillable="true" ma:displayName="Taxonomy Catch All Column" ma:hidden="true" ma:list="{5fd50e79-fa69-4ed5-b0f8-bdacc103d93a}" ma:internalName="TaxCatchAll" ma:showField="CatchAllData" ma:web="a3cd7b71-671d-4139-9a97-5d1a7380fae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5B33744-BCDD-491D-8787-DBD49A71764F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614A7F0A-4F7A-4EEC-8EA3-1CF12073CDA7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219DD0E2-897B-4AFB-94FD-7FDE8D265ED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Alyssa Holganza</dc:creator>
  <cp:keywords/>
  <dc:description/>
  <cp:lastModifiedBy>GBODE, IMOLEAYO EZEKIEL</cp:lastModifiedBy>
  <cp:revision/>
  <dcterms:created xsi:type="dcterms:W3CDTF">2019-02-08T04:49:50Z</dcterms:created>
  <dcterms:modified xsi:type="dcterms:W3CDTF">2024-06-18T23:35:52Z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0x01010000979F12F22C9E4F9273E32F354CEDB7</vt:lpwstr>
  </property>
  <property fmtid="{D5CDD505-2E9C-101B-9397-08002B2CF9AE}" pid="3" name="MediaServiceImageTags">
    <vt:lpwstr/>
  </property>
</Properties>
</file>