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Alacevich\Desktop\CASP+ 29 April 2024\"/>
    </mc:Choice>
  </mc:AlternateContent>
  <xr:revisionPtr revIDLastSave="0" documentId="13_ncr:1_{82A0285A-1F06-40AC-834A-483280ACB110}" xr6:coauthVersionLast="47" xr6:coauthVersionMax="47" xr10:uidLastSave="{00000000-0000-0000-0000-000000000000}"/>
  <bookViews>
    <workbookView xWindow="-120" yWindow="-120" windowWidth="29040" windowHeight="15840" xr2:uid="{00000000-000D-0000-FFFF-FFFF00000000}"/>
  </bookViews>
  <sheets>
    <sheet name="IFAD-funded interventions" sheetId="3" r:id="rId1"/>
    <sheet name="Target districts" sheetId="1" r:id="rId2"/>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2" i="1" l="1"/>
  <c r="E51" i="1"/>
  <c r="F51" i="1"/>
  <c r="G51" i="1"/>
  <c r="H51" i="1"/>
  <c r="I51" i="1"/>
  <c r="J51" i="1"/>
  <c r="K51" i="1"/>
  <c r="D51" i="1"/>
  <c r="E42" i="1"/>
  <c r="F42" i="1"/>
  <c r="G42" i="1"/>
  <c r="H42" i="1"/>
  <c r="J42" i="1"/>
  <c r="K42" i="1"/>
  <c r="D42" i="1"/>
  <c r="I35" i="1"/>
  <c r="E35" i="1"/>
  <c r="F35" i="1"/>
  <c r="G35" i="1"/>
  <c r="H35" i="1"/>
  <c r="J35" i="1"/>
  <c r="K35" i="1"/>
  <c r="D35" i="1"/>
  <c r="I28" i="1"/>
  <c r="J28" i="1"/>
  <c r="K28" i="1"/>
  <c r="E28" i="1"/>
  <c r="F28" i="1"/>
  <c r="G28" i="1"/>
  <c r="H28" i="1"/>
  <c r="D28" i="1"/>
  <c r="D24" i="1"/>
  <c r="K24" i="1"/>
  <c r="E24" i="1"/>
  <c r="F24" i="1"/>
  <c r="G24" i="1"/>
  <c r="J24" i="1"/>
  <c r="I24" i="1"/>
  <c r="H24" i="1"/>
</calcChain>
</file>

<file path=xl/sharedStrings.xml><?xml version="1.0" encoding="utf-8"?>
<sst xmlns="http://schemas.openxmlformats.org/spreadsheetml/2006/main" count="262" uniqueCount="134">
  <si>
    <t>#</t>
  </si>
  <si>
    <t>Oblast</t>
  </si>
  <si>
    <t>District</t>
  </si>
  <si>
    <t>Number of jamoats</t>
  </si>
  <si>
    <t>Number of villages</t>
  </si>
  <si>
    <t>Population</t>
  </si>
  <si>
    <t>Households</t>
  </si>
  <si>
    <t>Women led HH</t>
  </si>
  <si>
    <t>Poverty at distrist level</t>
  </si>
  <si>
    <t>Pastures, ha</t>
  </si>
  <si>
    <t>Сrop land, ha</t>
  </si>
  <si>
    <t>Khatlon</t>
  </si>
  <si>
    <t>Kulob</t>
  </si>
  <si>
    <t>Sh. Shohin</t>
  </si>
  <si>
    <t>CARITAS</t>
  </si>
  <si>
    <t>Vose</t>
  </si>
  <si>
    <t>Baljuvon</t>
  </si>
  <si>
    <t>ELMAR</t>
  </si>
  <si>
    <t>Farkhor</t>
  </si>
  <si>
    <t>Dangara</t>
  </si>
  <si>
    <t>Hamadoni</t>
  </si>
  <si>
    <t>Khovaling</t>
  </si>
  <si>
    <t>Temurmalik</t>
  </si>
  <si>
    <t>Panj</t>
  </si>
  <si>
    <t>Yovon</t>
  </si>
  <si>
    <t>A.Jomi</t>
  </si>
  <si>
    <t>A. Balkhi</t>
  </si>
  <si>
    <t>Kushoniyon</t>
  </si>
  <si>
    <t>Vakhsh</t>
  </si>
  <si>
    <t>Khuroson</t>
  </si>
  <si>
    <t>DRS</t>
  </si>
  <si>
    <t>Gisar</t>
  </si>
  <si>
    <t>Rudaki</t>
  </si>
  <si>
    <t>Shahrinav</t>
  </si>
  <si>
    <t>Sugd</t>
  </si>
  <si>
    <t>Zafarobod</t>
  </si>
  <si>
    <t>Mastchoh</t>
  </si>
  <si>
    <t>Total</t>
  </si>
  <si>
    <t xml:space="preserve">LPDP I </t>
  </si>
  <si>
    <t>LPDP II</t>
  </si>
  <si>
    <t>CASP</t>
  </si>
  <si>
    <t>KLSP</t>
  </si>
  <si>
    <t>CAMP4ASB</t>
  </si>
  <si>
    <t>ELMAR, WFP</t>
  </si>
  <si>
    <t>KLSP Districts</t>
  </si>
  <si>
    <t>LPDP I Districts</t>
  </si>
  <si>
    <t>LPDP II Districts</t>
  </si>
  <si>
    <t>Muminobod</t>
  </si>
  <si>
    <t>Muminabad</t>
  </si>
  <si>
    <t>Rasht</t>
  </si>
  <si>
    <t>Tojikobod</t>
  </si>
  <si>
    <t>Norak</t>
  </si>
  <si>
    <t>Jaihun</t>
  </si>
  <si>
    <t>Dusti</t>
  </si>
  <si>
    <t>Shahriston</t>
  </si>
  <si>
    <t>Devashtich</t>
  </si>
  <si>
    <t>CASP Districts</t>
  </si>
  <si>
    <t>RRS</t>
  </si>
  <si>
    <t>X</t>
  </si>
  <si>
    <t xml:space="preserve">Other projects </t>
  </si>
  <si>
    <t xml:space="preserve">IFAD funded projects </t>
  </si>
  <si>
    <t>Target group (s)</t>
  </si>
  <si>
    <t>Community-based Agriculture Support Programme - CASP</t>
  </si>
  <si>
    <t>Livestock and Pasture Development Project</t>
  </si>
  <si>
    <t xml:space="preserve">Livestock and Pasture Development Project (Phase II) </t>
  </si>
  <si>
    <t xml:space="preserve">Khatlon Livelihoods Support Project </t>
  </si>
  <si>
    <t>Khatlon Livelihood Support Project (ifad.org)</t>
  </si>
  <si>
    <t>Geographical target</t>
  </si>
  <si>
    <t>2008-2015</t>
  </si>
  <si>
    <t>Total Project Cost (USD)</t>
  </si>
  <si>
    <t xml:space="preserve">IFAD financing (USD) </t>
  </si>
  <si>
    <t>USD 12.3 million</t>
  </si>
  <si>
    <t>USD 9.65 million</t>
  </si>
  <si>
    <t>C1: Institutional Support</t>
  </si>
  <si>
    <t>C2: Agricultural productivity and profitability</t>
  </si>
  <si>
    <t>Components:</t>
  </si>
  <si>
    <t>Livestock and Pasture Development Project (ifad.org)</t>
  </si>
  <si>
    <t>2011-2018</t>
  </si>
  <si>
    <t>Sector</t>
  </si>
  <si>
    <t xml:space="preserve">Livestock </t>
  </si>
  <si>
    <t>Rural development</t>
  </si>
  <si>
    <t>USD 15.78 million</t>
  </si>
  <si>
    <t>USD 14.6 million</t>
  </si>
  <si>
    <t>C1: Institutional Development</t>
  </si>
  <si>
    <t>C2: Livestock and Pasture Development</t>
  </si>
  <si>
    <t>C3: Project Management</t>
  </si>
  <si>
    <t>C3: Income generation for women</t>
  </si>
  <si>
    <t>2015-2021</t>
  </si>
  <si>
    <t>USD 24.19 million</t>
  </si>
  <si>
    <t>USD 22.4 million</t>
  </si>
  <si>
    <t>(i) smallholder livestock households; (ii) private veterinary service providers and small scale entrepreneurs with the potential to provide services to households and smallholder farmers; and (iii) women headed households and women belonging to poor households.</t>
  </si>
  <si>
    <t>Tajikistan 2000000977: LPDP-II_Livestock &amp; Pasture Project Completion Report (ifad.org)</t>
  </si>
  <si>
    <t xml:space="preserve">C2: Productivity Enhancement and Improved Animal Health </t>
  </si>
  <si>
    <t>C3: Pasture Development and Diversification for Vulnerability Reduction</t>
  </si>
  <si>
    <t>2017-2024</t>
  </si>
  <si>
    <t>USD 40.64 million</t>
  </si>
  <si>
    <t>USD 30.66 million</t>
  </si>
  <si>
    <t>Community-Based Agricultural Support Project (CBASP) (ifad.org)</t>
  </si>
  <si>
    <t>C1: Strenghtening rural institutions</t>
  </si>
  <si>
    <t>C2: Strengthening service agencies</t>
  </si>
  <si>
    <t>Community-based Agriculture Support Programme - CASP+</t>
  </si>
  <si>
    <t>CASP+</t>
  </si>
  <si>
    <t>2021-2030</t>
  </si>
  <si>
    <t>Community-based Agricultural Support Project Plus (CASP+) (ifad.org)</t>
  </si>
  <si>
    <t xml:space="preserve">Climate-sensitive rural develpoment </t>
  </si>
  <si>
    <t>The project’s development objective is to increase the nutritional status and incomes of targeted households by sustainably enhancing livestock productivity. In particular, the project will focus on institutional development, livestock and pasture development and income generation for women.</t>
  </si>
  <si>
    <t>The project's development objective is to contribute to the reduction of poverty in the Khatlon region and to increase the nutritional status and incomes of some 38,000 poor households by enhancing livestock productivity and resilience to climate change.</t>
  </si>
  <si>
    <t xml:space="preserve">The Project Development Objective is to improve access of communities to productive infrastructure and services leading to sustainable agricultural production and equitable returns. </t>
  </si>
  <si>
    <t xml:space="preserve">Agricultural Development </t>
  </si>
  <si>
    <t>USD 79.69 million</t>
  </si>
  <si>
    <t>USD 37.85 million</t>
  </si>
  <si>
    <t xml:space="preserve">CASP+ </t>
  </si>
  <si>
    <t>The Project coverage area has been expandeded and be implemented in selected districts of Soghd, Khatlon and RRS, which have high poverty levels, yet potential for agriculture development. In consultation with the Government, donor community and NGOs, the following districts have been considered (in alphabetical order): Devashtich, Dusti, Jaihun, Norak, Rasht, Shahriston and Tajikobod. The districts recorded higher rates of poverty than the regional averages, which were 36.8% for RRS, 48.3% for Soghd and 57.5% for Khatlon</t>
  </si>
  <si>
    <t xml:space="preserve">Note for CASP poverty level: </t>
  </si>
  <si>
    <t>Pls see note below</t>
  </si>
  <si>
    <t xml:space="preserve">Project names </t>
  </si>
  <si>
    <t xml:space="preserve">Timeframe </t>
  </si>
  <si>
    <t>Project objective</t>
  </si>
  <si>
    <t xml:space="preserve">The project development objective is to increase incomes and improve the lives of farmers in 250 villages in the project area. </t>
  </si>
  <si>
    <t xml:space="preserve">The overall goal of the project is to contribute to the country’s shift towards low emission sustainable development pathways and climate-adaptive agricultural production practices. The specific objective of the project is to increase public sector coordination and technical capacity for building climate resilience at the national level and enhance capacity at the district and village level for climate adaptive planning and mitigating the impact of climate change and building more effective links with the private sector to help address climate risks by improving integration with markets.  </t>
  </si>
  <si>
    <t xml:space="preserve"> It expects to benefit some 22,400 poor households from 100 villages, and will target:
(i) smallholder livestock farmers
(ii) private veterinary service providers and small-scale entrepreneurs with the potential to provide services to smallholder farmers
(iii) woman-headed households and women belonging to poor households.
The LPDP has benefitted 23 840 households (2 864 HH from WIGG; 883 HH from CIG; 21 715 HH from provision of agricultural machineries; 1 098 HH from improvement of sheep breeding; 30 HH beekeeping activities, 18 HH from milk collecting and marketing; 3 835 HH from vet. clinics services and 10 125 HH benefitted through technical assistance/trainings (2 385 women of the total number). The beneficiaries who received two or more benefits (e.g. training and machinery services) are included only once in total final number of households outreached in order to avoid double counting</t>
  </si>
  <si>
    <t xml:space="preserve">C1: Strengthening public sector capacity for transformative climate-resilient management of natural resources; </t>
  </si>
  <si>
    <t xml:space="preserve">C2: Investments in community capacity for adaption and resilience to climate change; </t>
  </si>
  <si>
    <t>C3: Strengthening livelihoods for enhanced resilience through market based approaches</t>
  </si>
  <si>
    <t xml:space="preserve">Link to project page : </t>
  </si>
  <si>
    <t>IFAD funded projects in Tajikistan</t>
  </si>
  <si>
    <t xml:space="preserve">After the mid-term review, the geographical scope of the project was reduced to two districts in Khatlon, including Muminobod amd Shamsiddin Shohin. </t>
  </si>
  <si>
    <t>Five districts of the Khatlon: Muminabad, Sh. Shohin, Temurmalik, Khovaling, and Baljuvon</t>
  </si>
  <si>
    <t>Five additional districts of the Khatlon region: Vose, Dangara, Hamadoni, Farkhor, and Kulob</t>
  </si>
  <si>
    <t xml:space="preserve">Seven districts, inclugin: Rasht and Tojikobod in RRS, Norak, Jaihun, and Dusti in Khatlon, and Shahriston and Devashtich in Sughd. </t>
  </si>
  <si>
    <t>Twenty-One climate-vulnerable districts in the Khatlon, RRS and Sugd regions</t>
  </si>
  <si>
    <t xml:space="preserve">CASP’s primary target group are extremely poor and poor households who rely on agricultural livelihoods.   The CASP will target seven districts in three regions, which were selected on the basis of poverty and agricultural potential. The primary target groups are rural people living in extreme poverty, who are either landless or producing a bare subsistence minimum on household plots; subsistence and semi-subsistence farmers; and the rural underemployed. </t>
  </si>
  <si>
    <t xml:space="preserve">The primary target group includes climate vulnerable smallholders rural populations in mountain areas. 
The project is expected to increase resilience of at least 80% of the households in the 400 target villages and reach 100,000 target households as direct beneficiaries (equivalent to about 650,000 people). </t>
  </si>
  <si>
    <t xml:space="preserve">Following primary target groups: (i) those rural poor living in extreme poverty, who are either landless or are producing a bare subsistence minimum on household plots; (ii) subsistence and semi-subsistence farmers, in particular  those willing to move to more commercial farming; and (iii) the rural unemployed, underemployed and  self-employed. Reduction of poverty for 8782 households.
The project will organize poor farmers and provide them with improved technologies, and it will finance productive infrastructure schemes based on community priorities. In each of the 250 villages, it will help farmers form a village organization and prepare an action plan. There will be an effort to ensure that at least 50 per cent of the members of the organizations are women.
households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</si>
</sst>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2"/>
      <color theme="1"/>
      <name val="Calibri"/>
      <family val="2"/>
      <scheme val="minor"/>
    </font>
    <font>
      <sz val="12"/>
      <color theme="1"/>
      <name val="Calibri"/>
      <family val="2"/>
      <scheme val="minor"/>
    </font>
    <font>
      <sz val="10"/>
      <color theme="1"/>
      <name val="Times New Roman"/>
      <family val="1"/>
    </font>
    <font>
      <b/>
      <sz val="10"/>
      <color theme="1"/>
      <name val="Times New Roman"/>
      <family val="1"/>
    </font>
    <font>
      <sz val="10"/>
      <color theme="0"/>
      <name val="Times New Roman"/>
      <family val="1"/>
    </font>
    <font>
      <sz val="10"/>
      <color rgb="FF000000"/>
      <name val="Times New Roman"/>
      <family val="1"/>
    </font>
    <font>
      <u/>
      <sz val="12"/>
      <color theme="10"/>
      <name val="Calibri"/>
      <family val="2"/>
      <scheme val="minor"/>
    </font>
    <font>
      <sz val="10"/>
      <color rgb="FF0070C0"/>
      <name val="Times New Roman"/>
      <family val="1"/>
    </font>
    <font>
      <u/>
      <sz val="10"/>
      <color theme="10"/>
      <name val="Times New Roman"/>
      <family val="1"/>
    </font>
    <font>
      <b/>
      <sz val="10"/>
      <color theme="0"/>
      <name val="Times New Roman"/>
      <family val="1"/>
    </font>
    <font>
      <sz val="10"/>
      <name val="Times New Roman"/>
      <family val="1"/>
    </font>
  </fonts>
  <fills count="9">
    <fill>
      <patternFill patternType="none"/>
    </fill>
    <fill>
      <patternFill patternType="gray125"/>
    </fill>
    <fill>
      <patternFill patternType="solid">
        <fgColor theme="4" tint="0.39997558519241921"/>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0"/>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7"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6" fillId="0" borderId="0" applyNumberFormat="0" applyFill="0" applyBorder="0" applyAlignment="0" applyProtection="0"/>
  </cellStyleXfs>
  <cellXfs count="59">
    <xf numFmtId="0" fontId="0" fillId="0" borderId="0" xfId="0"/>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left"/>
    </xf>
    <xf numFmtId="0" fontId="2" fillId="0" borderId="1" xfId="0" applyFont="1" applyBorder="1"/>
    <xf numFmtId="0" fontId="2" fillId="0" borderId="1" xfId="0" applyFont="1" applyBorder="1" applyAlignment="1">
      <alignment horizontal="center" vertical="top"/>
    </xf>
    <xf numFmtId="0" fontId="2" fillId="0" borderId="2" xfId="0" applyFont="1" applyBorder="1" applyAlignment="1">
      <alignment horizontal="center"/>
    </xf>
    <xf numFmtId="0" fontId="2" fillId="0" borderId="0" xfId="0" applyFont="1" applyAlignment="1">
      <alignment horizontal="center"/>
    </xf>
    <xf numFmtId="0" fontId="3" fillId="3" borderId="1" xfId="0" applyFont="1" applyFill="1" applyBorder="1" applyAlignment="1">
      <alignment horizontal="center"/>
    </xf>
    <xf numFmtId="164" fontId="3" fillId="3" borderId="1" xfId="0" applyNumberFormat="1" applyFont="1" applyFill="1" applyBorder="1" applyAlignment="1">
      <alignment horizontal="center"/>
    </xf>
    <xf numFmtId="0" fontId="2" fillId="4" borderId="1" xfId="0" applyFont="1" applyFill="1" applyBorder="1" applyAlignment="1">
      <alignment horizontal="center" wrapText="1"/>
    </xf>
    <xf numFmtId="0" fontId="2" fillId="5" borderId="1" xfId="0" applyFont="1" applyFill="1" applyBorder="1" applyAlignment="1">
      <alignment horizontal="center"/>
    </xf>
    <xf numFmtId="0" fontId="2" fillId="0" borderId="1" xfId="0" applyFont="1" applyBorder="1" applyAlignment="1">
      <alignment horizontal="center" wrapText="1"/>
    </xf>
    <xf numFmtId="0" fontId="2" fillId="5" borderId="1" xfId="0" applyFont="1" applyFill="1" applyBorder="1" applyAlignment="1">
      <alignment horizontal="left"/>
    </xf>
    <xf numFmtId="164" fontId="2" fillId="5" borderId="1" xfId="0" applyNumberFormat="1" applyFont="1" applyFill="1" applyBorder="1" applyAlignment="1">
      <alignment horizontal="center"/>
    </xf>
    <xf numFmtId="0" fontId="2" fillId="5" borderId="1" xfId="0" applyFont="1" applyFill="1" applyBorder="1" applyAlignment="1">
      <alignment horizontal="left" vertical="top" wrapText="1"/>
    </xf>
    <xf numFmtId="0" fontId="2" fillId="5" borderId="1" xfId="0" applyFont="1" applyFill="1" applyBorder="1"/>
    <xf numFmtId="0" fontId="2" fillId="0" borderId="0" xfId="0" applyFont="1"/>
    <xf numFmtId="0" fontId="4" fillId="6" borderId="0" xfId="0" applyFont="1" applyFill="1"/>
    <xf numFmtId="9" fontId="2" fillId="0" borderId="0" xfId="1" applyFont="1"/>
    <xf numFmtId="0" fontId="2" fillId="0" borderId="0" xfId="0" applyFont="1" applyAlignment="1">
      <alignment horizontal="centerContinuous" wrapText="1"/>
    </xf>
    <xf numFmtId="0" fontId="4" fillId="7" borderId="0" xfId="0" applyFont="1" applyFill="1"/>
    <xf numFmtId="0" fontId="5" fillId="0" borderId="0" xfId="0" applyFont="1" applyAlignment="1">
      <alignment vertical="center"/>
    </xf>
    <xf numFmtId="0" fontId="2" fillId="4" borderId="0" xfId="0" applyFont="1" applyFill="1" applyAlignment="1">
      <alignment horizontal="center" vertical="center" wrapText="1"/>
    </xf>
    <xf numFmtId="15" fontId="5" fillId="0" borderId="0" xfId="0" applyNumberFormat="1" applyFont="1"/>
    <xf numFmtId="15" fontId="5" fillId="0" borderId="0" xfId="0" applyNumberFormat="1" applyFont="1" applyAlignment="1">
      <alignment vertical="top" wrapText="1"/>
    </xf>
    <xf numFmtId="15" fontId="5" fillId="0" borderId="0" xfId="0" applyNumberFormat="1" applyFont="1" applyAlignment="1">
      <alignment vertical="top"/>
    </xf>
    <xf numFmtId="0" fontId="2" fillId="8" borderId="1" xfId="0" applyFont="1" applyFill="1" applyBorder="1" applyAlignment="1">
      <alignment horizontal="center"/>
    </xf>
    <xf numFmtId="0" fontId="2" fillId="0" borderId="1" xfId="0" applyFont="1" applyBorder="1" applyAlignment="1">
      <alignment horizontal="center" vertical="center"/>
    </xf>
    <xf numFmtId="0" fontId="2" fillId="0" borderId="0" xfId="0" applyFont="1" applyAlignment="1">
      <alignment vertical="center"/>
    </xf>
    <xf numFmtId="9" fontId="2" fillId="0" borderId="0" xfId="1" applyFont="1" applyAlignment="1">
      <alignment vertical="center"/>
    </xf>
    <xf numFmtId="0" fontId="2" fillId="4" borderId="1" xfId="0" applyFont="1" applyFill="1" applyBorder="1" applyAlignment="1">
      <alignment horizontal="center" vertical="center"/>
    </xf>
    <xf numFmtId="0" fontId="2" fillId="4" borderId="0" xfId="0" applyFont="1" applyFill="1" applyAlignment="1">
      <alignment horizontal="center" vertical="top" wrapText="1"/>
    </xf>
    <xf numFmtId="15" fontId="5" fillId="0" borderId="0" xfId="0" applyNumberFormat="1" applyFont="1" applyAlignment="1">
      <alignment horizontal="left" vertical="top"/>
    </xf>
    <xf numFmtId="0" fontId="7" fillId="0" borderId="0" xfId="0" applyFont="1" applyAlignment="1">
      <alignment vertical="top" wrapText="1"/>
    </xf>
    <xf numFmtId="0" fontId="8" fillId="0" borderId="0" xfId="2" applyFont="1" applyAlignment="1">
      <alignment vertical="top" wrapText="1"/>
    </xf>
    <xf numFmtId="0" fontId="3" fillId="0" borderId="0" xfId="0" applyFont="1" applyAlignment="1">
      <alignment horizontal="right" vertical="top"/>
    </xf>
    <xf numFmtId="0" fontId="9" fillId="6" borderId="0" xfId="0" applyFont="1" applyFill="1" applyAlignment="1">
      <alignment horizontal="right" vertical="top"/>
    </xf>
    <xf numFmtId="0" fontId="4" fillId="6" borderId="5" xfId="0" applyFont="1" applyFill="1" applyBorder="1"/>
    <xf numFmtId="0" fontId="9" fillId="6" borderId="5" xfId="0" applyFont="1" applyFill="1" applyBorder="1" applyAlignment="1">
      <alignment horizontal="right" vertical="top"/>
    </xf>
    <xf numFmtId="15" fontId="5" fillId="0" borderId="5" xfId="0" applyNumberFormat="1" applyFont="1" applyBorder="1" applyAlignment="1">
      <alignment vertical="top" wrapText="1"/>
    </xf>
    <xf numFmtId="15" fontId="5" fillId="0" borderId="5" xfId="0" applyNumberFormat="1" applyFont="1" applyBorder="1" applyAlignment="1">
      <alignment horizontal="left" vertical="top" wrapText="1"/>
    </xf>
    <xf numFmtId="15" fontId="2" fillId="0" borderId="5" xfId="0" applyNumberFormat="1" applyFont="1" applyBorder="1" applyAlignment="1">
      <alignment horizontal="left" vertical="top" wrapText="1"/>
    </xf>
    <xf numFmtId="0" fontId="9" fillId="6" borderId="6" xfId="0" applyFont="1" applyFill="1" applyBorder="1" applyAlignment="1">
      <alignment horizontal="right" vertical="top"/>
    </xf>
    <xf numFmtId="15" fontId="5" fillId="0" borderId="6" xfId="0" applyNumberFormat="1" applyFont="1" applyBorder="1" applyAlignment="1">
      <alignment vertical="top" wrapText="1"/>
    </xf>
    <xf numFmtId="15" fontId="10" fillId="0" borderId="0" xfId="0" applyNumberFormat="1" applyFont="1" applyAlignment="1">
      <alignment vertical="top"/>
    </xf>
    <xf numFmtId="15" fontId="5" fillId="0" borderId="5" xfId="0" applyNumberFormat="1" applyFont="1" applyBorder="1" applyAlignment="1">
      <alignment vertical="top"/>
    </xf>
    <xf numFmtId="15" fontId="10" fillId="0" borderId="5" xfId="0" applyNumberFormat="1" applyFont="1" applyBorder="1" applyAlignment="1">
      <alignment vertical="top"/>
    </xf>
    <xf numFmtId="15" fontId="5" fillId="0" borderId="5" xfId="0" applyNumberFormat="1" applyFont="1" applyBorder="1"/>
    <xf numFmtId="15" fontId="5" fillId="0" borderId="5" xfId="0" applyNumberFormat="1" applyFont="1" applyBorder="1" applyAlignment="1">
      <alignment wrapText="1"/>
    </xf>
    <xf numFmtId="0" fontId="2" fillId="0" borderId="5" xfId="0" applyFont="1" applyBorder="1"/>
    <xf numFmtId="0" fontId="9" fillId="6" borderId="0" xfId="0" applyFont="1" applyFill="1" applyAlignment="1">
      <alignment horizontal="right" vertical="top" wrapText="1"/>
    </xf>
    <xf numFmtId="0" fontId="9" fillId="6" borderId="5" xfId="0" applyFont="1" applyFill="1" applyBorder="1"/>
    <xf numFmtId="0" fontId="3" fillId="3" borderId="1" xfId="0" applyFont="1" applyFill="1" applyBorder="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fad.org/en/-/tajikistan-2000000977-lpdp-ii_livestock-pasture-project-completion-report" TargetMode="External"/><Relationship Id="rId2" Type="http://schemas.openxmlformats.org/officeDocument/2006/relationships/hyperlink" Target="https://www.ifad.org/en/web/operations/-/project/1100001575" TargetMode="External"/><Relationship Id="rId1" Type="http://schemas.openxmlformats.org/officeDocument/2006/relationships/hyperlink" Target="https://www.ifad.org/en/web/operations/-/project/1100001408" TargetMode="External"/><Relationship Id="rId5" Type="http://schemas.openxmlformats.org/officeDocument/2006/relationships/hyperlink" Target="https://www.ifad.org/en/web/operations/-/project/2000002204" TargetMode="External"/><Relationship Id="rId4" Type="http://schemas.openxmlformats.org/officeDocument/2006/relationships/hyperlink" Target="https://www.ifad.org/en/web/operations/-/project/200000128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BBFF1-651C-4677-A0A1-5068A13818BD}">
  <dimension ref="A1:G18"/>
  <sheetViews>
    <sheetView tabSelected="1" zoomScale="85" zoomScaleNormal="85" workbookViewId="0"/>
  </sheetViews>
  <sheetFormatPr defaultRowHeight="12.75" x14ac:dyDescent="0.2"/>
  <cols>
    <col min="1" max="1" width="26.75" style="38" bestFit="1" customWidth="1"/>
    <col min="2" max="6" width="39.875" style="19" customWidth="1"/>
    <col min="7" max="16384" width="9" style="19"/>
  </cols>
  <sheetData>
    <row r="1" spans="1:7" x14ac:dyDescent="0.2">
      <c r="A1" s="54" t="s">
        <v>125</v>
      </c>
      <c r="B1" s="40"/>
      <c r="C1" s="40"/>
      <c r="D1" s="40"/>
      <c r="E1" s="40"/>
      <c r="F1" s="40"/>
    </row>
    <row r="2" spans="1:7" x14ac:dyDescent="0.2">
      <c r="A2" s="39" t="s">
        <v>115</v>
      </c>
      <c r="B2" s="25" t="s">
        <v>41</v>
      </c>
      <c r="C2" s="25" t="s">
        <v>38</v>
      </c>
      <c r="D2" s="25" t="s">
        <v>39</v>
      </c>
      <c r="E2" s="25" t="s">
        <v>40</v>
      </c>
      <c r="F2" s="25" t="s">
        <v>101</v>
      </c>
    </row>
    <row r="3" spans="1:7" ht="25.5" x14ac:dyDescent="0.2">
      <c r="A3" s="20"/>
      <c r="B3" s="34" t="s">
        <v>65</v>
      </c>
      <c r="C3" s="34" t="s">
        <v>63</v>
      </c>
      <c r="D3" s="34" t="s">
        <v>64</v>
      </c>
      <c r="E3" s="34" t="s">
        <v>62</v>
      </c>
      <c r="F3" s="34" t="s">
        <v>100</v>
      </c>
    </row>
    <row r="4" spans="1:7" x14ac:dyDescent="0.2">
      <c r="A4" s="39" t="s">
        <v>116</v>
      </c>
      <c r="B4" s="28" t="s">
        <v>68</v>
      </c>
      <c r="C4" s="28" t="s">
        <v>77</v>
      </c>
      <c r="D4" s="28" t="s">
        <v>87</v>
      </c>
      <c r="E4" s="28" t="s">
        <v>94</v>
      </c>
      <c r="F4" s="28" t="s">
        <v>102</v>
      </c>
      <c r="G4" s="26"/>
    </row>
    <row r="5" spans="1:7" x14ac:dyDescent="0.2">
      <c r="A5" s="39" t="s">
        <v>78</v>
      </c>
      <c r="B5" s="35" t="s">
        <v>80</v>
      </c>
      <c r="C5" s="28" t="s">
        <v>79</v>
      </c>
      <c r="D5" s="28" t="s">
        <v>79</v>
      </c>
      <c r="E5" s="35" t="s">
        <v>108</v>
      </c>
      <c r="F5" s="35" t="s">
        <v>104</v>
      </c>
      <c r="G5" s="26"/>
    </row>
    <row r="6" spans="1:7" ht="140.25" x14ac:dyDescent="0.2">
      <c r="A6" s="41" t="s">
        <v>117</v>
      </c>
      <c r="B6" s="42" t="s">
        <v>118</v>
      </c>
      <c r="C6" s="43" t="s">
        <v>105</v>
      </c>
      <c r="D6" s="43" t="s">
        <v>106</v>
      </c>
      <c r="E6" s="43" t="s">
        <v>107</v>
      </c>
      <c r="F6" s="44" t="s">
        <v>119</v>
      </c>
      <c r="G6" s="26"/>
    </row>
    <row r="7" spans="1:7" ht="38.25" x14ac:dyDescent="0.2">
      <c r="A7" s="45" t="s">
        <v>67</v>
      </c>
      <c r="B7" s="46" t="s">
        <v>126</v>
      </c>
      <c r="C7" s="46" t="s">
        <v>127</v>
      </c>
      <c r="D7" s="46" t="s">
        <v>128</v>
      </c>
      <c r="E7" s="46" t="s">
        <v>129</v>
      </c>
      <c r="F7" s="46" t="s">
        <v>130</v>
      </c>
      <c r="G7" s="26"/>
    </row>
    <row r="8" spans="1:7" x14ac:dyDescent="0.2">
      <c r="A8" s="39" t="s">
        <v>69</v>
      </c>
      <c r="B8" s="27" t="s">
        <v>71</v>
      </c>
      <c r="C8" s="27" t="s">
        <v>81</v>
      </c>
      <c r="D8" s="27" t="s">
        <v>88</v>
      </c>
      <c r="E8" s="27" t="s">
        <v>95</v>
      </c>
      <c r="F8" s="47" t="s">
        <v>109</v>
      </c>
      <c r="G8" s="26"/>
    </row>
    <row r="9" spans="1:7" x14ac:dyDescent="0.2">
      <c r="A9" s="41" t="s">
        <v>70</v>
      </c>
      <c r="B9" s="48" t="s">
        <v>72</v>
      </c>
      <c r="C9" s="42" t="s">
        <v>82</v>
      </c>
      <c r="D9" s="42" t="s">
        <v>89</v>
      </c>
      <c r="E9" s="42" t="s">
        <v>96</v>
      </c>
      <c r="F9" s="49" t="s">
        <v>110</v>
      </c>
      <c r="G9" s="26"/>
    </row>
    <row r="10" spans="1:7" ht="242.25" x14ac:dyDescent="0.2">
      <c r="A10" s="45" t="s">
        <v>61</v>
      </c>
      <c r="B10" s="46" t="s">
        <v>133</v>
      </c>
      <c r="C10" s="46" t="s">
        <v>120</v>
      </c>
      <c r="D10" s="46" t="s">
        <v>90</v>
      </c>
      <c r="E10" s="46" t="s">
        <v>131</v>
      </c>
      <c r="F10" s="46" t="s">
        <v>132</v>
      </c>
      <c r="G10" s="26"/>
    </row>
    <row r="11" spans="1:7" ht="38.25" x14ac:dyDescent="0.2">
      <c r="A11" s="39" t="s">
        <v>75</v>
      </c>
      <c r="B11" s="28" t="s">
        <v>73</v>
      </c>
      <c r="C11" s="27" t="s">
        <v>83</v>
      </c>
      <c r="D11" s="27" t="s">
        <v>83</v>
      </c>
      <c r="E11" s="28" t="s">
        <v>98</v>
      </c>
      <c r="F11" s="27" t="s">
        <v>121</v>
      </c>
      <c r="G11" s="26"/>
    </row>
    <row r="12" spans="1:7" ht="25.5" x14ac:dyDescent="0.2">
      <c r="A12" s="39"/>
      <c r="B12" s="28" t="s">
        <v>74</v>
      </c>
      <c r="C12" s="27" t="s">
        <v>84</v>
      </c>
      <c r="D12" s="27" t="s">
        <v>92</v>
      </c>
      <c r="E12" s="28" t="s">
        <v>99</v>
      </c>
      <c r="F12" s="27" t="s">
        <v>122</v>
      </c>
      <c r="G12" s="26"/>
    </row>
    <row r="13" spans="1:7" ht="25.5" x14ac:dyDescent="0.2">
      <c r="A13" s="39"/>
      <c r="B13" s="28" t="s">
        <v>85</v>
      </c>
      <c r="C13" s="27" t="s">
        <v>86</v>
      </c>
      <c r="D13" s="27" t="s">
        <v>93</v>
      </c>
      <c r="E13" s="28" t="s">
        <v>85</v>
      </c>
      <c r="F13" s="27" t="s">
        <v>123</v>
      </c>
      <c r="G13" s="26"/>
    </row>
    <row r="14" spans="1:7" x14ac:dyDescent="0.2">
      <c r="A14" s="41"/>
      <c r="B14" s="50"/>
      <c r="C14" s="51"/>
      <c r="D14" s="51"/>
      <c r="E14" s="50"/>
      <c r="F14" s="52"/>
      <c r="G14" s="26"/>
    </row>
    <row r="15" spans="1:7" ht="25.5" x14ac:dyDescent="0.2">
      <c r="A15" s="53" t="s">
        <v>124</v>
      </c>
      <c r="B15" s="36" t="s">
        <v>66</v>
      </c>
      <c r="C15" s="37" t="s">
        <v>76</v>
      </c>
      <c r="D15" s="37" t="s">
        <v>91</v>
      </c>
      <c r="E15" s="37" t="s">
        <v>97</v>
      </c>
      <c r="F15" s="37" t="s">
        <v>103</v>
      </c>
    </row>
    <row r="17" spans="5:5" x14ac:dyDescent="0.2">
      <c r="E17" s="24"/>
    </row>
    <row r="18" spans="5:5" x14ac:dyDescent="0.2">
      <c r="E18" s="24"/>
    </row>
  </sheetData>
  <hyperlinks>
    <hyperlink ref="B15" r:id="rId1" display="https://www.ifad.org/en/web/operations/-/project/1100001408" xr:uid="{F49F05F2-9826-469F-8254-1BA4C73D583C}"/>
    <hyperlink ref="C15" r:id="rId2" display="https://www.ifad.org/en/web/operations/-/project/1100001575" xr:uid="{9FFDF76C-40A1-4A79-B465-6047FE00682A}"/>
    <hyperlink ref="D15" r:id="rId3" display="https://www.ifad.org/en/-/tajikistan-2000000977-lpdp-ii_livestock-pasture-project-completion-report" xr:uid="{2278E06C-B532-43E7-A0CB-00E0F9A8758C}"/>
    <hyperlink ref="E15" r:id="rId4" display="https://www.ifad.org/en/web/operations/-/project/2000001284" xr:uid="{75F7C03E-086E-4266-95E0-60013CC1A02B}"/>
    <hyperlink ref="F15" r:id="rId5" display="https://www.ifad.org/en/web/operations/-/project/2000002204" xr:uid="{E1E091CA-069B-4010-853F-F9D24A1CBC2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59"/>
  <sheetViews>
    <sheetView zoomScale="85" zoomScaleNormal="85" workbookViewId="0">
      <pane ySplit="2" topLeftCell="A9" activePane="bottomLeft" state="frozen"/>
      <selection pane="bottomLeft" activeCell="I44" sqref="I44:I50"/>
    </sheetView>
  </sheetViews>
  <sheetFormatPr defaultColWidth="11" defaultRowHeight="12.75" x14ac:dyDescent="0.2"/>
  <cols>
    <col min="1" max="2" width="11" style="19"/>
    <col min="3" max="3" width="23.125" style="19" customWidth="1"/>
    <col min="4" max="6" width="11" style="19"/>
    <col min="7" max="7" width="16" style="19" customWidth="1"/>
    <col min="8" max="10" width="11" style="19"/>
    <col min="11" max="11" width="14.875" style="19" customWidth="1"/>
    <col min="12" max="16384" width="11" style="19"/>
  </cols>
  <sheetData>
    <row r="1" spans="1:17" x14ac:dyDescent="0.2">
      <c r="L1" s="20" t="s">
        <v>60</v>
      </c>
      <c r="M1" s="20"/>
      <c r="N1" s="20"/>
      <c r="O1" s="20"/>
      <c r="P1" s="20"/>
      <c r="Q1" s="23"/>
    </row>
    <row r="2" spans="1:17" ht="25.5" x14ac:dyDescent="0.2">
      <c r="A2" s="1" t="s">
        <v>0</v>
      </c>
      <c r="B2" s="1" t="s">
        <v>1</v>
      </c>
      <c r="C2" s="1" t="s">
        <v>2</v>
      </c>
      <c r="D2" s="1" t="s">
        <v>3</v>
      </c>
      <c r="E2" s="1" t="s">
        <v>4</v>
      </c>
      <c r="F2" s="1" t="s">
        <v>5</v>
      </c>
      <c r="G2" s="1" t="s">
        <v>6</v>
      </c>
      <c r="H2" s="1" t="s">
        <v>7</v>
      </c>
      <c r="I2" s="1" t="s">
        <v>8</v>
      </c>
      <c r="J2" s="2" t="s">
        <v>9</v>
      </c>
      <c r="K2" s="2" t="s">
        <v>10</v>
      </c>
      <c r="L2" s="3" t="s">
        <v>41</v>
      </c>
      <c r="M2" s="3" t="s">
        <v>38</v>
      </c>
      <c r="N2" s="3" t="s">
        <v>39</v>
      </c>
      <c r="O2" s="3" t="s">
        <v>40</v>
      </c>
      <c r="P2" s="3" t="s">
        <v>111</v>
      </c>
      <c r="Q2" s="23" t="s">
        <v>59</v>
      </c>
    </row>
    <row r="3" spans="1:17" x14ac:dyDescent="0.2">
      <c r="A3" s="4">
        <v>1</v>
      </c>
      <c r="B3" s="5" t="s">
        <v>11</v>
      </c>
      <c r="C3" s="6" t="s">
        <v>12</v>
      </c>
      <c r="D3" s="4">
        <v>4</v>
      </c>
      <c r="E3" s="4">
        <v>57</v>
      </c>
      <c r="F3" s="4">
        <v>116461</v>
      </c>
      <c r="G3" s="4">
        <v>14476</v>
      </c>
      <c r="H3" s="4">
        <v>1738</v>
      </c>
      <c r="I3" s="7">
        <v>18.8</v>
      </c>
      <c r="J3" s="4">
        <v>9376.7999999999993</v>
      </c>
      <c r="K3" s="4">
        <v>7802.88</v>
      </c>
      <c r="L3" s="4"/>
      <c r="M3" s="4"/>
      <c r="N3" s="29" t="s">
        <v>58</v>
      </c>
      <c r="O3" s="4"/>
      <c r="P3" s="29" t="s">
        <v>58</v>
      </c>
      <c r="Q3" s="4" t="s">
        <v>17</v>
      </c>
    </row>
    <row r="4" spans="1:17" x14ac:dyDescent="0.2">
      <c r="A4" s="4">
        <v>2</v>
      </c>
      <c r="B4" s="5" t="s">
        <v>11</v>
      </c>
      <c r="C4" s="6" t="s">
        <v>13</v>
      </c>
      <c r="D4" s="4">
        <v>7</v>
      </c>
      <c r="E4" s="4">
        <v>53</v>
      </c>
      <c r="F4" s="4">
        <v>46106</v>
      </c>
      <c r="G4" s="4">
        <v>6284</v>
      </c>
      <c r="H4" s="4">
        <v>388</v>
      </c>
      <c r="I4" s="4">
        <v>15.9</v>
      </c>
      <c r="J4" s="4">
        <v>30576.489999999998</v>
      </c>
      <c r="K4" s="4">
        <v>9323.92</v>
      </c>
      <c r="L4" s="29" t="s">
        <v>58</v>
      </c>
      <c r="M4" s="29" t="s">
        <v>58</v>
      </c>
      <c r="N4" s="4"/>
      <c r="O4" s="4"/>
      <c r="P4" s="29" t="s">
        <v>58</v>
      </c>
      <c r="Q4" s="4" t="s">
        <v>14</v>
      </c>
    </row>
    <row r="5" spans="1:17" x14ac:dyDescent="0.2">
      <c r="A5" s="4">
        <v>3</v>
      </c>
      <c r="B5" s="5" t="s">
        <v>11</v>
      </c>
      <c r="C5" s="6" t="s">
        <v>15</v>
      </c>
      <c r="D5" s="4">
        <v>7</v>
      </c>
      <c r="E5" s="4">
        <v>65</v>
      </c>
      <c r="F5" s="4">
        <v>189188</v>
      </c>
      <c r="G5" s="4">
        <v>21007</v>
      </c>
      <c r="H5" s="4">
        <v>3116</v>
      </c>
      <c r="I5" s="4">
        <v>17.8</v>
      </c>
      <c r="J5" s="4">
        <v>30291.190000000002</v>
      </c>
      <c r="K5" s="4">
        <v>21906.2</v>
      </c>
      <c r="L5" s="4"/>
      <c r="M5" s="4"/>
      <c r="N5" s="29" t="s">
        <v>58</v>
      </c>
      <c r="O5" s="4"/>
      <c r="P5" s="29" t="s">
        <v>58</v>
      </c>
      <c r="Q5" s="4" t="s">
        <v>42</v>
      </c>
    </row>
    <row r="6" spans="1:17" x14ac:dyDescent="0.2">
      <c r="A6" s="4">
        <v>4</v>
      </c>
      <c r="B6" s="5" t="s">
        <v>11</v>
      </c>
      <c r="C6" s="6" t="s">
        <v>16</v>
      </c>
      <c r="D6" s="4">
        <v>5</v>
      </c>
      <c r="E6" s="4">
        <v>31</v>
      </c>
      <c r="F6" s="4">
        <v>34144</v>
      </c>
      <c r="G6" s="4">
        <v>4466</v>
      </c>
      <c r="H6" s="4">
        <v>579</v>
      </c>
      <c r="I6" s="4">
        <v>18.8</v>
      </c>
      <c r="J6" s="4">
        <v>14282</v>
      </c>
      <c r="K6" s="4">
        <v>3628</v>
      </c>
      <c r="L6" s="4"/>
      <c r="M6" s="29" t="s">
        <v>58</v>
      </c>
      <c r="N6" s="4"/>
      <c r="O6" s="4"/>
      <c r="P6" s="29" t="s">
        <v>58</v>
      </c>
      <c r="Q6" s="4" t="s">
        <v>17</v>
      </c>
    </row>
    <row r="7" spans="1:17" x14ac:dyDescent="0.2">
      <c r="A7" s="4">
        <v>5</v>
      </c>
      <c r="B7" s="5" t="s">
        <v>11</v>
      </c>
      <c r="C7" s="6" t="s">
        <v>18</v>
      </c>
      <c r="D7" s="4">
        <v>10</v>
      </c>
      <c r="E7" s="4">
        <v>80</v>
      </c>
      <c r="F7" s="4">
        <v>179604</v>
      </c>
      <c r="G7" s="4">
        <v>23471</v>
      </c>
      <c r="H7" s="4">
        <v>1403</v>
      </c>
      <c r="I7" s="4">
        <v>16.8</v>
      </c>
      <c r="J7" s="4">
        <v>29816.400000000001</v>
      </c>
      <c r="K7" s="4">
        <v>22690.719999999998</v>
      </c>
      <c r="L7" s="4"/>
      <c r="M7" s="4"/>
      <c r="N7" s="29" t="s">
        <v>58</v>
      </c>
      <c r="O7" s="4"/>
      <c r="P7" s="29" t="s">
        <v>58</v>
      </c>
      <c r="Q7" s="4" t="s">
        <v>17</v>
      </c>
    </row>
    <row r="8" spans="1:17" x14ac:dyDescent="0.2">
      <c r="A8" s="4">
        <v>6</v>
      </c>
      <c r="B8" s="5" t="s">
        <v>11</v>
      </c>
      <c r="C8" s="6" t="s">
        <v>19</v>
      </c>
      <c r="D8" s="4">
        <v>8</v>
      </c>
      <c r="E8" s="4">
        <v>81</v>
      </c>
      <c r="F8" s="4">
        <v>149944</v>
      </c>
      <c r="G8" s="4">
        <v>23017</v>
      </c>
      <c r="H8" s="4">
        <v>2302</v>
      </c>
      <c r="I8" s="4">
        <v>12.4</v>
      </c>
      <c r="J8" s="4">
        <v>42765.66</v>
      </c>
      <c r="K8" s="4">
        <v>21837.47</v>
      </c>
      <c r="L8" s="4"/>
      <c r="M8" s="4"/>
      <c r="N8" s="29" t="s">
        <v>58</v>
      </c>
      <c r="O8" s="4"/>
      <c r="P8" s="29" t="s">
        <v>58</v>
      </c>
      <c r="Q8" s="4" t="s">
        <v>42</v>
      </c>
    </row>
    <row r="9" spans="1:17" x14ac:dyDescent="0.2">
      <c r="A9" s="4">
        <v>7</v>
      </c>
      <c r="B9" s="5" t="s">
        <v>11</v>
      </c>
      <c r="C9" s="6" t="s">
        <v>20</v>
      </c>
      <c r="D9" s="4">
        <v>7</v>
      </c>
      <c r="E9" s="4">
        <v>58</v>
      </c>
      <c r="F9" s="4">
        <v>129414</v>
      </c>
      <c r="G9" s="4">
        <v>16707</v>
      </c>
      <c r="H9" s="4">
        <v>26334</v>
      </c>
      <c r="I9" s="4">
        <v>19.7</v>
      </c>
      <c r="J9" s="4">
        <v>26334</v>
      </c>
      <c r="K9" s="4">
        <v>13404.06</v>
      </c>
      <c r="L9" s="4"/>
      <c r="M9" s="4"/>
      <c r="N9" s="29" t="s">
        <v>58</v>
      </c>
      <c r="O9" s="4"/>
      <c r="P9" s="29" t="s">
        <v>58</v>
      </c>
      <c r="Q9" s="4" t="s">
        <v>17</v>
      </c>
    </row>
    <row r="10" spans="1:17" x14ac:dyDescent="0.2">
      <c r="A10" s="4">
        <v>8</v>
      </c>
      <c r="B10" s="5" t="s">
        <v>11</v>
      </c>
      <c r="C10" s="6" t="s">
        <v>21</v>
      </c>
      <c r="D10" s="4">
        <v>5</v>
      </c>
      <c r="E10" s="4">
        <v>49</v>
      </c>
      <c r="F10" s="4">
        <v>49335</v>
      </c>
      <c r="G10" s="4">
        <v>6232</v>
      </c>
      <c r="H10" s="4">
        <v>436</v>
      </c>
      <c r="I10" s="4">
        <v>25.6</v>
      </c>
      <c r="J10" s="4">
        <v>20329</v>
      </c>
      <c r="K10" s="4">
        <v>7194.5</v>
      </c>
      <c r="L10" s="4"/>
      <c r="M10" s="29" t="s">
        <v>58</v>
      </c>
      <c r="N10" s="4"/>
      <c r="O10" s="4"/>
      <c r="P10" s="29" t="s">
        <v>58</v>
      </c>
      <c r="Q10" s="4" t="s">
        <v>43</v>
      </c>
    </row>
    <row r="11" spans="1:17" x14ac:dyDescent="0.2">
      <c r="A11" s="4">
        <v>9</v>
      </c>
      <c r="B11" s="5" t="s">
        <v>11</v>
      </c>
      <c r="C11" s="6" t="s">
        <v>22</v>
      </c>
      <c r="D11" s="4">
        <v>6</v>
      </c>
      <c r="E11" s="4">
        <v>45</v>
      </c>
      <c r="F11" s="4">
        <v>54658</v>
      </c>
      <c r="G11" s="4">
        <v>8333</v>
      </c>
      <c r="H11" s="4">
        <v>671</v>
      </c>
      <c r="I11" s="4">
        <v>18.600000000000001</v>
      </c>
      <c r="J11" s="4">
        <v>12582</v>
      </c>
      <c r="K11" s="4">
        <v>6666</v>
      </c>
      <c r="L11" s="4"/>
      <c r="M11" s="29" t="s">
        <v>58</v>
      </c>
      <c r="N11" s="4"/>
      <c r="O11" s="4"/>
      <c r="P11" s="29" t="s">
        <v>58</v>
      </c>
      <c r="Q11" s="4"/>
    </row>
    <row r="12" spans="1:17" x14ac:dyDescent="0.2">
      <c r="A12" s="4">
        <v>10</v>
      </c>
      <c r="B12" s="5" t="s">
        <v>11</v>
      </c>
      <c r="C12" s="6" t="s">
        <v>23</v>
      </c>
      <c r="D12" s="4">
        <v>5</v>
      </c>
      <c r="E12" s="4">
        <v>54</v>
      </c>
      <c r="F12" s="4">
        <v>105752</v>
      </c>
      <c r="G12" s="4">
        <v>18314</v>
      </c>
      <c r="H12" s="4">
        <v>1689</v>
      </c>
      <c r="I12" s="4">
        <v>16.399999999999999</v>
      </c>
      <c r="J12" s="4">
        <v>32297</v>
      </c>
      <c r="K12" s="4">
        <v>13104</v>
      </c>
      <c r="L12" s="4"/>
      <c r="M12" s="4"/>
      <c r="N12" s="4"/>
      <c r="O12" s="4"/>
      <c r="P12" s="29" t="s">
        <v>58</v>
      </c>
      <c r="Q12" s="4"/>
    </row>
    <row r="13" spans="1:17" x14ac:dyDescent="0.2">
      <c r="A13" s="4">
        <v>11</v>
      </c>
      <c r="B13" s="5" t="s">
        <v>11</v>
      </c>
      <c r="C13" s="6" t="s">
        <v>24</v>
      </c>
      <c r="D13" s="4">
        <v>8</v>
      </c>
      <c r="E13" s="4">
        <v>87</v>
      </c>
      <c r="F13" s="4">
        <v>22119</v>
      </c>
      <c r="G13" s="4">
        <v>2321</v>
      </c>
      <c r="H13" s="4">
        <v>122</v>
      </c>
      <c r="I13" s="4">
        <v>18.7</v>
      </c>
      <c r="J13" s="4">
        <v>24486</v>
      </c>
      <c r="K13" s="4">
        <v>9196.5</v>
      </c>
      <c r="L13" s="4"/>
      <c r="M13" s="4"/>
      <c r="N13" s="4"/>
      <c r="O13" s="4"/>
      <c r="P13" s="29" t="s">
        <v>58</v>
      </c>
      <c r="Q13" s="4"/>
    </row>
    <row r="14" spans="1:17" x14ac:dyDescent="0.2">
      <c r="A14" s="4">
        <v>12</v>
      </c>
      <c r="B14" s="5" t="s">
        <v>11</v>
      </c>
      <c r="C14" s="6" t="s">
        <v>25</v>
      </c>
      <c r="D14" s="4">
        <v>7</v>
      </c>
      <c r="E14" s="4">
        <v>72</v>
      </c>
      <c r="F14" s="4">
        <v>164405</v>
      </c>
      <c r="G14" s="4">
        <v>24421</v>
      </c>
      <c r="H14" s="4">
        <v>533</v>
      </c>
      <c r="I14" s="4">
        <v>13.6</v>
      </c>
      <c r="J14" s="4">
        <v>24486</v>
      </c>
      <c r="K14" s="4">
        <v>9196.5</v>
      </c>
      <c r="L14" s="4"/>
      <c r="M14" s="4"/>
      <c r="N14" s="4"/>
      <c r="O14" s="4"/>
      <c r="P14" s="29" t="s">
        <v>58</v>
      </c>
      <c r="Q14" s="4"/>
    </row>
    <row r="15" spans="1:17" x14ac:dyDescent="0.2">
      <c r="A15" s="4">
        <v>13</v>
      </c>
      <c r="B15" s="5" t="s">
        <v>11</v>
      </c>
      <c r="C15" s="6" t="s">
        <v>26</v>
      </c>
      <c r="D15" s="4">
        <v>7</v>
      </c>
      <c r="E15" s="4">
        <v>82</v>
      </c>
      <c r="F15" s="4">
        <v>193638</v>
      </c>
      <c r="G15" s="4">
        <v>29931</v>
      </c>
      <c r="H15" s="4">
        <v>2273</v>
      </c>
      <c r="I15" s="4">
        <v>14.7</v>
      </c>
      <c r="J15" s="4">
        <v>23919.83</v>
      </c>
      <c r="K15" s="4">
        <v>15863.29</v>
      </c>
      <c r="L15" s="4"/>
      <c r="M15" s="4"/>
      <c r="N15" s="4"/>
      <c r="O15" s="4"/>
      <c r="P15" s="29" t="s">
        <v>58</v>
      </c>
      <c r="Q15" s="4"/>
    </row>
    <row r="16" spans="1:17" x14ac:dyDescent="0.2">
      <c r="A16" s="4">
        <v>14</v>
      </c>
      <c r="B16" s="5" t="s">
        <v>11</v>
      </c>
      <c r="C16" s="6" t="s">
        <v>27</v>
      </c>
      <c r="D16" s="4">
        <v>4</v>
      </c>
      <c r="E16" s="4">
        <v>58</v>
      </c>
      <c r="F16" s="4">
        <v>110269</v>
      </c>
      <c r="G16" s="4">
        <v>12440</v>
      </c>
      <c r="H16" s="4">
        <v>884</v>
      </c>
      <c r="I16" s="4">
        <v>18.7</v>
      </c>
      <c r="J16" s="4">
        <v>3701</v>
      </c>
      <c r="K16" s="4">
        <v>22267</v>
      </c>
      <c r="L16" s="4"/>
      <c r="M16" s="4"/>
      <c r="N16" s="4"/>
      <c r="O16" s="4"/>
      <c r="P16" s="29" t="s">
        <v>58</v>
      </c>
      <c r="Q16" s="4"/>
    </row>
    <row r="17" spans="1:19" x14ac:dyDescent="0.2">
      <c r="A17" s="4">
        <v>15</v>
      </c>
      <c r="B17" s="5" t="s">
        <v>11</v>
      </c>
      <c r="C17" s="6" t="s">
        <v>28</v>
      </c>
      <c r="D17" s="4">
        <v>6</v>
      </c>
      <c r="E17" s="4">
        <v>105</v>
      </c>
      <c r="F17" s="4">
        <v>189996</v>
      </c>
      <c r="G17" s="4">
        <v>24803</v>
      </c>
      <c r="H17" s="4">
        <v>1700</v>
      </c>
      <c r="I17" s="4">
        <v>17</v>
      </c>
      <c r="J17" s="4">
        <v>57000</v>
      </c>
      <c r="K17" s="4">
        <v>13124.91</v>
      </c>
      <c r="L17" s="4"/>
      <c r="M17" s="4"/>
      <c r="N17" s="4"/>
      <c r="O17" s="4"/>
      <c r="P17" s="29" t="s">
        <v>58</v>
      </c>
      <c r="Q17" s="4"/>
    </row>
    <row r="18" spans="1:19" x14ac:dyDescent="0.2">
      <c r="A18" s="4">
        <v>16</v>
      </c>
      <c r="B18" s="5" t="s">
        <v>11</v>
      </c>
      <c r="C18" s="6" t="s">
        <v>29</v>
      </c>
      <c r="D18" s="4">
        <v>6</v>
      </c>
      <c r="E18" s="4">
        <v>85</v>
      </c>
      <c r="F18" s="4">
        <v>133939</v>
      </c>
      <c r="G18" s="4">
        <v>15536</v>
      </c>
      <c r="H18" s="4">
        <v>2688</v>
      </c>
      <c r="I18" s="4">
        <v>18.7</v>
      </c>
      <c r="J18" s="4">
        <v>24524.559999999998</v>
      </c>
      <c r="K18" s="4">
        <v>11015.45</v>
      </c>
      <c r="L18" s="4"/>
      <c r="M18" s="4"/>
      <c r="N18" s="4"/>
      <c r="O18" s="4"/>
      <c r="P18" s="29" t="s">
        <v>58</v>
      </c>
      <c r="Q18" s="4"/>
    </row>
    <row r="19" spans="1:19" x14ac:dyDescent="0.2">
      <c r="A19" s="4">
        <v>17</v>
      </c>
      <c r="B19" s="5" t="s">
        <v>30</v>
      </c>
      <c r="C19" s="6" t="s">
        <v>31</v>
      </c>
      <c r="D19" s="4">
        <v>10</v>
      </c>
      <c r="E19" s="4">
        <v>167</v>
      </c>
      <c r="F19" s="4">
        <v>276904</v>
      </c>
      <c r="G19" s="4">
        <v>36764</v>
      </c>
      <c r="H19" s="4">
        <v>12825</v>
      </c>
      <c r="I19" s="8">
        <v>8.5</v>
      </c>
      <c r="J19" s="4">
        <v>15140.92</v>
      </c>
      <c r="K19" s="4">
        <v>8446.3499999999985</v>
      </c>
      <c r="L19" s="4"/>
      <c r="M19" s="4"/>
      <c r="N19" s="4"/>
      <c r="O19" s="4"/>
      <c r="P19" s="29" t="s">
        <v>58</v>
      </c>
      <c r="Q19" s="4"/>
    </row>
    <row r="20" spans="1:19" x14ac:dyDescent="0.2">
      <c r="A20" s="4">
        <v>18</v>
      </c>
      <c r="B20" s="5" t="s">
        <v>30</v>
      </c>
      <c r="C20" s="6" t="s">
        <v>32</v>
      </c>
      <c r="D20" s="4">
        <v>12</v>
      </c>
      <c r="E20" s="4">
        <v>155</v>
      </c>
      <c r="F20" s="4">
        <v>318834</v>
      </c>
      <c r="G20" s="4">
        <v>48192</v>
      </c>
      <c r="H20" s="4">
        <v>0</v>
      </c>
      <c r="I20" s="4">
        <v>6.9</v>
      </c>
      <c r="J20" s="4">
        <v>66844</v>
      </c>
      <c r="K20" s="4">
        <v>23878</v>
      </c>
      <c r="L20" s="4"/>
      <c r="M20" s="4"/>
      <c r="N20" s="4"/>
      <c r="O20" s="4"/>
      <c r="P20" s="29" t="s">
        <v>58</v>
      </c>
      <c r="Q20" s="4"/>
    </row>
    <row r="21" spans="1:19" x14ac:dyDescent="0.2">
      <c r="A21" s="4">
        <v>19</v>
      </c>
      <c r="B21" s="5" t="s">
        <v>30</v>
      </c>
      <c r="C21" s="6" t="s">
        <v>33</v>
      </c>
      <c r="D21" s="4">
        <v>6</v>
      </c>
      <c r="E21" s="4">
        <v>80</v>
      </c>
      <c r="F21" s="4">
        <v>106296</v>
      </c>
      <c r="G21" s="4">
        <v>15045</v>
      </c>
      <c r="H21" s="4">
        <v>407</v>
      </c>
      <c r="I21" s="4">
        <v>13</v>
      </c>
      <c r="J21" s="4">
        <v>38343</v>
      </c>
      <c r="K21" s="4">
        <v>8977</v>
      </c>
      <c r="L21" s="4"/>
      <c r="M21" s="4"/>
      <c r="N21" s="4"/>
      <c r="O21" s="4"/>
      <c r="P21" s="29" t="s">
        <v>58</v>
      </c>
      <c r="Q21" s="4"/>
      <c r="S21" s="21"/>
    </row>
    <row r="22" spans="1:19" x14ac:dyDescent="0.2">
      <c r="A22" s="4">
        <v>20</v>
      </c>
      <c r="B22" s="5" t="s">
        <v>34</v>
      </c>
      <c r="C22" s="6" t="s">
        <v>35</v>
      </c>
      <c r="D22" s="9">
        <v>5</v>
      </c>
      <c r="E22" s="4">
        <v>21</v>
      </c>
      <c r="F22" s="4">
        <v>76494</v>
      </c>
      <c r="G22" s="4">
        <v>14114</v>
      </c>
      <c r="H22" s="4">
        <v>1182</v>
      </c>
      <c r="I22" s="4">
        <v>20.3</v>
      </c>
      <c r="J22" s="4">
        <v>816</v>
      </c>
      <c r="K22" s="4">
        <v>21919</v>
      </c>
      <c r="L22" s="4"/>
      <c r="M22" s="4"/>
      <c r="N22" s="4"/>
      <c r="O22" s="4"/>
      <c r="P22" s="29" t="s">
        <v>58</v>
      </c>
      <c r="Q22" s="4"/>
      <c r="S22" s="21"/>
    </row>
    <row r="23" spans="1:19" x14ac:dyDescent="0.2">
      <c r="A23" s="4">
        <v>21</v>
      </c>
      <c r="B23" s="5" t="s">
        <v>34</v>
      </c>
      <c r="C23" s="6" t="s">
        <v>36</v>
      </c>
      <c r="D23" s="4">
        <v>7</v>
      </c>
      <c r="E23" s="4">
        <v>38</v>
      </c>
      <c r="F23" s="4">
        <v>130813</v>
      </c>
      <c r="G23" s="4">
        <v>17639</v>
      </c>
      <c r="H23" s="4">
        <v>1753</v>
      </c>
      <c r="I23" s="4">
        <v>34</v>
      </c>
      <c r="J23" s="4">
        <v>8536</v>
      </c>
      <c r="K23" s="4">
        <v>23320</v>
      </c>
      <c r="L23" s="4"/>
      <c r="M23" s="4"/>
      <c r="N23" s="4"/>
      <c r="O23" s="4"/>
      <c r="P23" s="29" t="s">
        <v>58</v>
      </c>
      <c r="Q23" s="4"/>
      <c r="S23" s="21"/>
    </row>
    <row r="24" spans="1:19" x14ac:dyDescent="0.2">
      <c r="A24" s="55" t="s">
        <v>37</v>
      </c>
      <c r="B24" s="55"/>
      <c r="C24" s="55"/>
      <c r="D24" s="10">
        <f>SUM(D3:D23)</f>
        <v>142</v>
      </c>
      <c r="E24" s="10">
        <f>SUM(E3:E23)</f>
        <v>1523</v>
      </c>
      <c r="F24" s="10">
        <f>SUM(F3:F23)</f>
        <v>2778313</v>
      </c>
      <c r="G24" s="10">
        <f>SUM(G3:G23)</f>
        <v>383513</v>
      </c>
      <c r="H24" s="10">
        <f>SUM(H3:H23)</f>
        <v>63023</v>
      </c>
      <c r="I24" s="11">
        <f>SUM(I3:I23)/21</f>
        <v>17.376190476190477</v>
      </c>
      <c r="J24" s="10">
        <f>SUM(J3:J23)</f>
        <v>536447.85000000009</v>
      </c>
      <c r="K24" s="10">
        <f>SUM(K3:K23)</f>
        <v>294761.75</v>
      </c>
      <c r="L24" s="10"/>
      <c r="M24" s="10"/>
      <c r="N24" s="10"/>
      <c r="O24" s="10"/>
      <c r="P24" s="10"/>
      <c r="Q24" s="10"/>
      <c r="S24" s="21"/>
    </row>
    <row r="25" spans="1:19" s="31" customFormat="1" ht="33.75" customHeight="1" x14ac:dyDescent="0.25">
      <c r="A25" s="33" t="s">
        <v>44</v>
      </c>
      <c r="B25" s="33" t="s">
        <v>1</v>
      </c>
      <c r="C25" s="33" t="s">
        <v>2</v>
      </c>
      <c r="D25" s="33"/>
      <c r="E25" s="33"/>
      <c r="F25" s="33"/>
      <c r="G25" s="33"/>
      <c r="H25" s="33"/>
      <c r="I25" s="33"/>
      <c r="J25" s="33"/>
      <c r="K25" s="33"/>
      <c r="L25" s="30"/>
      <c r="M25" s="30"/>
      <c r="N25" s="30"/>
      <c r="O25" s="30"/>
      <c r="P25" s="30"/>
      <c r="Q25" s="30"/>
      <c r="S25" s="32"/>
    </row>
    <row r="26" spans="1:19" x14ac:dyDescent="0.2">
      <c r="A26" s="6">
        <v>1</v>
      </c>
      <c r="B26" s="5" t="s">
        <v>11</v>
      </c>
      <c r="C26" s="6" t="s">
        <v>47</v>
      </c>
      <c r="D26" s="13">
        <v>6</v>
      </c>
      <c r="E26" s="13">
        <v>41</v>
      </c>
      <c r="F26" s="13">
        <v>40545</v>
      </c>
      <c r="G26" s="13">
        <v>4932</v>
      </c>
      <c r="H26" s="13">
        <v>246</v>
      </c>
      <c r="I26" s="13">
        <v>7.96</v>
      </c>
      <c r="J26" s="13">
        <v>64829</v>
      </c>
      <c r="K26" s="13">
        <v>12861</v>
      </c>
      <c r="L26" s="4"/>
      <c r="M26" s="29" t="s">
        <v>58</v>
      </c>
      <c r="N26" s="4"/>
      <c r="O26" s="4"/>
      <c r="P26" s="4"/>
      <c r="Q26" s="4"/>
      <c r="R26" s="21"/>
      <c r="S26" s="21"/>
    </row>
    <row r="27" spans="1:19" x14ac:dyDescent="0.2">
      <c r="A27" s="6">
        <v>2</v>
      </c>
      <c r="B27" s="5" t="s">
        <v>11</v>
      </c>
      <c r="C27" s="6" t="s">
        <v>13</v>
      </c>
      <c r="D27" s="13">
        <v>7</v>
      </c>
      <c r="E27" s="13">
        <v>41</v>
      </c>
      <c r="F27" s="13">
        <v>30610</v>
      </c>
      <c r="G27" s="13">
        <v>3850</v>
      </c>
      <c r="H27" s="13">
        <v>193</v>
      </c>
      <c r="I27" s="13">
        <v>10.26</v>
      </c>
      <c r="J27" s="13">
        <v>65295</v>
      </c>
      <c r="K27" s="13">
        <v>14525</v>
      </c>
      <c r="L27" s="4"/>
      <c r="M27" s="29" t="s">
        <v>58</v>
      </c>
      <c r="N27" s="4"/>
      <c r="O27" s="4"/>
      <c r="P27" s="4"/>
      <c r="Q27" s="4"/>
      <c r="R27" s="21"/>
      <c r="S27" s="21"/>
    </row>
    <row r="28" spans="1:19" x14ac:dyDescent="0.2">
      <c r="A28" s="55" t="s">
        <v>37</v>
      </c>
      <c r="B28" s="55"/>
      <c r="C28" s="55"/>
      <c r="D28" s="10">
        <f>SUM(D26:D27)</f>
        <v>13</v>
      </c>
      <c r="E28" s="10">
        <f t="shared" ref="E28:H28" si="0">SUM(E26:E27)</f>
        <v>82</v>
      </c>
      <c r="F28" s="10">
        <f t="shared" si="0"/>
        <v>71155</v>
      </c>
      <c r="G28" s="10">
        <f t="shared" si="0"/>
        <v>8782</v>
      </c>
      <c r="H28" s="10">
        <f t="shared" si="0"/>
        <v>439</v>
      </c>
      <c r="I28" s="11">
        <f>AVERAGE(I26:I27)</f>
        <v>9.11</v>
      </c>
      <c r="J28" s="10">
        <f t="shared" ref="J28" si="1">SUM(J26:J27)</f>
        <v>130124</v>
      </c>
      <c r="K28" s="10">
        <f t="shared" ref="K28" si="2">SUM(K26:K27)</f>
        <v>27386</v>
      </c>
      <c r="L28" s="10"/>
      <c r="M28" s="10"/>
      <c r="N28" s="10"/>
      <c r="O28" s="10"/>
      <c r="P28" s="10"/>
      <c r="Q28" s="10"/>
      <c r="S28" s="21"/>
    </row>
    <row r="29" spans="1:19" ht="25.5" x14ac:dyDescent="0.2">
      <c r="A29" s="12" t="s">
        <v>45</v>
      </c>
      <c r="B29" s="3" t="s">
        <v>1</v>
      </c>
      <c r="C29" s="3" t="s">
        <v>2</v>
      </c>
      <c r="D29" s="3"/>
      <c r="E29" s="3"/>
      <c r="F29" s="3"/>
      <c r="G29" s="3"/>
      <c r="H29" s="3"/>
      <c r="I29" s="3"/>
      <c r="J29" s="3"/>
      <c r="K29" s="3"/>
      <c r="L29" s="4"/>
      <c r="M29" s="4"/>
      <c r="N29" s="4"/>
      <c r="O29" s="4"/>
      <c r="P29" s="4"/>
      <c r="Q29" s="4"/>
      <c r="S29" s="21"/>
    </row>
    <row r="30" spans="1:19" x14ac:dyDescent="0.2">
      <c r="A30" s="14">
        <v>1</v>
      </c>
      <c r="B30" s="5" t="s">
        <v>11</v>
      </c>
      <c r="C30" s="15" t="s">
        <v>48</v>
      </c>
      <c r="D30" s="13">
        <v>6</v>
      </c>
      <c r="E30" s="13">
        <v>40</v>
      </c>
      <c r="F30" s="13">
        <v>51187</v>
      </c>
      <c r="G30" s="13">
        <v>6348</v>
      </c>
      <c r="H30" s="13">
        <v>825</v>
      </c>
      <c r="I30" s="16">
        <v>8.3310013206694702</v>
      </c>
      <c r="J30" s="13">
        <v>19245</v>
      </c>
      <c r="K30" s="13">
        <v>3849</v>
      </c>
      <c r="L30" s="29" t="s">
        <v>58</v>
      </c>
      <c r="M30" s="29" t="s">
        <v>58</v>
      </c>
      <c r="N30" s="4"/>
      <c r="O30" s="4"/>
      <c r="P30" s="4"/>
      <c r="Q30" s="4"/>
      <c r="S30" s="21"/>
    </row>
    <row r="31" spans="1:19" x14ac:dyDescent="0.2">
      <c r="A31" s="14">
        <v>2</v>
      </c>
      <c r="B31" s="5" t="s">
        <v>11</v>
      </c>
      <c r="C31" s="6" t="s">
        <v>13</v>
      </c>
      <c r="D31" s="13">
        <v>5</v>
      </c>
      <c r="E31" s="13">
        <v>62</v>
      </c>
      <c r="F31" s="13">
        <v>36421</v>
      </c>
      <c r="G31" s="13">
        <v>4767</v>
      </c>
      <c r="H31" s="13">
        <v>476</v>
      </c>
      <c r="I31" s="16">
        <v>7.5286902063585641</v>
      </c>
      <c r="J31" s="13">
        <v>32494</v>
      </c>
      <c r="K31" s="13">
        <v>7148</v>
      </c>
      <c r="L31" s="29" t="s">
        <v>58</v>
      </c>
      <c r="M31" s="29" t="s">
        <v>58</v>
      </c>
      <c r="N31" s="4"/>
      <c r="O31" s="4"/>
      <c r="P31" s="4"/>
      <c r="Q31" s="4"/>
      <c r="S31" s="21"/>
    </row>
    <row r="32" spans="1:19" x14ac:dyDescent="0.2">
      <c r="A32" s="14">
        <v>3</v>
      </c>
      <c r="B32" s="5" t="s">
        <v>11</v>
      </c>
      <c r="C32" s="15" t="s">
        <v>22</v>
      </c>
      <c r="D32" s="13">
        <v>4</v>
      </c>
      <c r="E32" s="13">
        <v>40</v>
      </c>
      <c r="F32" s="13">
        <v>35885</v>
      </c>
      <c r="G32" s="13">
        <v>4739</v>
      </c>
      <c r="H32" s="13">
        <v>331</v>
      </c>
      <c r="I32" s="16">
        <v>4.5001159035710581</v>
      </c>
      <c r="J32" s="13">
        <v>48122.26</v>
      </c>
      <c r="K32" s="13">
        <v>7218</v>
      </c>
      <c r="L32" s="4"/>
      <c r="M32" s="29" t="s">
        <v>58</v>
      </c>
      <c r="N32" s="4"/>
      <c r="O32" s="4"/>
      <c r="P32" s="29" t="s">
        <v>58</v>
      </c>
      <c r="Q32" s="4"/>
      <c r="S32" s="21"/>
    </row>
    <row r="33" spans="1:19" x14ac:dyDescent="0.2">
      <c r="A33" s="14">
        <v>4</v>
      </c>
      <c r="B33" s="5" t="s">
        <v>11</v>
      </c>
      <c r="C33" s="15" t="s">
        <v>21</v>
      </c>
      <c r="D33" s="13">
        <v>4</v>
      </c>
      <c r="E33" s="13">
        <v>35</v>
      </c>
      <c r="F33" s="13">
        <v>36241</v>
      </c>
      <c r="G33" s="13">
        <v>4120</v>
      </c>
      <c r="H33" s="13">
        <v>283</v>
      </c>
      <c r="I33" s="16">
        <v>11.06699660286921</v>
      </c>
      <c r="J33" s="13">
        <v>27887</v>
      </c>
      <c r="K33" s="13">
        <v>6971</v>
      </c>
      <c r="L33" s="4"/>
      <c r="M33" s="29" t="s">
        <v>58</v>
      </c>
      <c r="N33" s="4"/>
      <c r="O33" s="4"/>
      <c r="P33" s="29" t="s">
        <v>58</v>
      </c>
      <c r="Q33" s="4"/>
      <c r="S33" s="21"/>
    </row>
    <row r="34" spans="1:19" x14ac:dyDescent="0.2">
      <c r="A34" s="14">
        <v>5</v>
      </c>
      <c r="B34" s="5" t="s">
        <v>11</v>
      </c>
      <c r="C34" s="17" t="s">
        <v>16</v>
      </c>
      <c r="D34" s="13">
        <v>5</v>
      </c>
      <c r="E34" s="13">
        <v>26</v>
      </c>
      <c r="F34" s="13">
        <v>20643</v>
      </c>
      <c r="G34" s="13">
        <v>3867</v>
      </c>
      <c r="H34" s="13">
        <v>348</v>
      </c>
      <c r="I34" s="16">
        <v>12.926620157787038</v>
      </c>
      <c r="J34" s="13">
        <v>10733</v>
      </c>
      <c r="K34" s="13">
        <v>1180</v>
      </c>
      <c r="L34" s="4"/>
      <c r="M34" s="29" t="s">
        <v>58</v>
      </c>
      <c r="N34" s="4"/>
      <c r="O34" s="4"/>
      <c r="P34" s="29" t="s">
        <v>58</v>
      </c>
      <c r="Q34" s="4"/>
      <c r="S34" s="21"/>
    </row>
    <row r="35" spans="1:19" x14ac:dyDescent="0.2">
      <c r="A35" s="55" t="s">
        <v>37</v>
      </c>
      <c r="B35" s="55"/>
      <c r="C35" s="55"/>
      <c r="D35" s="10">
        <f>SUM(D30:D34)</f>
        <v>24</v>
      </c>
      <c r="E35" s="10">
        <f t="shared" ref="E35:K35" si="3">SUM(E30:E34)</f>
        <v>203</v>
      </c>
      <c r="F35" s="10">
        <f t="shared" si="3"/>
        <v>180377</v>
      </c>
      <c r="G35" s="10">
        <f t="shared" si="3"/>
        <v>23841</v>
      </c>
      <c r="H35" s="10">
        <f t="shared" si="3"/>
        <v>2263</v>
      </c>
      <c r="I35" s="11">
        <f>AVERAGE(I30:I34)</f>
        <v>8.8706848382510692</v>
      </c>
      <c r="J35" s="10">
        <f t="shared" si="3"/>
        <v>138481.26</v>
      </c>
      <c r="K35" s="10">
        <f t="shared" si="3"/>
        <v>26366</v>
      </c>
      <c r="L35" s="10"/>
      <c r="M35" s="10"/>
      <c r="N35" s="10"/>
      <c r="O35" s="10"/>
      <c r="P35" s="10"/>
      <c r="Q35" s="10"/>
      <c r="S35" s="21"/>
    </row>
    <row r="36" spans="1:19" ht="25.5" x14ac:dyDescent="0.2">
      <c r="A36" s="12" t="s">
        <v>46</v>
      </c>
      <c r="B36" s="3" t="s">
        <v>1</v>
      </c>
      <c r="C36" s="3" t="s">
        <v>2</v>
      </c>
      <c r="D36" s="3"/>
      <c r="E36" s="3"/>
      <c r="F36" s="3"/>
      <c r="G36" s="3"/>
      <c r="H36" s="3"/>
      <c r="I36" s="3"/>
      <c r="J36" s="3"/>
      <c r="K36" s="3"/>
      <c r="L36" s="4"/>
      <c r="M36" s="4"/>
      <c r="N36" s="4"/>
      <c r="O36" s="4"/>
      <c r="P36" s="4"/>
      <c r="Q36" s="4"/>
    </row>
    <row r="37" spans="1:19" x14ac:dyDescent="0.2">
      <c r="A37" s="14">
        <v>1</v>
      </c>
      <c r="B37" s="5" t="s">
        <v>11</v>
      </c>
      <c r="C37" s="18" t="s">
        <v>15</v>
      </c>
      <c r="D37" s="13">
        <v>7</v>
      </c>
      <c r="E37" s="13">
        <v>40</v>
      </c>
      <c r="F37" s="13">
        <v>97272</v>
      </c>
      <c r="G37" s="13">
        <v>10692</v>
      </c>
      <c r="H37" s="13">
        <v>1308</v>
      </c>
      <c r="I37" s="13">
        <v>17.8</v>
      </c>
      <c r="J37" s="13">
        <v>15072.14</v>
      </c>
      <c r="K37" s="13">
        <v>10663.119999999999</v>
      </c>
      <c r="L37" s="13"/>
      <c r="M37" s="4"/>
      <c r="N37" s="29" t="s">
        <v>58</v>
      </c>
      <c r="O37" s="4"/>
      <c r="P37" s="29" t="s">
        <v>58</v>
      </c>
      <c r="Q37" s="4"/>
    </row>
    <row r="38" spans="1:19" x14ac:dyDescent="0.2">
      <c r="A38" s="14">
        <v>2</v>
      </c>
      <c r="B38" s="5" t="s">
        <v>11</v>
      </c>
      <c r="C38" s="18" t="s">
        <v>19</v>
      </c>
      <c r="D38" s="13">
        <v>8</v>
      </c>
      <c r="E38" s="13">
        <v>60</v>
      </c>
      <c r="F38" s="13">
        <v>111160</v>
      </c>
      <c r="G38" s="13">
        <v>15848</v>
      </c>
      <c r="H38" s="13">
        <v>1443</v>
      </c>
      <c r="I38" s="13">
        <v>18.100000000000001</v>
      </c>
      <c r="J38" s="13">
        <v>35836</v>
      </c>
      <c r="K38" s="13">
        <v>13307.560000000001</v>
      </c>
      <c r="L38" s="13"/>
      <c r="M38" s="4"/>
      <c r="N38" s="29" t="s">
        <v>58</v>
      </c>
      <c r="O38" s="4"/>
      <c r="P38" s="29" t="s">
        <v>58</v>
      </c>
      <c r="Q38" s="4"/>
    </row>
    <row r="39" spans="1:19" x14ac:dyDescent="0.2">
      <c r="A39" s="14">
        <v>3</v>
      </c>
      <c r="B39" s="5" t="s">
        <v>11</v>
      </c>
      <c r="C39" s="18" t="s">
        <v>20</v>
      </c>
      <c r="D39" s="13">
        <v>6</v>
      </c>
      <c r="E39" s="13">
        <v>32</v>
      </c>
      <c r="F39" s="13">
        <v>65528</v>
      </c>
      <c r="G39" s="13">
        <v>8248</v>
      </c>
      <c r="H39" s="13">
        <v>722</v>
      </c>
      <c r="I39" s="13">
        <v>19.7</v>
      </c>
      <c r="J39" s="13">
        <v>17038.18</v>
      </c>
      <c r="K39" s="13">
        <v>7115.5</v>
      </c>
      <c r="L39" s="13"/>
      <c r="M39" s="4"/>
      <c r="N39" s="29" t="s">
        <v>58</v>
      </c>
      <c r="O39" s="4"/>
      <c r="P39" s="29" t="s">
        <v>58</v>
      </c>
      <c r="Q39" s="4"/>
    </row>
    <row r="40" spans="1:19" x14ac:dyDescent="0.2">
      <c r="A40" s="14">
        <v>4</v>
      </c>
      <c r="B40" s="5" t="s">
        <v>11</v>
      </c>
      <c r="C40" s="18" t="s">
        <v>18</v>
      </c>
      <c r="D40" s="13">
        <v>6</v>
      </c>
      <c r="E40" s="13">
        <v>45</v>
      </c>
      <c r="F40" s="13">
        <v>111892</v>
      </c>
      <c r="G40" s="13">
        <v>11610</v>
      </c>
      <c r="H40" s="13">
        <v>387</v>
      </c>
      <c r="I40" s="13">
        <v>16.8</v>
      </c>
      <c r="J40" s="13">
        <v>25891</v>
      </c>
      <c r="K40" s="13">
        <v>12678</v>
      </c>
      <c r="L40" s="13"/>
      <c r="M40" s="4"/>
      <c r="N40" s="29" t="s">
        <v>58</v>
      </c>
      <c r="O40" s="4"/>
      <c r="P40" s="29" t="s">
        <v>58</v>
      </c>
      <c r="Q40" s="4"/>
    </row>
    <row r="41" spans="1:19" x14ac:dyDescent="0.2">
      <c r="A41" s="14">
        <v>5</v>
      </c>
      <c r="B41" s="5" t="s">
        <v>11</v>
      </c>
      <c r="C41" s="18" t="s">
        <v>12</v>
      </c>
      <c r="D41" s="13">
        <v>3</v>
      </c>
      <c r="E41" s="13">
        <v>20</v>
      </c>
      <c r="F41" s="13">
        <v>26353</v>
      </c>
      <c r="G41" s="13">
        <v>3356</v>
      </c>
      <c r="H41" s="13"/>
      <c r="I41" s="13">
        <v>18.8</v>
      </c>
      <c r="J41" s="13">
        <v>3476</v>
      </c>
      <c r="K41" s="13">
        <v>3218.71</v>
      </c>
      <c r="L41" s="13"/>
      <c r="M41" s="4"/>
      <c r="N41" s="29" t="s">
        <v>58</v>
      </c>
      <c r="O41" s="4"/>
      <c r="P41" s="29" t="s">
        <v>58</v>
      </c>
      <c r="Q41" s="4"/>
    </row>
    <row r="42" spans="1:19" x14ac:dyDescent="0.2">
      <c r="A42" s="55" t="s">
        <v>37</v>
      </c>
      <c r="B42" s="55"/>
      <c r="C42" s="55"/>
      <c r="D42" s="10">
        <f>SUM(D37:D41)</f>
        <v>30</v>
      </c>
      <c r="E42" s="10">
        <f t="shared" ref="E42:K42" si="4">SUM(E37:E41)</f>
        <v>197</v>
      </c>
      <c r="F42" s="10">
        <f t="shared" si="4"/>
        <v>412205</v>
      </c>
      <c r="G42" s="10">
        <f t="shared" si="4"/>
        <v>49754</v>
      </c>
      <c r="H42" s="10">
        <f t="shared" si="4"/>
        <v>3860</v>
      </c>
      <c r="I42" s="11">
        <f>AVERAGE(I37:I41)</f>
        <v>18.240000000000002</v>
      </c>
      <c r="J42" s="10">
        <f t="shared" si="4"/>
        <v>97313.32</v>
      </c>
      <c r="K42" s="10">
        <f t="shared" si="4"/>
        <v>46982.89</v>
      </c>
      <c r="L42" s="10"/>
      <c r="M42" s="10"/>
      <c r="N42" s="10"/>
      <c r="O42" s="10"/>
      <c r="P42" s="10"/>
      <c r="Q42" s="10"/>
    </row>
    <row r="43" spans="1:19" ht="33" customHeight="1" x14ac:dyDescent="0.2">
      <c r="A43" s="12" t="s">
        <v>56</v>
      </c>
      <c r="B43" s="3" t="s">
        <v>1</v>
      </c>
      <c r="C43" s="3" t="s">
        <v>2</v>
      </c>
      <c r="D43" s="3"/>
      <c r="E43" s="3"/>
      <c r="F43" s="3"/>
      <c r="G43" s="3"/>
      <c r="H43" s="3"/>
      <c r="I43" s="3"/>
      <c r="J43" s="3"/>
      <c r="K43" s="3"/>
      <c r="L43" s="13"/>
      <c r="M43" s="4"/>
      <c r="N43" s="4"/>
      <c r="O43" s="4"/>
      <c r="P43" s="4"/>
      <c r="Q43" s="4"/>
    </row>
    <row r="44" spans="1:19" x14ac:dyDescent="0.2">
      <c r="A44" s="14">
        <v>1</v>
      </c>
      <c r="B44" s="5" t="s">
        <v>57</v>
      </c>
      <c r="C44" s="18" t="s">
        <v>49</v>
      </c>
      <c r="D44" s="13">
        <v>11</v>
      </c>
      <c r="E44" s="13">
        <v>65</v>
      </c>
      <c r="F44" s="13">
        <v>73809</v>
      </c>
      <c r="G44" s="13">
        <v>10208</v>
      </c>
      <c r="H44" s="13">
        <v>754</v>
      </c>
      <c r="I44" s="56" t="s">
        <v>114</v>
      </c>
      <c r="J44" s="13">
        <v>21712.850000000002</v>
      </c>
      <c r="K44" s="13">
        <v>3219.5700000000006</v>
      </c>
      <c r="L44" s="13"/>
      <c r="M44" s="4"/>
      <c r="N44" s="4"/>
      <c r="O44" s="29" t="s">
        <v>58</v>
      </c>
      <c r="P44" s="4"/>
      <c r="Q44" s="4"/>
    </row>
    <row r="45" spans="1:19" x14ac:dyDescent="0.2">
      <c r="A45" s="14">
        <v>2</v>
      </c>
      <c r="B45" s="5" t="s">
        <v>57</v>
      </c>
      <c r="C45" s="18" t="s">
        <v>50</v>
      </c>
      <c r="D45" s="13">
        <v>5</v>
      </c>
      <c r="E45" s="13">
        <v>18</v>
      </c>
      <c r="F45" s="13">
        <v>26593</v>
      </c>
      <c r="G45" s="13">
        <v>3619</v>
      </c>
      <c r="H45" s="13">
        <v>241</v>
      </c>
      <c r="I45" s="57"/>
      <c r="J45" s="13">
        <v>9660.9</v>
      </c>
      <c r="K45" s="13">
        <v>2306.12</v>
      </c>
      <c r="L45" s="13"/>
      <c r="M45" s="4"/>
      <c r="N45" s="4"/>
      <c r="O45" s="29" t="s">
        <v>58</v>
      </c>
      <c r="P45" s="4"/>
      <c r="Q45" s="4"/>
    </row>
    <row r="46" spans="1:19" x14ac:dyDescent="0.2">
      <c r="A46" s="14">
        <v>3</v>
      </c>
      <c r="B46" s="5" t="s">
        <v>11</v>
      </c>
      <c r="C46" s="18" t="s">
        <v>51</v>
      </c>
      <c r="D46" s="13">
        <v>1</v>
      </c>
      <c r="E46" s="13">
        <v>13</v>
      </c>
      <c r="F46" s="13">
        <v>15380</v>
      </c>
      <c r="G46" s="13">
        <v>2004</v>
      </c>
      <c r="H46" s="13">
        <v>353</v>
      </c>
      <c r="I46" s="57"/>
      <c r="J46" s="13">
        <v>7697.67</v>
      </c>
      <c r="K46" s="13">
        <v>549.16</v>
      </c>
      <c r="L46" s="13"/>
      <c r="M46" s="4"/>
      <c r="N46" s="4"/>
      <c r="O46" s="29" t="s">
        <v>58</v>
      </c>
      <c r="P46" s="4"/>
      <c r="Q46" s="4"/>
    </row>
    <row r="47" spans="1:19" x14ac:dyDescent="0.2">
      <c r="A47" s="14">
        <v>4</v>
      </c>
      <c r="B47" s="5" t="s">
        <v>11</v>
      </c>
      <c r="C47" s="6" t="s">
        <v>52</v>
      </c>
      <c r="D47" s="13">
        <v>5</v>
      </c>
      <c r="E47" s="13">
        <v>24</v>
      </c>
      <c r="F47" s="13">
        <v>65735</v>
      </c>
      <c r="G47" s="13">
        <v>8809</v>
      </c>
      <c r="H47" s="13">
        <v>904</v>
      </c>
      <c r="I47" s="57"/>
      <c r="J47" s="13">
        <v>10</v>
      </c>
      <c r="K47" s="13">
        <v>6289.2000000000007</v>
      </c>
      <c r="L47" s="4"/>
      <c r="M47" s="4"/>
      <c r="N47" s="4"/>
      <c r="O47" s="29" t="s">
        <v>58</v>
      </c>
      <c r="P47" s="4"/>
      <c r="Q47" s="4"/>
    </row>
    <row r="48" spans="1:19" x14ac:dyDescent="0.2">
      <c r="A48" s="14">
        <v>5</v>
      </c>
      <c r="B48" s="5" t="s">
        <v>11</v>
      </c>
      <c r="C48" s="6" t="s">
        <v>53</v>
      </c>
      <c r="D48" s="13">
        <v>5</v>
      </c>
      <c r="E48" s="13">
        <v>23</v>
      </c>
      <c r="F48" s="13">
        <v>51704</v>
      </c>
      <c r="G48" s="13">
        <v>11234</v>
      </c>
      <c r="H48" s="13">
        <v>705</v>
      </c>
      <c r="I48" s="57"/>
      <c r="J48" s="13">
        <v>2890</v>
      </c>
      <c r="K48" s="13">
        <v>7494.46</v>
      </c>
      <c r="L48" s="4"/>
      <c r="M48" s="4"/>
      <c r="N48" s="4"/>
      <c r="O48" s="29" t="s">
        <v>58</v>
      </c>
      <c r="P48" s="4"/>
      <c r="Q48" s="4"/>
    </row>
    <row r="49" spans="1:17" x14ac:dyDescent="0.2">
      <c r="A49" s="4">
        <v>6</v>
      </c>
      <c r="B49" s="5" t="s">
        <v>34</v>
      </c>
      <c r="C49" s="6" t="s">
        <v>54</v>
      </c>
      <c r="D49" s="13">
        <v>2</v>
      </c>
      <c r="E49" s="13">
        <v>8</v>
      </c>
      <c r="F49" s="13">
        <v>21134</v>
      </c>
      <c r="G49" s="13">
        <v>4502</v>
      </c>
      <c r="H49" s="13">
        <v>539</v>
      </c>
      <c r="I49" s="57"/>
      <c r="J49" s="13">
        <v>15198.52</v>
      </c>
      <c r="K49" s="13">
        <v>11400.19</v>
      </c>
      <c r="L49" s="4"/>
      <c r="M49" s="4"/>
      <c r="N49" s="4"/>
      <c r="O49" s="29" t="s">
        <v>58</v>
      </c>
      <c r="P49" s="4"/>
      <c r="Q49" s="4"/>
    </row>
    <row r="50" spans="1:17" x14ac:dyDescent="0.2">
      <c r="A50" s="4">
        <v>7</v>
      </c>
      <c r="B50" s="5" t="s">
        <v>34</v>
      </c>
      <c r="C50" s="6" t="s">
        <v>55</v>
      </c>
      <c r="D50" s="13">
        <v>5</v>
      </c>
      <c r="E50" s="13">
        <v>26</v>
      </c>
      <c r="F50" s="13">
        <v>89277</v>
      </c>
      <c r="G50" s="13">
        <v>17217</v>
      </c>
      <c r="H50" s="13">
        <v>1669</v>
      </c>
      <c r="I50" s="58"/>
      <c r="J50" s="13">
        <v>25707.759999999998</v>
      </c>
      <c r="K50" s="13">
        <v>36199.800000000003</v>
      </c>
      <c r="L50" s="4"/>
      <c r="M50" s="4"/>
      <c r="N50" s="4"/>
      <c r="O50" s="29" t="s">
        <v>58</v>
      </c>
      <c r="P50" s="4"/>
      <c r="Q50" s="4"/>
    </row>
    <row r="51" spans="1:17" x14ac:dyDescent="0.2">
      <c r="A51" s="55" t="s">
        <v>37</v>
      </c>
      <c r="B51" s="55"/>
      <c r="C51" s="55"/>
      <c r="D51" s="10">
        <f>SUM(D44:D50)</f>
        <v>34</v>
      </c>
      <c r="E51" s="10">
        <f t="shared" ref="E51:K51" si="5">SUM(E44:E50)</f>
        <v>177</v>
      </c>
      <c r="F51" s="10">
        <f t="shared" si="5"/>
        <v>343632</v>
      </c>
      <c r="G51" s="10">
        <f t="shared" si="5"/>
        <v>57593</v>
      </c>
      <c r="H51" s="10">
        <f t="shared" si="5"/>
        <v>5165</v>
      </c>
      <c r="I51" s="11">
        <f t="shared" si="5"/>
        <v>0</v>
      </c>
      <c r="J51" s="10">
        <f t="shared" si="5"/>
        <v>82877.7</v>
      </c>
      <c r="K51" s="10">
        <f t="shared" si="5"/>
        <v>67458.5</v>
      </c>
      <c r="L51" s="10"/>
      <c r="M51" s="10"/>
      <c r="N51" s="10"/>
      <c r="O51" s="10"/>
      <c r="P51" s="10"/>
      <c r="Q51" s="10"/>
    </row>
    <row r="55" spans="1:17" x14ac:dyDescent="0.2">
      <c r="C55" s="19" t="s">
        <v>113</v>
      </c>
    </row>
    <row r="56" spans="1:17" ht="63.75" x14ac:dyDescent="0.2">
      <c r="C56" s="22" t="s">
        <v>112</v>
      </c>
      <c r="D56" s="22"/>
      <c r="E56" s="22"/>
      <c r="F56" s="22"/>
      <c r="G56" s="22"/>
      <c r="H56" s="22"/>
    </row>
    <row r="57" spans="1:17" x14ac:dyDescent="0.2">
      <c r="C57" s="22"/>
      <c r="D57" s="22"/>
      <c r="E57" s="22"/>
      <c r="F57" s="22"/>
      <c r="G57" s="22"/>
      <c r="H57" s="22"/>
    </row>
    <row r="58" spans="1:17" x14ac:dyDescent="0.2">
      <c r="C58" s="22"/>
      <c r="D58" s="22"/>
      <c r="E58" s="22"/>
      <c r="F58" s="22"/>
      <c r="G58" s="22"/>
      <c r="H58" s="22"/>
    </row>
    <row r="59" spans="1:17" x14ac:dyDescent="0.2">
      <c r="C59" s="22"/>
      <c r="D59" s="22"/>
      <c r="E59" s="22"/>
      <c r="F59" s="22"/>
      <c r="G59" s="22"/>
      <c r="H59" s="22"/>
    </row>
  </sheetData>
  <mergeCells count="6">
    <mergeCell ref="A51:C51"/>
    <mergeCell ref="I44:I50"/>
    <mergeCell ref="A24:C24"/>
    <mergeCell ref="A28:C28"/>
    <mergeCell ref="A35:C35"/>
    <mergeCell ref="A42:C42"/>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0c9b839-8b53-4ddb-9b24-b96221f2bda6" xsi:nil="true"/>
    <lcf76f155ced4ddcb4097134ff3c332f xmlns="366ae72f-6d51-4737-8f6b-a9169c366b64">
      <Terms xmlns="http://schemas.microsoft.com/office/infopath/2007/PartnerControls"/>
    </lcf76f155ced4ddcb4097134ff3c332f>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F1DFCAD8-0CC5-44B4-BAFF-CFC5C335CC21}"/>
</file>

<file path=customXml/itemProps2.xml><?xml version="1.0" encoding="utf-8"?>
<ds:datastoreItem xmlns:ds="http://schemas.openxmlformats.org/officeDocument/2006/customXml" ds:itemID="{ED7D17A9-21D2-4C79-A69C-C8FC72AB82B3}"/>
</file>

<file path=customXml/itemProps3.xml><?xml version="1.0" encoding="utf-8"?>
<ds:datastoreItem xmlns:ds="http://schemas.openxmlformats.org/officeDocument/2006/customXml" ds:itemID="{7122A0F8-B7B0-49D1-976D-2F09970AD58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IFAD-funded interventions</vt:lpstr>
      <vt:lpstr>Target districts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Tommaso Alacevich (CFIE)</dc:creator>
  <cp:lastModifiedBy>Tommaso Alacevich (CFIE)</cp:lastModifiedBy>
  <dcterms:created xsi:type="dcterms:W3CDTF">2024-04-18T13:57:23Z</dcterms:created>
  <dcterms:modified xsi:type="dcterms:W3CDTF">2024-04-30T11:56:09Z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