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savethechildren1.sharepoint.com/sites/SierraLeoneGCFproject/Shared Documents/04. Funding Proposal Package/Version B.38_29 Jan 2024/B.38 Redacted Version/"/>
    </mc:Choice>
  </mc:AlternateContent>
  <xr:revisionPtr revIDLastSave="825" documentId="8_{7C4BC441-9DFF-471A-81E2-980B748DEBCB}" xr6:coauthVersionLast="47" xr6:coauthVersionMax="47" xr10:uidLastSave="{6BDC795D-630B-4528-92C4-D2C619BAF479}"/>
  <bookViews>
    <workbookView xWindow="-120" yWindow="-120" windowWidth="19440" windowHeight="15000" tabRatio="910" xr2:uid="{00000000-000D-0000-FFFF-FFFF00000000}"/>
  </bookViews>
  <sheets>
    <sheet name="Detailed Budget Plan" sheetId="1" r:id="rId1"/>
  </sheets>
  <externalReferences>
    <externalReference r:id="rId2"/>
  </externalReferences>
  <definedNames>
    <definedName name="_xlnm._FilterDatabase" localSheetId="0" hidden="1">'Detailed Budget Plan'!$D$7:$N$296</definedName>
    <definedName name="Categories">OFFSET(#REF!,0,0,COUNTA(#REF!)-1,1)</definedName>
    <definedName name="Components">OFFSET(#REF!,0,0,COUNTA(#REF!)-1,1)</definedName>
    <definedName name="COORDI">#REF!</definedName>
    <definedName name="COORDI_1">#REF!</definedName>
    <definedName name="COORDI_2">#REF!</definedName>
    <definedName name="Funding">OFFSET(#REF!,0,0,COUNTA(#REF!)-1,1)</definedName>
    <definedName name="IntlPerDiem">#REF!</definedName>
    <definedName name="IntlTravel">#REF!</definedName>
    <definedName name="LocalPerDiem">#REF!</definedName>
    <definedName name="LocalTravel">#REF!</definedName>
    <definedName name="Outputs">OFFSET(#REF!,0,0,COUNTA(#REF!)-1,1)</definedName>
    <definedName name="RH">#REF!</definedName>
    <definedName name="Visas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2" i="1" l="1"/>
  <c r="G237" i="1"/>
  <c r="G223" i="1"/>
  <c r="G204" i="1"/>
  <c r="G183" i="1"/>
  <c r="G61" i="1"/>
  <c r="G51" i="1"/>
  <c r="G41" i="1"/>
  <c r="G32" i="1"/>
  <c r="G217" i="1"/>
  <c r="G209" i="1"/>
  <c r="G198" i="1"/>
  <c r="G188" i="1"/>
  <c r="G177" i="1"/>
  <c r="G163" i="1"/>
  <c r="G154" i="1"/>
  <c r="G145" i="1"/>
  <c r="G136" i="1"/>
  <c r="G127" i="1"/>
  <c r="G116" i="1"/>
  <c r="G108" i="1"/>
  <c r="G94" i="1"/>
  <c r="G83" i="1"/>
  <c r="G74" i="1"/>
  <c r="G66" i="1"/>
  <c r="G55" i="1"/>
  <c r="G45" i="1"/>
  <c r="G35" i="1"/>
  <c r="G26" i="1"/>
  <c r="G17" i="1"/>
  <c r="G8" i="1"/>
  <c r="E249" i="1" l="1"/>
  <c r="E227" i="1"/>
  <c r="E187" i="1"/>
  <c r="E172" i="1"/>
  <c r="E144" i="1"/>
  <c r="E103" i="1"/>
  <c r="E82" i="1"/>
  <c r="E65" i="1"/>
  <c r="E44" i="1"/>
  <c r="F248" i="1"/>
  <c r="F239" i="1"/>
  <c r="F226" i="1"/>
  <c r="F216" i="1"/>
  <c r="F208" i="1"/>
  <c r="F197" i="1"/>
  <c r="F186" i="1"/>
  <c r="F171" i="1"/>
  <c r="F162" i="1"/>
  <c r="F153" i="1"/>
  <c r="F143" i="1"/>
  <c r="F135" i="1"/>
  <c r="F126" i="1"/>
  <c r="F115" i="1"/>
  <c r="F102" i="1"/>
  <c r="F93" i="1"/>
  <c r="F81" i="1"/>
  <c r="F73" i="1"/>
  <c r="F64" i="1"/>
  <c r="F54" i="1"/>
  <c r="F43" i="1"/>
  <c r="F34" i="1"/>
  <c r="F25" i="1"/>
  <c r="F16" i="1"/>
  <c r="E278" i="1"/>
  <c r="E277" i="1"/>
  <c r="E281" i="1" l="1"/>
  <c r="E284" i="1" l="1"/>
  <c r="E279" i="1"/>
  <c r="E280" i="1"/>
  <c r="E283" i="1"/>
  <c r="E310" i="1" l="1"/>
  <c r="E282" i="1" l="1"/>
  <c r="E303" i="1" l="1"/>
  <c r="E302" i="1"/>
  <c r="E307" i="1"/>
  <c r="E304" i="1"/>
  <c r="E305" i="1"/>
  <c r="E308" i="1"/>
  <c r="E306" i="1"/>
  <c r="E309" i="1"/>
  <c r="E276" i="1"/>
  <c r="E301" i="1"/>
  <c r="E285" i="1" l="1"/>
  <c r="E289" i="1" s="1"/>
  <c r="E311" i="1"/>
  <c r="E298" i="1"/>
  <c r="E295" i="1" l="1"/>
  <c r="E292" i="1"/>
  <c r="E294" i="1"/>
  <c r="E291" i="1"/>
  <c r="E290" i="1"/>
  <c r="E293" i="1"/>
  <c r="E296" i="1" l="1"/>
</calcChain>
</file>

<file path=xl/sharedStrings.xml><?xml version="1.0" encoding="utf-8"?>
<sst xmlns="http://schemas.openxmlformats.org/spreadsheetml/2006/main" count="838" uniqueCount="114">
  <si>
    <t>Project Name:</t>
  </si>
  <si>
    <t>Sierra Leone Coastal Resilience Project (SLCRP)</t>
  </si>
  <si>
    <t>Budget:</t>
  </si>
  <si>
    <t>Implementation Budget</t>
  </si>
  <si>
    <t>Version:</t>
  </si>
  <si>
    <t>Final - 240129</t>
  </si>
  <si>
    <t>Annual Budget</t>
  </si>
  <si>
    <t>Partner</t>
  </si>
  <si>
    <t>Output</t>
  </si>
  <si>
    <t>Activity Number</t>
  </si>
  <si>
    <t>Component</t>
  </si>
  <si>
    <t>Activity</t>
  </si>
  <si>
    <t>Funding Source</t>
  </si>
  <si>
    <t xml:space="preserve">Budget Categories
</t>
  </si>
  <si>
    <t>Year 1</t>
  </si>
  <si>
    <t>Year 2</t>
  </si>
  <si>
    <t>Year 3</t>
  </si>
  <si>
    <t>Year 4</t>
  </si>
  <si>
    <t>Year 5</t>
  </si>
  <si>
    <t>Total Budget</t>
  </si>
  <si>
    <t>The Green Climate Fund (GCF)</t>
  </si>
  <si>
    <t>1.1.1</t>
  </si>
  <si>
    <t>Component 1: Community mainstreaming of climate change adaptation through governance, partnerships, education and training</t>
  </si>
  <si>
    <r>
      <t xml:space="preserve">Output 1.1: </t>
    </r>
    <r>
      <rPr>
        <sz val="8"/>
        <rFont val="Cambria"/>
        <family val="1"/>
      </rPr>
      <t xml:space="preserve">Strengthened community structures, coastal governance platforms and Community Adaptation Plans (CAPs) 
</t>
    </r>
  </si>
  <si>
    <r>
      <rPr>
        <b/>
        <sz val="8"/>
        <color theme="1"/>
        <rFont val="Cambria"/>
        <family val="1"/>
      </rPr>
      <t>Activity 1.1.1:</t>
    </r>
    <r>
      <rPr>
        <sz val="8"/>
        <color theme="1"/>
        <rFont val="Cambria"/>
        <family val="1"/>
      </rPr>
      <t xml:space="preserve"> Identify existing or establish new community structures for participatory climate responsive planning</t>
    </r>
  </si>
  <si>
    <t>Staff Costs</t>
  </si>
  <si>
    <t>Equipment</t>
  </si>
  <si>
    <t>Materials &amp; Goods</t>
  </si>
  <si>
    <t>Professional Services – Companies/Firm</t>
  </si>
  <si>
    <t>Travel</t>
  </si>
  <si>
    <t xml:space="preserve">Workshop/Training </t>
  </si>
  <si>
    <t>Clifford Chance</t>
  </si>
  <si>
    <t>***</t>
  </si>
  <si>
    <t>Jersey Overseas Aid (JOA)</t>
  </si>
  <si>
    <t>1.1.2</t>
  </si>
  <si>
    <r>
      <rPr>
        <b/>
        <sz val="8"/>
        <color theme="1"/>
        <rFont val="Cambria"/>
        <family val="1"/>
      </rPr>
      <t>Activity 1.1.2:</t>
    </r>
    <r>
      <rPr>
        <sz val="8"/>
        <color theme="1"/>
        <rFont val="Cambria"/>
        <family val="1"/>
      </rPr>
      <t xml:space="preserve"> Build capacity at community level for climate-responsive planning and development</t>
    </r>
  </si>
  <si>
    <t>1.1.3</t>
  </si>
  <si>
    <r>
      <rPr>
        <b/>
        <sz val="8"/>
        <color theme="1"/>
        <rFont val="Cambria"/>
        <family val="1"/>
      </rPr>
      <t>Activity 1.1.3:</t>
    </r>
    <r>
      <rPr>
        <sz val="8"/>
        <color theme="1"/>
        <rFont val="Cambria"/>
        <family val="1"/>
      </rPr>
      <t xml:space="preserve"> Develop Community Adaptation Plans (CAPs)</t>
    </r>
  </si>
  <si>
    <t>Government of Sierra Leone (GoSL)</t>
  </si>
  <si>
    <t>1.1.4</t>
  </si>
  <si>
    <r>
      <rPr>
        <b/>
        <sz val="8"/>
        <color theme="1"/>
        <rFont val="Cambria"/>
        <family val="1"/>
      </rPr>
      <t>Activity 1.1.4:</t>
    </r>
    <r>
      <rPr>
        <sz val="8"/>
        <color theme="1"/>
        <rFont val="Cambria"/>
        <family val="1"/>
      </rPr>
      <t xml:space="preserve"> Establish Coastal Governance Platforms</t>
    </r>
  </si>
  <si>
    <t>1.2.1</t>
  </si>
  <si>
    <r>
      <t xml:space="preserve">Output 1.2: </t>
    </r>
    <r>
      <rPr>
        <sz val="8"/>
        <rFont val="Cambria"/>
        <family val="1"/>
      </rPr>
      <t>Integration of Community Adaptation Plans into Local/District Development Plans and strengthened capacity of national and sub-national government for implementing adaptation initiatives</t>
    </r>
  </si>
  <si>
    <r>
      <rPr>
        <b/>
        <sz val="8"/>
        <color theme="1"/>
        <rFont val="Cambria"/>
        <family val="1"/>
      </rPr>
      <t>Activity 1.2.1:</t>
    </r>
    <r>
      <rPr>
        <sz val="8"/>
        <color theme="1"/>
        <rFont val="Cambria"/>
        <family val="1"/>
      </rPr>
      <t xml:space="preserve"> Develop capacity at national and subnational government levels for climate-responsive planning and development</t>
    </r>
  </si>
  <si>
    <t>1.2.2</t>
  </si>
  <si>
    <r>
      <rPr>
        <b/>
        <sz val="8"/>
        <color theme="1"/>
        <rFont val="Cambria"/>
        <family val="1"/>
      </rPr>
      <t xml:space="preserve">Activity 1.2.2: </t>
    </r>
    <r>
      <rPr>
        <sz val="8"/>
        <color theme="1"/>
        <rFont val="Cambria"/>
        <family val="1"/>
      </rPr>
      <t>Incorporate Community Adaptation Plans into local and district development plans</t>
    </r>
  </si>
  <si>
    <t>1.3.1</t>
  </si>
  <si>
    <r>
      <t xml:space="preserve">Output 1.3: </t>
    </r>
    <r>
      <rPr>
        <sz val="8"/>
        <rFont val="Cambria"/>
        <family val="1"/>
      </rPr>
      <t>Small-scale WASH infrastructure (rainwater harvesting, filtration and solar hot water systems) installed and climate-resilient WASH and nutrition practices used by communities, especially women and children</t>
    </r>
  </si>
  <si>
    <r>
      <rPr>
        <b/>
        <sz val="8"/>
        <color theme="1"/>
        <rFont val="Cambria"/>
        <family val="1"/>
      </rPr>
      <t>Activity 1.3.1:</t>
    </r>
    <r>
      <rPr>
        <sz val="8"/>
        <color theme="1"/>
        <rFont val="Cambria"/>
        <family val="1"/>
      </rPr>
      <t xml:space="preserve"> Equip communities with climate-resilient health and nutrition knowledge and skills, with a specific focus on women and children</t>
    </r>
  </si>
  <si>
    <t>1.3.2</t>
  </si>
  <si>
    <r>
      <rPr>
        <b/>
        <sz val="8"/>
        <color theme="1"/>
        <rFont val="Cambria"/>
        <family val="1"/>
      </rPr>
      <t>Activity 1.3.2:</t>
    </r>
    <r>
      <rPr>
        <sz val="8"/>
        <color theme="1"/>
        <rFont val="Cambria"/>
        <family val="1"/>
      </rPr>
      <t xml:space="preserve"> Implement climate-resilient domestic WASH solutions in communities, with a specific focus on women and children</t>
    </r>
  </si>
  <si>
    <t>1.4.1</t>
  </si>
  <si>
    <r>
      <t xml:space="preserve">Output 1.4: </t>
    </r>
    <r>
      <rPr>
        <sz val="8"/>
        <rFont val="Cambria"/>
        <family val="1"/>
      </rPr>
      <t>Small-scale infrastructure (incl. rainwater harvesting and solar power), climate change education and disaster risk reduction measures for schools.</t>
    </r>
  </si>
  <si>
    <r>
      <rPr>
        <b/>
        <sz val="8"/>
        <color theme="1"/>
        <rFont val="Cambria"/>
        <family val="1"/>
      </rPr>
      <t>Activity 1.4.1:</t>
    </r>
    <r>
      <rPr>
        <sz val="8"/>
        <color theme="1"/>
        <rFont val="Cambria"/>
        <family val="1"/>
      </rPr>
      <t xml:space="preserve"> Design and implement climate change education curriculum in primary schools</t>
    </r>
  </si>
  <si>
    <t>1.4.2</t>
  </si>
  <si>
    <r>
      <rPr>
        <b/>
        <sz val="8"/>
        <color theme="1"/>
        <rFont val="Cambria"/>
        <family val="1"/>
      </rPr>
      <t>Activity 1.4.2:</t>
    </r>
    <r>
      <rPr>
        <sz val="8"/>
        <color theme="1"/>
        <rFont val="Cambria"/>
        <family val="1"/>
      </rPr>
      <t xml:space="preserve"> Support district and school authorities to implement the Resilient Schools programme, including climate change planning and disaster risk management</t>
    </r>
  </si>
  <si>
    <t>Total Component 1</t>
  </si>
  <si>
    <t>2.1.1</t>
  </si>
  <si>
    <t>Component 2: Enhanced climate resilience of food production systems and value chains to secure food and livelihoods, especially for women, youth and children</t>
  </si>
  <si>
    <r>
      <t xml:space="preserve">Output 2.1: </t>
    </r>
    <r>
      <rPr>
        <sz val="8"/>
        <rFont val="Cambria"/>
        <family val="1"/>
      </rPr>
      <t xml:space="preserve">Technologies, equipment, inputs, plans and practices for climate-resilient farming, fishing and alternative livelihoods </t>
    </r>
  </si>
  <si>
    <r>
      <rPr>
        <b/>
        <sz val="8"/>
        <color theme="1"/>
        <rFont val="Cambria"/>
        <family val="1"/>
      </rPr>
      <t>Activity 2.1.1:</t>
    </r>
    <r>
      <rPr>
        <sz val="8"/>
        <color theme="1"/>
        <rFont val="Cambria"/>
        <family val="1"/>
      </rPr>
      <t xml:space="preserve"> Map needs for livelihood improvement and diversification in different communities and develop Sustainable Livelihoods Action Plans (SLAPs)</t>
    </r>
  </si>
  <si>
    <t>2.1.2</t>
  </si>
  <si>
    <r>
      <rPr>
        <b/>
        <sz val="8"/>
        <color theme="1"/>
        <rFont val="Cambria"/>
        <family val="1"/>
      </rPr>
      <t>Activity 2.1.2:</t>
    </r>
    <r>
      <rPr>
        <sz val="8"/>
        <color theme="1"/>
        <rFont val="Cambria"/>
        <family val="1"/>
      </rPr>
      <t xml:space="preserve"> Enable communities to  implement climate-resilient livelihoods through training and improved practices, inputs and technologies</t>
    </r>
  </si>
  <si>
    <t>2.1.3</t>
  </si>
  <si>
    <r>
      <rPr>
        <b/>
        <sz val="8"/>
        <color theme="1"/>
        <rFont val="Cambria"/>
        <family val="1"/>
      </rPr>
      <t>Activity 2.1.3:</t>
    </r>
    <r>
      <rPr>
        <sz val="8"/>
        <color theme="1"/>
        <rFont val="Cambria"/>
        <family val="1"/>
      </rPr>
      <t xml:space="preserve"> Enable fishers, farmers and other community members to improve financial management to develop their livelihoods</t>
    </r>
  </si>
  <si>
    <t>2.1.4</t>
  </si>
  <si>
    <r>
      <rPr>
        <b/>
        <sz val="8"/>
        <color theme="1"/>
        <rFont val="Cambria"/>
        <family val="1"/>
      </rPr>
      <t>Activity 2.1.4:</t>
    </r>
    <r>
      <rPr>
        <sz val="8"/>
        <color theme="1"/>
        <rFont val="Cambria"/>
        <family val="1"/>
      </rPr>
      <t xml:space="preserve"> Enable access to climate-responsive water harvesting and storage to support livelihoods</t>
    </r>
  </si>
  <si>
    <t>2.2.1</t>
  </si>
  <si>
    <r>
      <t xml:space="preserve">Output 2.2: </t>
    </r>
    <r>
      <rPr>
        <sz val="8"/>
        <rFont val="Cambria"/>
        <family val="1"/>
      </rPr>
      <t>Strengthened business models, skills, equipment and access to financing and markets for youth and women’s enterprises</t>
    </r>
  </si>
  <si>
    <r>
      <rPr>
        <b/>
        <sz val="8"/>
        <color theme="1"/>
        <rFont val="Cambria"/>
        <family val="1"/>
      </rPr>
      <t>Activity 2.2.1:</t>
    </r>
    <r>
      <rPr>
        <sz val="8"/>
        <color theme="1"/>
        <rFont val="Cambria"/>
        <family val="1"/>
      </rPr>
      <t xml:space="preserve"> Equip community members with entrepreneurship and business skills for climate resilient small businesses</t>
    </r>
  </si>
  <si>
    <t>2.2.2</t>
  </si>
  <si>
    <r>
      <rPr>
        <b/>
        <sz val="8"/>
        <color theme="1"/>
        <rFont val="Cambria"/>
        <family val="1"/>
      </rPr>
      <t>Activity 2.2.2:</t>
    </r>
    <r>
      <rPr>
        <sz val="8"/>
        <color theme="1"/>
        <rFont val="Cambria"/>
        <family val="1"/>
      </rPr>
      <t xml:space="preserve"> Identify appropriate coastal products, develop business models and improve access to financing</t>
    </r>
  </si>
  <si>
    <t>2.2.3</t>
  </si>
  <si>
    <r>
      <rPr>
        <b/>
        <sz val="8"/>
        <color theme="1"/>
        <rFont val="Cambria"/>
        <family val="1"/>
      </rPr>
      <t>Activity 2.2.3:</t>
    </r>
    <r>
      <rPr>
        <sz val="8"/>
        <color theme="1"/>
        <rFont val="Cambria"/>
        <family val="1"/>
      </rPr>
      <t xml:space="preserve"> Strengthen value chains for existing and new coastal products </t>
    </r>
  </si>
  <si>
    <t>Total Component 2</t>
  </si>
  <si>
    <t>3.1.1</t>
  </si>
  <si>
    <t>Component 3: Ecosystem-based adaptation for coastal protection and natural resources</t>
  </si>
  <si>
    <r>
      <t xml:space="preserve">Output 3.1: </t>
    </r>
    <r>
      <rPr>
        <sz val="8"/>
        <rFont val="Cambria"/>
        <family val="1"/>
      </rPr>
      <t xml:space="preserve">Strengthened capacity of communities and government for climate-resilient mangrove management and alternative technologies and fuel sources that reduce mangrove wood use </t>
    </r>
  </si>
  <si>
    <r>
      <rPr>
        <b/>
        <sz val="8"/>
        <color theme="1"/>
        <rFont val="Cambria"/>
        <family val="1"/>
      </rPr>
      <t>Activity 3.1.1:</t>
    </r>
    <r>
      <rPr>
        <sz val="8"/>
        <color theme="1"/>
        <rFont val="Cambria"/>
        <family val="1"/>
      </rPr>
      <t xml:space="preserve"> Build capacity for community-based mangrove forest management and sustainable use of mangrove wood</t>
    </r>
  </si>
  <si>
    <t>3.2.1</t>
  </si>
  <si>
    <r>
      <t xml:space="preserve">Output 3.2: </t>
    </r>
    <r>
      <rPr>
        <sz val="8"/>
        <rFont val="Cambria"/>
        <family val="1"/>
      </rPr>
      <t>Mangroves conserved and restored via assessments, management plans, planting and monitoring</t>
    </r>
  </si>
  <si>
    <r>
      <rPr>
        <b/>
        <sz val="8"/>
        <color theme="1"/>
        <rFont val="Cambria"/>
        <family val="1"/>
      </rPr>
      <t>Activity 3.2.1:</t>
    </r>
    <r>
      <rPr>
        <sz val="8"/>
        <color theme="1"/>
        <rFont val="Cambria"/>
        <family val="1"/>
      </rPr>
      <t xml:space="preserve"> Develop community-led mangrove management plans</t>
    </r>
  </si>
  <si>
    <t>3.2.2</t>
  </si>
  <si>
    <r>
      <rPr>
        <b/>
        <sz val="8"/>
        <color theme="1"/>
        <rFont val="Cambria"/>
        <family val="1"/>
      </rPr>
      <t>Activity 3.2.2:</t>
    </r>
    <r>
      <rPr>
        <sz val="8"/>
        <color theme="1"/>
        <rFont val="Cambria"/>
        <family val="1"/>
      </rPr>
      <t xml:space="preserve"> Community-led ecosystem monitoring and compliance with by-laws</t>
    </r>
  </si>
  <si>
    <t>3.2.3</t>
  </si>
  <si>
    <r>
      <rPr>
        <b/>
        <sz val="8"/>
        <color theme="1"/>
        <rFont val="Cambria"/>
        <family val="1"/>
      </rPr>
      <t xml:space="preserve">Activity 3.2.3: </t>
    </r>
    <r>
      <rPr>
        <sz val="8"/>
        <color theme="1"/>
        <rFont val="Cambria"/>
        <family val="1"/>
      </rPr>
      <t>Develop community-level strategies for coastal protection</t>
    </r>
  </si>
  <si>
    <t>3.2.4</t>
  </si>
  <si>
    <r>
      <rPr>
        <b/>
        <sz val="8"/>
        <color theme="1"/>
        <rFont val="Cambria"/>
        <family val="1"/>
      </rPr>
      <t xml:space="preserve">Activity 3.2.4: </t>
    </r>
    <r>
      <rPr>
        <sz val="8"/>
        <color theme="1"/>
        <rFont val="Cambria"/>
        <family val="1"/>
      </rPr>
      <t>Restore mangroves and implement community-level strategies for coastal protection</t>
    </r>
  </si>
  <si>
    <t>Total Component 3</t>
  </si>
  <si>
    <t>4.1.1</t>
  </si>
  <si>
    <t>Monitoring, Evaluation, and Learning</t>
  </si>
  <si>
    <r>
      <t xml:space="preserve">Output 4.1: </t>
    </r>
    <r>
      <rPr>
        <sz val="8"/>
        <rFont val="Cambria"/>
        <family val="1"/>
      </rPr>
      <t>Effective monitoring and evaluation of project progress to ensure valuable project delivery and learning</t>
    </r>
  </si>
  <si>
    <r>
      <rPr>
        <b/>
        <sz val="8"/>
        <color theme="1"/>
        <rFont val="Cambria"/>
        <family val="1"/>
      </rPr>
      <t>Activity 4.1.1:</t>
    </r>
    <r>
      <rPr>
        <sz val="8"/>
        <color theme="1"/>
        <rFont val="Cambria"/>
        <family val="1"/>
      </rPr>
      <t xml:space="preserve"> Realtime data collection, analysis and routine monitoring to inform the project and produce high-quality evaluations</t>
    </r>
  </si>
  <si>
    <t>4.1.2</t>
  </si>
  <si>
    <r>
      <rPr>
        <b/>
        <sz val="8"/>
        <color theme="1"/>
        <rFont val="Cambria"/>
        <family val="1"/>
      </rPr>
      <t>Activity 4.1.2:</t>
    </r>
    <r>
      <rPr>
        <sz val="8"/>
        <color theme="1"/>
        <rFont val="Cambria"/>
        <family val="1"/>
      </rPr>
      <t xml:space="preserve"> Conduct baseline, mid-term and endline assessments to ensure sustainable progress</t>
    </r>
  </si>
  <si>
    <t>Consultant - Individual - Local</t>
  </si>
  <si>
    <t>Total MEAL Component</t>
  </si>
  <si>
    <t xml:space="preserve">SUB-TOTAL </t>
  </si>
  <si>
    <t>PMC</t>
  </si>
  <si>
    <t>Project Management Cost</t>
  </si>
  <si>
    <t>Office Supplies</t>
  </si>
  <si>
    <t>Total PMC</t>
  </si>
  <si>
    <t>Total Amount</t>
  </si>
  <si>
    <t>Total</t>
  </si>
  <si>
    <t xml:space="preserve">Total </t>
  </si>
  <si>
    <t>Category Summary by Budget Category and Funder</t>
  </si>
  <si>
    <t>GCF Budget Category</t>
  </si>
  <si>
    <t>GCF Funded</t>
  </si>
  <si>
    <t>JOA Funded</t>
  </si>
  <si>
    <t>Clifford Chance Funded</t>
  </si>
  <si>
    <t>GoSL Funded</t>
  </si>
  <si>
    <t>Consultant - Individual - International</t>
  </si>
  <si>
    <t>Category Summary by Proportion Percentage (%)</t>
  </si>
  <si>
    <t>MEAL Component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</si>
</sst>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1" formatCode="_-* #,##0_-;\-* #,##0_-;_-* &quot;-&quot;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 * #,##0.00_ ;_ * \-#,##0.00_ ;_ * &quot;-&quot;??_ ;_ @_ "/>
    <numFmt numFmtId="167" formatCode="_(* #,##0_);_(* \(#,##0\);_(* &quot;-&quot;??_);_(@_)"/>
    <numFmt numFmtId="168" formatCode="[$$-409]#,##0"/>
    <numFmt numFmtId="169" formatCode="_-* #,##0.00\ _€_-;\-* #,##0.00\ _€_-;_-* &quot;-&quot;??\ _€_-;_-@_-"/>
    <numFmt numFmtId="170" formatCode="0.0%"/>
    <numFmt numFmtId="171" formatCode="0.000"/>
    <numFmt numFmtId="172" formatCode="0.000%"/>
    <numFmt numFmtId="173" formatCode="0.0000%"/>
  </numFmts>
  <fonts count="24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Cambria"/>
      <family val="1"/>
    </font>
    <font>
      <sz val="9"/>
      <color theme="1"/>
      <name val="Cambria"/>
      <family val="1"/>
    </font>
    <font>
      <sz val="8"/>
      <name val="Cambria"/>
      <family val="1"/>
    </font>
    <font>
      <b/>
      <sz val="9"/>
      <color theme="0"/>
      <name val="Cambria"/>
      <family val="1"/>
    </font>
    <font>
      <sz val="10"/>
      <name val="Arial"/>
      <family val="2"/>
    </font>
    <font>
      <sz val="10"/>
      <name val="Arial"/>
      <family val="2"/>
    </font>
    <font>
      <sz val="9"/>
      <color theme="1"/>
      <name val="Calibri"/>
      <family val="2"/>
      <scheme val="minor"/>
    </font>
    <font>
      <b/>
      <sz val="8"/>
      <name val="Cambria"/>
      <family val="1"/>
    </font>
    <font>
      <b/>
      <sz val="11"/>
      <color theme="0"/>
      <name val="Cambria"/>
      <family val="1"/>
    </font>
    <font>
      <b/>
      <sz val="11"/>
      <color theme="1"/>
      <name val="Calibri"/>
      <family val="2"/>
      <scheme val="minor"/>
    </font>
    <font>
      <b/>
      <sz val="9"/>
      <color theme="1"/>
      <name val="Cambria"/>
      <family val="1"/>
    </font>
    <font>
      <sz val="9"/>
      <color rgb="FF000000"/>
      <name val="Cambria"/>
      <family val="1"/>
    </font>
    <font>
      <b/>
      <sz val="8"/>
      <color theme="1"/>
      <name val="Cambria"/>
      <family val="1"/>
    </font>
    <font>
      <sz val="12"/>
      <color theme="1"/>
      <name val="Calibri"/>
      <family val="2"/>
      <scheme val="minor"/>
    </font>
    <font>
      <sz val="10"/>
      <name val="Times New Roman"/>
      <family val="1"/>
    </font>
    <font>
      <sz val="10"/>
      <color rgb="FF000000"/>
      <name val="Times New Roman"/>
      <family val="1"/>
    </font>
    <font>
      <sz val="8"/>
      <name val="Calibri"/>
      <family val="2"/>
      <scheme val="minor"/>
    </font>
    <font>
      <b/>
      <sz val="9"/>
      <name val="Cambria"/>
      <family val="1"/>
    </font>
    <font>
      <sz val="11"/>
      <color theme="0"/>
      <name val="Calibri"/>
      <family val="2"/>
      <scheme val="minor"/>
    </font>
    <font>
      <sz val="8"/>
      <color theme="0"/>
      <name val="Cambria"/>
      <family val="1"/>
    </font>
  </fonts>
  <fills count="8">
    <fill>
      <patternFill patternType="none"/>
    </fill>
    <fill>
      <patternFill patternType="gray125"/>
    </fill>
    <fill>
      <patternFill patternType="solid">
        <fgColor rgb="FF376B54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3332"/>
        <bgColor indexed="64"/>
      </patternFill>
    </fill>
  </fills>
  <borders count="1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theme="1"/>
      </left>
      <right/>
      <top/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thin">
        <color indexed="64"/>
      </right>
      <top/>
      <bottom style="medium">
        <color theme="1"/>
      </bottom>
      <diagonal/>
    </border>
    <border>
      <left/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2" tint="-9.9978637043366805E-2"/>
      </left>
      <right/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2" tint="-9.9978637043366805E-2"/>
      </left>
      <right style="thin">
        <color theme="2" tint="-9.9978637043366805E-2"/>
      </right>
      <top/>
      <bottom style="thin">
        <color theme="2" tint="-9.9978637043366805E-2"/>
      </bottom>
      <diagonal/>
    </border>
    <border>
      <left style="thin">
        <color theme="2" tint="-9.9978637043366805E-2"/>
      </left>
      <right/>
      <top/>
      <bottom style="thin">
        <color theme="2" tint="-9.9978637043366805E-2"/>
      </bottom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/>
      <diagonal/>
    </border>
    <border>
      <left style="thin">
        <color theme="2" tint="-9.9978637043366805E-2"/>
      </left>
      <right/>
      <top style="thin">
        <color theme="2" tint="-9.9978637043366805E-2"/>
      </top>
      <bottom/>
      <diagonal/>
    </border>
    <border>
      <left/>
      <right style="medium">
        <color theme="1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 style="medium">
        <color indexed="64"/>
      </bottom>
      <diagonal/>
    </border>
    <border>
      <left style="thin">
        <color theme="2" tint="-9.9978637043366805E-2"/>
      </left>
      <right/>
      <top style="thin">
        <color theme="2" tint="-9.9978637043366805E-2"/>
      </top>
      <bottom style="medium">
        <color indexed="64"/>
      </bottom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indexed="64"/>
      </top>
      <bottom style="thin">
        <color indexed="64"/>
      </bottom>
      <diagonal/>
    </border>
    <border>
      <left style="thin">
        <color theme="2" tint="-9.9978637043366805E-2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2" tint="-9.9978637043366805E-2"/>
      </left>
      <right style="thin">
        <color theme="2" tint="-9.9978637043366805E-2"/>
      </right>
      <top style="medium">
        <color indexed="64"/>
      </top>
      <bottom style="thin">
        <color theme="2" tint="-9.9978637043366805E-2"/>
      </bottom>
      <diagonal/>
    </border>
    <border>
      <left style="thin">
        <color theme="2" tint="-9.9978637043366805E-2"/>
      </left>
      <right/>
      <top style="medium">
        <color indexed="64"/>
      </top>
      <bottom style="thin">
        <color theme="2" tint="-9.9978637043366805E-2"/>
      </bottom>
      <diagonal/>
    </border>
    <border>
      <left style="thin">
        <color theme="2" tint="-9.9978637043366805E-2"/>
      </left>
      <right style="thin">
        <color theme="2" tint="-9.9978637043366805E-2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theme="1"/>
      </left>
      <right style="thin">
        <color indexed="64"/>
      </right>
      <top style="medium">
        <color theme="1"/>
      </top>
      <bottom/>
      <diagonal/>
    </border>
    <border>
      <left style="thin">
        <color indexed="64"/>
      </left>
      <right style="thin">
        <color indexed="64"/>
      </right>
      <top style="medium">
        <color theme="1"/>
      </top>
      <bottom/>
      <diagonal/>
    </border>
    <border>
      <left style="thin">
        <color indexed="64"/>
      </left>
      <right/>
      <top style="medium">
        <color theme="1"/>
      </top>
      <bottom/>
      <diagonal/>
    </border>
    <border>
      <left style="medium">
        <color theme="1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/>
      <top/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indexed="64"/>
      </bottom>
      <diagonal/>
    </border>
    <border>
      <left/>
      <right/>
      <top style="medium">
        <color theme="1"/>
      </top>
      <bottom style="medium">
        <color indexed="64"/>
      </bottom>
      <diagonal/>
    </border>
    <border>
      <left/>
      <right style="medium">
        <color theme="1"/>
      </right>
      <top style="medium">
        <color theme="1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1"/>
      </top>
      <bottom style="thin">
        <color theme="2" tint="-9.9978637043366805E-2"/>
      </bottom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 style="thin">
        <color theme="1"/>
      </bottom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1"/>
      </top>
      <bottom style="thin">
        <color theme="1"/>
      </bottom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1"/>
      </top>
      <bottom/>
      <diagonal/>
    </border>
    <border>
      <left style="thin">
        <color theme="2" tint="-9.9978637043366805E-2"/>
      </left>
      <right/>
      <top style="thin">
        <color theme="1"/>
      </top>
      <bottom style="thin">
        <color theme="2" tint="-9.9978637043366805E-2"/>
      </bottom>
      <diagonal/>
    </border>
    <border>
      <left style="thin">
        <color theme="2" tint="-9.9978637043366805E-2"/>
      </left>
      <right/>
      <top style="thin">
        <color theme="2" tint="-9.9978637043366805E-2"/>
      </top>
      <bottom style="thin">
        <color theme="1"/>
      </bottom>
      <diagonal/>
    </border>
    <border>
      <left style="thin">
        <color theme="2" tint="-9.9978637043366805E-2"/>
      </left>
      <right/>
      <top style="thin">
        <color theme="1"/>
      </top>
      <bottom/>
      <diagonal/>
    </border>
    <border>
      <left style="thin">
        <color theme="2" tint="-9.9978637043366805E-2"/>
      </left>
      <right/>
      <top style="thin">
        <color theme="1"/>
      </top>
      <bottom style="thin">
        <color theme="1"/>
      </bottom>
      <diagonal/>
    </border>
    <border>
      <left/>
      <right style="thin">
        <color theme="2" tint="-9.9978637043366805E-2"/>
      </right>
      <top style="thin">
        <color theme="2" tint="-9.9978637043366805E-2"/>
      </top>
      <bottom style="thin">
        <color theme="1"/>
      </bottom>
      <diagonal/>
    </border>
    <border>
      <left/>
      <right style="thin">
        <color theme="2" tint="-9.9978637043366805E-2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2" tint="-9.9978637043366805E-2"/>
      </bottom>
      <diagonal/>
    </border>
    <border>
      <left style="thin">
        <color theme="1"/>
      </left>
      <right style="thin">
        <color theme="1"/>
      </right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1"/>
      </left>
      <right style="thin">
        <color theme="1"/>
      </right>
      <top style="thin">
        <color theme="2" tint="-9.9978637043366805E-2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2" tint="-9.9978637043366805E-2"/>
      </top>
      <bottom/>
      <diagonal/>
    </border>
    <border>
      <left style="thin">
        <color theme="1"/>
      </left>
      <right style="thin">
        <color theme="1"/>
      </right>
      <top/>
      <bottom style="thin">
        <color theme="2" tint="-9.9978637043366805E-2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/>
      <diagonal/>
    </border>
    <border>
      <left style="thin">
        <color theme="1"/>
      </left>
      <right style="medium">
        <color theme="1"/>
      </right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1"/>
      </left>
      <right style="medium">
        <color theme="1"/>
      </right>
      <top style="thin">
        <color theme="2" tint="-9.9978637043366805E-2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2" tint="-9.9978637043366805E-2"/>
      </bottom>
      <diagonal/>
    </border>
    <border>
      <left style="thin">
        <color indexed="64"/>
      </left>
      <right style="thin">
        <color indexed="64"/>
      </right>
      <top/>
      <bottom style="thin">
        <color theme="2" tint="-9.9978637043366805E-2"/>
      </bottom>
      <diagonal/>
    </border>
    <border>
      <left style="medium">
        <color indexed="64"/>
      </left>
      <right/>
      <top style="thin">
        <color indexed="64"/>
      </top>
      <bottom style="thin">
        <color theme="2" tint="-9.9978637043366805E-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theme="2" tint="-9.9978637043366805E-2"/>
      </bottom>
      <diagonal/>
    </border>
    <border>
      <left style="medium">
        <color indexed="64"/>
      </left>
      <right/>
      <top style="thin">
        <color theme="2" tint="-9.9978637043366805E-2"/>
      </top>
      <bottom style="thin">
        <color theme="2" tint="-9.9978637043366805E-2"/>
      </bottom>
      <diagonal/>
    </border>
    <border>
      <left style="medium">
        <color indexed="64"/>
      </left>
      <right/>
      <top style="thin">
        <color theme="2" tint="-9.9978637043366805E-2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 style="thin">
        <color indexed="64"/>
      </left>
      <right style="thin">
        <color theme="1"/>
      </right>
      <top style="thin">
        <color indexed="64"/>
      </top>
      <bottom/>
      <diagonal/>
    </border>
    <border>
      <left style="thin">
        <color indexed="64"/>
      </left>
      <right style="thin">
        <color theme="1"/>
      </right>
      <top/>
      <bottom/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1"/>
      </top>
      <bottom style="thin">
        <color indexed="64"/>
      </bottom>
      <diagonal/>
    </border>
    <border>
      <left style="thin">
        <color theme="2" tint="-9.9978637043366805E-2"/>
      </left>
      <right/>
      <top style="thin">
        <color theme="1"/>
      </top>
      <bottom style="thin">
        <color indexed="64"/>
      </bottom>
      <diagonal/>
    </border>
    <border>
      <left style="thin">
        <color theme="1"/>
      </left>
      <right style="medium">
        <color theme="1"/>
      </right>
      <top/>
      <bottom style="thin">
        <color theme="2" tint="-9.9978637043366805E-2"/>
      </bottom>
      <diagonal/>
    </border>
    <border>
      <left style="thin">
        <color theme="1"/>
      </left>
      <right style="thin">
        <color theme="1"/>
      </right>
      <top style="medium">
        <color indexed="64"/>
      </top>
      <bottom/>
      <diagonal/>
    </border>
    <border>
      <left style="thin">
        <color theme="1"/>
      </left>
      <right style="thin">
        <color theme="1"/>
      </right>
      <top style="medium">
        <color indexed="64"/>
      </top>
      <bottom style="thin">
        <color theme="2" tint="-9.9978637043366805E-2"/>
      </bottom>
      <diagonal/>
    </border>
    <border>
      <left/>
      <right style="thin">
        <color theme="2" tint="-9.9978637043366805E-2"/>
      </right>
      <top style="medium">
        <color indexed="64"/>
      </top>
      <bottom style="thin">
        <color theme="2" tint="-9.9978637043366805E-2"/>
      </bottom>
      <diagonal/>
    </border>
    <border>
      <left style="thin">
        <color theme="1"/>
      </left>
      <right style="medium">
        <color indexed="64"/>
      </right>
      <top style="medium">
        <color indexed="64"/>
      </top>
      <bottom style="thin">
        <color theme="2" tint="-9.9978637043366805E-2"/>
      </bottom>
      <diagonal/>
    </border>
    <border>
      <left style="thin">
        <color theme="1"/>
      </left>
      <right style="medium">
        <color indexed="64"/>
      </right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1"/>
      </left>
      <right style="medium">
        <color indexed="64"/>
      </right>
      <top style="thin">
        <color theme="2" tint="-9.9978637043366805E-2"/>
      </top>
      <bottom style="thin">
        <color theme="1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/>
      <diagonal/>
    </border>
    <border>
      <left style="thin">
        <color theme="1"/>
      </left>
      <right style="medium">
        <color indexed="64"/>
      </right>
      <top style="thin">
        <color theme="1"/>
      </top>
      <bottom style="thin">
        <color theme="2" tint="-9.9978637043366805E-2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indexed="64"/>
      </right>
      <top style="thin">
        <color theme="2" tint="-9.9978637043366805E-2"/>
      </top>
      <bottom/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1"/>
      </top>
      <bottom style="medium">
        <color indexed="64"/>
      </bottom>
      <diagonal/>
    </border>
    <border>
      <left style="thin">
        <color theme="2" tint="-9.9978637043366805E-2"/>
      </left>
      <right/>
      <top style="thin">
        <color theme="1"/>
      </top>
      <bottom style="medium">
        <color indexed="64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 style="medium">
        <color indexed="64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 style="medium">
        <color indexed="64"/>
      </right>
      <top/>
      <bottom/>
      <diagonal/>
    </border>
    <border>
      <left style="thin">
        <color theme="2" tint="-9.9978637043366805E-2"/>
      </left>
      <right style="thin">
        <color theme="2" tint="-9.9978637043366805E-2"/>
      </right>
      <top style="medium">
        <color theme="1"/>
      </top>
      <bottom/>
      <diagonal/>
    </border>
    <border>
      <left style="thin">
        <color theme="2" tint="-9.9978637043366805E-2"/>
      </left>
      <right/>
      <top style="medium">
        <color theme="1"/>
      </top>
      <bottom/>
      <diagonal/>
    </border>
    <border>
      <left style="thin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thin">
        <color theme="1"/>
      </right>
      <top style="medium">
        <color indexed="64"/>
      </top>
      <bottom/>
      <diagonal/>
    </border>
    <border>
      <left style="thin">
        <color theme="1"/>
      </left>
      <right style="medium">
        <color indexed="64"/>
      </right>
      <top/>
      <bottom style="thin">
        <color theme="2" tint="-9.9978637043366805E-2"/>
      </bottom>
      <diagonal/>
    </border>
    <border>
      <left style="thin">
        <color theme="1"/>
      </left>
      <right style="medium">
        <color indexed="64"/>
      </right>
      <top style="thin">
        <color theme="2" tint="-9.9978637043366805E-2"/>
      </top>
      <bottom style="medium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2" tint="-9.9978637043366805E-2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2" tint="-9.9978637043366805E-2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/>
      <right style="thin">
        <color theme="2" tint="-9.9978637043366805E-2"/>
      </right>
      <top/>
      <bottom style="thin">
        <color theme="2" tint="-9.9978637043366805E-2"/>
      </bottom>
      <diagonal/>
    </border>
    <border>
      <left style="thin">
        <color theme="1"/>
      </left>
      <right style="medium">
        <color theme="1"/>
      </right>
      <top style="medium">
        <color indexed="64"/>
      </top>
      <bottom style="thin">
        <color theme="2" tint="-9.9978637043366805E-2"/>
      </bottom>
      <diagonal/>
    </border>
    <border>
      <left style="thin">
        <color theme="1"/>
      </left>
      <right style="medium">
        <color theme="1"/>
      </right>
      <top style="thin">
        <color theme="2" tint="-9.9978637043366805E-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theme="2" tint="-9.9978637043366805E-2"/>
      </top>
      <bottom/>
      <diagonal/>
    </border>
    <border>
      <left/>
      <right style="thin">
        <color theme="2" tint="-9.9978637043366805E-2"/>
      </right>
      <top style="thin">
        <color theme="2" tint="-9.9978637043366805E-2"/>
      </top>
      <bottom style="medium">
        <color indexed="64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theme="2" tint="-9.9978637043366805E-2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theme="1"/>
      </right>
      <top style="thin">
        <color theme="1"/>
      </top>
      <bottom style="thin">
        <color theme="2" tint="-9.9978637043366805E-2"/>
      </bottom>
      <diagonal/>
    </border>
    <border>
      <left/>
      <right style="thin">
        <color theme="1"/>
      </right>
      <top style="thin">
        <color theme="2" tint="-9.9978637043366805E-2"/>
      </top>
      <bottom style="thin">
        <color theme="2" tint="-9.9978637043366805E-2"/>
      </bottom>
      <diagonal/>
    </border>
    <border>
      <left/>
      <right style="thin">
        <color theme="1"/>
      </right>
      <top style="thin">
        <color theme="2" tint="-9.9978637043366805E-2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indexed="64"/>
      </bottom>
      <diagonal/>
    </border>
  </borders>
  <cellStyleXfs count="34">
    <xf numFmtId="0" fontId="0" fillId="0" borderId="0"/>
    <xf numFmtId="165" fontId="3" fillId="0" borderId="0" applyFont="0" applyFill="0" applyBorder="0" applyAlignment="0" applyProtection="0"/>
    <xf numFmtId="0" fontId="8" fillId="0" borderId="0"/>
    <xf numFmtId="166" fontId="8" fillId="0" borderId="0" applyFont="0" applyFill="0" applyBorder="0" applyAlignment="0" applyProtection="0"/>
    <xf numFmtId="0" fontId="9" fillId="0" borderId="0"/>
    <xf numFmtId="166" fontId="9" fillId="0" borderId="0" applyFont="0" applyFill="0" applyBorder="0" applyAlignment="0" applyProtection="0"/>
    <xf numFmtId="0" fontId="8" fillId="0" borderId="0"/>
    <xf numFmtId="169" fontId="8" fillId="0" borderId="0" applyFill="0" applyBorder="0" applyAlignment="0" applyProtection="0"/>
    <xf numFmtId="9" fontId="17" fillId="0" borderId="0" applyFont="0" applyFill="0" applyBorder="0" applyAlignment="0" applyProtection="0"/>
    <xf numFmtId="9" fontId="8" fillId="0" borderId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0" fontId="18" fillId="0" borderId="0"/>
    <xf numFmtId="165" fontId="18" fillId="0" borderId="0" applyFont="0" applyFill="0" applyBorder="0" applyAlignment="0" applyProtection="0"/>
    <xf numFmtId="0" fontId="19" fillId="0" borderId="0"/>
    <xf numFmtId="164" fontId="18" fillId="0" borderId="0" applyFont="0" applyFill="0" applyBorder="0" applyAlignment="0" applyProtection="0"/>
    <xf numFmtId="0" fontId="2" fillId="0" borderId="0"/>
    <xf numFmtId="0" fontId="17" fillId="0" borderId="0"/>
    <xf numFmtId="43" fontId="18" fillId="0" borderId="0" applyFont="0" applyFill="0" applyBorder="0" applyAlignment="0" applyProtection="0"/>
    <xf numFmtId="9" fontId="3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304">
    <xf numFmtId="0" fontId="0" fillId="0" borderId="0" xfId="0"/>
    <xf numFmtId="0" fontId="0" fillId="0" borderId="0" xfId="0" applyAlignment="1">
      <alignment horizontal="center"/>
    </xf>
    <xf numFmtId="0" fontId="7" fillId="2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/>
    <xf numFmtId="0" fontId="7" fillId="2" borderId="8" xfId="0" applyFont="1" applyFill="1" applyBorder="1" applyAlignment="1" applyProtection="1">
      <alignment vertical="center" wrapText="1"/>
      <protection locked="0"/>
    </xf>
    <xf numFmtId="0" fontId="7" fillId="2" borderId="8" xfId="0" applyFont="1" applyFill="1" applyBorder="1" applyAlignment="1" applyProtection="1">
      <alignment horizontal="center" vertical="center" wrapText="1"/>
      <protection locked="0"/>
    </xf>
    <xf numFmtId="0" fontId="7" fillId="2" borderId="9" xfId="0" applyFont="1" applyFill="1" applyBorder="1" applyAlignment="1" applyProtection="1">
      <alignment horizontal="center" vertical="center" wrapText="1"/>
      <protection locked="0"/>
    </xf>
    <xf numFmtId="0" fontId="3" fillId="4" borderId="0" xfId="0" applyFont="1" applyFill="1"/>
    <xf numFmtId="167" fontId="0" fillId="0" borderId="0" xfId="0" applyNumberFormat="1"/>
    <xf numFmtId="167" fontId="10" fillId="0" borderId="0" xfId="0" applyNumberFormat="1" applyFont="1"/>
    <xf numFmtId="0" fontId="0" fillId="0" borderId="0" xfId="0" applyAlignment="1">
      <alignment vertical="center"/>
    </xf>
    <xf numFmtId="0" fontId="5" fillId="0" borderId="0" xfId="0" applyFont="1" applyAlignment="1" applyProtection="1">
      <alignment horizontal="center"/>
      <protection locked="0"/>
    </xf>
    <xf numFmtId="0" fontId="7" fillId="2" borderId="7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left"/>
      <protection locked="0"/>
    </xf>
    <xf numFmtId="0" fontId="7" fillId="5" borderId="9" xfId="0" applyFont="1" applyFill="1" applyBorder="1" applyAlignment="1">
      <alignment horizontal="center" vertical="top"/>
    </xf>
    <xf numFmtId="0" fontId="7" fillId="5" borderId="0" xfId="0" applyFont="1" applyFill="1" applyAlignment="1">
      <alignment horizontal="center" vertical="top"/>
    </xf>
    <xf numFmtId="0" fontId="7" fillId="5" borderId="0" xfId="0" applyFont="1" applyFill="1" applyAlignment="1">
      <alignment horizontal="left" vertical="top"/>
    </xf>
    <xf numFmtId="0" fontId="7" fillId="5" borderId="0" xfId="0" applyFont="1" applyFill="1"/>
    <xf numFmtId="167" fontId="7" fillId="5" borderId="0" xfId="1" applyNumberFormat="1" applyFont="1" applyFill="1" applyBorder="1"/>
    <xf numFmtId="0" fontId="7" fillId="5" borderId="9" xfId="0" applyFont="1" applyFill="1" applyBorder="1" applyAlignment="1">
      <alignment horizontal="left"/>
    </xf>
    <xf numFmtId="0" fontId="7" fillId="5" borderId="0" xfId="0" applyFont="1" applyFill="1" applyAlignment="1">
      <alignment horizontal="center"/>
    </xf>
    <xf numFmtId="0" fontId="7" fillId="5" borderId="5" xfId="0" applyFont="1" applyFill="1" applyBorder="1" applyAlignment="1">
      <alignment horizontal="left"/>
    </xf>
    <xf numFmtId="0" fontId="7" fillId="5" borderId="6" xfId="0" applyFont="1" applyFill="1" applyBorder="1" applyAlignment="1">
      <alignment horizontal="center"/>
    </xf>
    <xf numFmtId="0" fontId="7" fillId="5" borderId="6" xfId="0" applyFont="1" applyFill="1" applyBorder="1"/>
    <xf numFmtId="167" fontId="7" fillId="5" borderId="6" xfId="1" applyNumberFormat="1" applyFont="1" applyFill="1" applyBorder="1"/>
    <xf numFmtId="0" fontId="0" fillId="0" borderId="0" xfId="0" applyAlignment="1">
      <alignment horizontal="center" vertical="center"/>
    </xf>
    <xf numFmtId="0" fontId="7" fillId="5" borderId="0" xfId="0" applyFont="1" applyFill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168" fontId="0" fillId="0" borderId="0" xfId="0" applyNumberFormat="1"/>
    <xf numFmtId="167" fontId="0" fillId="0" borderId="0" xfId="0" applyNumberFormat="1" applyAlignment="1">
      <alignment horizontal="center"/>
    </xf>
    <xf numFmtId="0" fontId="13" fillId="0" borderId="0" xfId="0" applyFont="1" applyAlignment="1">
      <alignment horizontal="left"/>
    </xf>
    <xf numFmtId="0" fontId="7" fillId="2" borderId="0" xfId="0" applyFont="1" applyFill="1" applyAlignment="1" applyProtection="1">
      <alignment vertical="center" wrapText="1"/>
      <protection locked="0"/>
    </xf>
    <xf numFmtId="0" fontId="7" fillId="2" borderId="29" xfId="0" applyFont="1" applyFill="1" applyBorder="1" applyAlignment="1" applyProtection="1">
      <alignment vertical="center" wrapText="1"/>
      <protection locked="0"/>
    </xf>
    <xf numFmtId="0" fontId="7" fillId="2" borderId="40" xfId="0" applyFont="1" applyFill="1" applyBorder="1" applyAlignment="1" applyProtection="1">
      <alignment vertical="center" wrapText="1"/>
      <protection locked="0"/>
    </xf>
    <xf numFmtId="0" fontId="7" fillId="2" borderId="29" xfId="0" applyFont="1" applyFill="1" applyBorder="1" applyAlignment="1" applyProtection="1">
      <alignment horizontal="center" vertical="center" wrapText="1"/>
      <protection locked="0"/>
    </xf>
    <xf numFmtId="0" fontId="7" fillId="2" borderId="40" xfId="0" applyFont="1" applyFill="1" applyBorder="1" applyAlignment="1" applyProtection="1">
      <alignment horizontal="center" vertical="center" wrapText="1"/>
      <protection locked="0"/>
    </xf>
    <xf numFmtId="167" fontId="6" fillId="0" borderId="34" xfId="1" applyNumberFormat="1" applyFont="1" applyBorder="1" applyAlignment="1" applyProtection="1">
      <alignment horizontal="right" vertical="top"/>
      <protection locked="0"/>
    </xf>
    <xf numFmtId="167" fontId="6" fillId="0" borderId="34" xfId="1" applyNumberFormat="1" applyFont="1" applyBorder="1" applyAlignment="1" applyProtection="1">
      <alignment horizontal="center" vertical="center"/>
      <protection locked="0"/>
    </xf>
    <xf numFmtId="167" fontId="6" fillId="0" borderId="73" xfId="1" applyNumberFormat="1" applyFont="1" applyBorder="1" applyAlignment="1" applyProtection="1">
      <alignment horizontal="right" vertical="top"/>
      <protection locked="0"/>
    </xf>
    <xf numFmtId="167" fontId="6" fillId="0" borderId="73" xfId="1" applyNumberFormat="1" applyFont="1" applyBorder="1" applyAlignment="1" applyProtection="1">
      <alignment horizontal="center" vertical="center"/>
      <protection locked="0"/>
    </xf>
    <xf numFmtId="167" fontId="6" fillId="0" borderId="74" xfId="1" applyNumberFormat="1" applyFont="1" applyBorder="1" applyAlignment="1" applyProtection="1">
      <alignment horizontal="right" vertical="top"/>
      <protection locked="0"/>
    </xf>
    <xf numFmtId="167" fontId="6" fillId="0" borderId="74" xfId="1" applyNumberFormat="1" applyFont="1" applyBorder="1" applyAlignment="1" applyProtection="1">
      <alignment horizontal="center" vertical="center"/>
      <protection locked="0"/>
    </xf>
    <xf numFmtId="167" fontId="6" fillId="0" borderId="75" xfId="1" applyNumberFormat="1" applyFont="1" applyBorder="1" applyAlignment="1" applyProtection="1">
      <alignment horizontal="center" vertical="center"/>
      <protection locked="0"/>
    </xf>
    <xf numFmtId="167" fontId="6" fillId="0" borderId="76" xfId="1" applyNumberFormat="1" applyFont="1" applyBorder="1" applyAlignment="1" applyProtection="1">
      <alignment horizontal="right" vertical="top"/>
      <protection locked="0"/>
    </xf>
    <xf numFmtId="167" fontId="6" fillId="0" borderId="76" xfId="1" applyNumberFormat="1" applyFont="1" applyBorder="1" applyAlignment="1" applyProtection="1">
      <alignment horizontal="center" vertical="center"/>
      <protection locked="0"/>
    </xf>
    <xf numFmtId="167" fontId="6" fillId="0" borderId="38" xfId="1" applyNumberFormat="1" applyFont="1" applyBorder="1" applyAlignment="1" applyProtection="1">
      <alignment horizontal="center" vertical="center"/>
      <protection locked="0"/>
    </xf>
    <xf numFmtId="167" fontId="6" fillId="0" borderId="77" xfId="1" applyNumberFormat="1" applyFont="1" applyBorder="1" applyAlignment="1" applyProtection="1">
      <alignment horizontal="center" vertical="center"/>
      <protection locked="0"/>
    </xf>
    <xf numFmtId="167" fontId="6" fillId="0" borderId="35" xfId="1" applyNumberFormat="1" applyFont="1" applyBorder="1" applyAlignment="1" applyProtection="1">
      <alignment horizontal="center" vertical="center"/>
      <protection locked="0"/>
    </xf>
    <xf numFmtId="167" fontId="6" fillId="0" borderId="78" xfId="1" applyNumberFormat="1" applyFont="1" applyBorder="1" applyAlignment="1" applyProtection="1">
      <alignment horizontal="center" vertical="center"/>
      <protection locked="0"/>
    </xf>
    <xf numFmtId="167" fontId="6" fillId="0" borderId="79" xfId="1" applyNumberFormat="1" applyFont="1" applyBorder="1" applyAlignment="1" applyProtection="1">
      <alignment horizontal="center" vertical="center"/>
      <protection locked="0"/>
    </xf>
    <xf numFmtId="167" fontId="6" fillId="0" borderId="80" xfId="1" applyNumberFormat="1" applyFont="1" applyBorder="1" applyAlignment="1" applyProtection="1">
      <alignment horizontal="center" vertical="center"/>
      <protection locked="0"/>
    </xf>
    <xf numFmtId="167" fontId="6" fillId="0" borderId="39" xfId="1" applyNumberFormat="1" applyFont="1" applyBorder="1" applyAlignment="1" applyProtection="1">
      <alignment horizontal="center" vertical="center"/>
      <protection locked="0"/>
    </xf>
    <xf numFmtId="0" fontId="4" fillId="3" borderId="70" xfId="0" applyFont="1" applyFill="1" applyBorder="1" applyAlignment="1">
      <alignment horizontal="center"/>
    </xf>
    <xf numFmtId="0" fontId="4" fillId="3" borderId="41" xfId="0" applyFont="1" applyFill="1" applyBorder="1" applyAlignment="1">
      <alignment horizontal="center"/>
    </xf>
    <xf numFmtId="0" fontId="6" fillId="3" borderId="83" xfId="0" applyFont="1" applyFill="1" applyBorder="1" applyAlignment="1" applyProtection="1">
      <alignment horizontal="left" vertical="top" wrapText="1"/>
      <protection locked="0"/>
    </xf>
    <xf numFmtId="0" fontId="6" fillId="3" borderId="84" xfId="0" applyFont="1" applyFill="1" applyBorder="1" applyAlignment="1" applyProtection="1">
      <alignment horizontal="left" vertical="top" wrapText="1"/>
      <protection locked="0"/>
    </xf>
    <xf numFmtId="0" fontId="6" fillId="3" borderId="85" xfId="0" applyFont="1" applyFill="1" applyBorder="1" applyAlignment="1" applyProtection="1">
      <alignment horizontal="left" vertical="top" wrapText="1"/>
      <protection locked="0"/>
    </xf>
    <xf numFmtId="0" fontId="6" fillId="3" borderId="70" xfId="0" applyFont="1" applyFill="1" applyBorder="1" applyAlignment="1" applyProtection="1">
      <alignment horizontal="left" vertical="top" wrapText="1"/>
      <protection locked="0"/>
    </xf>
    <xf numFmtId="0" fontId="6" fillId="3" borderId="86" xfId="0" applyFont="1" applyFill="1" applyBorder="1" applyAlignment="1" applyProtection="1">
      <alignment horizontal="left" vertical="top" wrapText="1"/>
      <protection locked="0"/>
    </xf>
    <xf numFmtId="167" fontId="6" fillId="0" borderId="34" xfId="1" applyNumberFormat="1" applyFont="1" applyBorder="1" applyAlignment="1" applyProtection="1">
      <alignment horizontal="center" vertical="top"/>
      <protection locked="0"/>
    </xf>
    <xf numFmtId="167" fontId="6" fillId="0" borderId="35" xfId="1" applyNumberFormat="1" applyFont="1" applyBorder="1" applyAlignment="1" applyProtection="1">
      <alignment horizontal="center" vertical="top"/>
      <protection locked="0"/>
    </xf>
    <xf numFmtId="167" fontId="6" fillId="0" borderId="74" xfId="1" applyNumberFormat="1" applyFont="1" applyBorder="1" applyAlignment="1" applyProtection="1">
      <alignment horizontal="center" vertical="top"/>
      <protection locked="0"/>
    </xf>
    <xf numFmtId="167" fontId="6" fillId="0" borderId="78" xfId="1" applyNumberFormat="1" applyFont="1" applyBorder="1" applyAlignment="1" applyProtection="1">
      <alignment horizontal="center" vertical="top"/>
      <protection locked="0"/>
    </xf>
    <xf numFmtId="167" fontId="6" fillId="0" borderId="73" xfId="1" applyNumberFormat="1" applyFont="1" applyBorder="1" applyAlignment="1" applyProtection="1">
      <alignment horizontal="center" vertical="top"/>
      <protection locked="0"/>
    </xf>
    <xf numFmtId="167" fontId="6" fillId="0" borderId="77" xfId="1" applyNumberFormat="1" applyFont="1" applyBorder="1" applyAlignment="1" applyProtection="1">
      <alignment horizontal="center" vertical="top"/>
      <protection locked="0"/>
    </xf>
    <xf numFmtId="167" fontId="7" fillId="5" borderId="0" xfId="1" applyNumberFormat="1" applyFont="1" applyFill="1" applyBorder="1" applyAlignment="1">
      <alignment horizontal="center"/>
    </xf>
    <xf numFmtId="167" fontId="7" fillId="5" borderId="6" xfId="1" applyNumberFormat="1" applyFont="1" applyFill="1" applyBorder="1" applyAlignment="1">
      <alignment horizontal="center"/>
    </xf>
    <xf numFmtId="0" fontId="6" fillId="3" borderId="93" xfId="0" applyFont="1" applyFill="1" applyBorder="1" applyAlignment="1" applyProtection="1">
      <alignment horizontal="left" vertical="top" wrapText="1"/>
      <protection locked="0"/>
    </xf>
    <xf numFmtId="0" fontId="6" fillId="3" borderId="95" xfId="0" applyFont="1" applyFill="1" applyBorder="1" applyAlignment="1" applyProtection="1">
      <alignment horizontal="left" vertical="top"/>
      <protection locked="0"/>
    </xf>
    <xf numFmtId="0" fontId="6" fillId="3" borderId="95" xfId="0" applyFont="1" applyFill="1" applyBorder="1" applyAlignment="1" applyProtection="1">
      <alignment horizontal="left" vertical="top" wrapText="1"/>
      <protection locked="0"/>
    </xf>
    <xf numFmtId="0" fontId="6" fillId="3" borderId="96" xfId="0" applyFont="1" applyFill="1" applyBorder="1" applyAlignment="1" applyProtection="1">
      <alignment horizontal="left" vertical="top" wrapText="1"/>
      <protection locked="0"/>
    </xf>
    <xf numFmtId="0" fontId="14" fillId="0" borderId="47" xfId="0" applyFont="1" applyBorder="1" applyAlignment="1">
      <alignment horizontal="left"/>
    </xf>
    <xf numFmtId="3" fontId="14" fillId="0" borderId="59" xfId="0" applyNumberFormat="1" applyFont="1" applyBorder="1" applyAlignment="1">
      <alignment horizontal="center"/>
    </xf>
    <xf numFmtId="3" fontId="6" fillId="0" borderId="91" xfId="1" applyNumberFormat="1" applyFont="1" applyBorder="1" applyAlignment="1" applyProtection="1">
      <alignment horizontal="center" vertical="top"/>
      <protection locked="0"/>
    </xf>
    <xf numFmtId="3" fontId="6" fillId="0" borderId="92" xfId="1" applyNumberFormat="1" applyFont="1" applyBorder="1" applyAlignment="1" applyProtection="1">
      <alignment horizontal="center" vertical="top"/>
      <protection locked="0"/>
    </xf>
    <xf numFmtId="3" fontId="6" fillId="0" borderId="2" xfId="1" applyNumberFormat="1" applyFont="1" applyBorder="1" applyAlignment="1" applyProtection="1">
      <alignment horizontal="center" vertical="top"/>
      <protection locked="0"/>
    </xf>
    <xf numFmtId="0" fontId="7" fillId="2" borderId="14" xfId="0" applyFont="1" applyFill="1" applyBorder="1" applyAlignment="1" applyProtection="1">
      <alignment horizontal="center" vertical="center" wrapText="1"/>
      <protection locked="0"/>
    </xf>
    <xf numFmtId="0" fontId="7" fillId="2" borderId="20" xfId="0" applyFont="1" applyFill="1" applyBorder="1" applyAlignment="1" applyProtection="1">
      <alignment horizontal="center" vertical="center" wrapText="1"/>
      <protection locked="0"/>
    </xf>
    <xf numFmtId="0" fontId="12" fillId="7" borderId="7" xfId="0" applyFont="1" applyFill="1" applyBorder="1" applyAlignment="1">
      <alignment horizontal="left"/>
    </xf>
    <xf numFmtId="0" fontId="22" fillId="7" borderId="8" xfId="0" applyFont="1" applyFill="1" applyBorder="1" applyAlignment="1">
      <alignment horizontal="center"/>
    </xf>
    <xf numFmtId="0" fontId="22" fillId="7" borderId="8" xfId="0" applyFont="1" applyFill="1" applyBorder="1" applyAlignment="1">
      <alignment horizontal="center" vertical="center"/>
    </xf>
    <xf numFmtId="0" fontId="22" fillId="7" borderId="16" xfId="0" applyFont="1" applyFill="1" applyBorder="1"/>
    <xf numFmtId="0" fontId="12" fillId="7" borderId="11" xfId="0" applyFont="1" applyFill="1" applyBorder="1" applyAlignment="1">
      <alignment horizontal="left"/>
    </xf>
    <xf numFmtId="170" fontId="6" fillId="0" borderId="94" xfId="19" applyNumberFormat="1" applyFont="1" applyBorder="1" applyAlignment="1" applyProtection="1">
      <alignment horizontal="center" vertical="top"/>
      <protection locked="0"/>
    </xf>
    <xf numFmtId="3" fontId="0" fillId="0" borderId="0" xfId="0" applyNumberFormat="1"/>
    <xf numFmtId="0" fontId="4" fillId="3" borderId="63" xfId="0" applyFont="1" applyFill="1" applyBorder="1" applyAlignment="1" applyProtection="1">
      <alignment horizontal="center" vertical="center" wrapText="1"/>
      <protection locked="0"/>
    </xf>
    <xf numFmtId="0" fontId="11" fillId="3" borderId="61" xfId="0" applyFont="1" applyFill="1" applyBorder="1" applyAlignment="1" applyProtection="1">
      <alignment horizontal="center" vertical="center" wrapText="1"/>
      <protection locked="0"/>
    </xf>
    <xf numFmtId="0" fontId="11" fillId="3" borderId="62" xfId="0" applyFont="1" applyFill="1" applyBorder="1" applyAlignment="1" applyProtection="1">
      <alignment horizontal="center" vertical="center" wrapText="1"/>
      <protection locked="0"/>
    </xf>
    <xf numFmtId="3" fontId="0" fillId="0" borderId="0" xfId="0" applyNumberFormat="1" applyAlignment="1">
      <alignment horizontal="center" vertical="center"/>
    </xf>
    <xf numFmtId="0" fontId="4" fillId="3" borderId="18" xfId="0" applyFont="1" applyFill="1" applyBorder="1" applyAlignment="1">
      <alignment horizontal="center"/>
    </xf>
    <xf numFmtId="0" fontId="6" fillId="3" borderId="4" xfId="0" applyFont="1" applyFill="1" applyBorder="1" applyAlignment="1" applyProtection="1">
      <alignment horizontal="left" vertical="top" wrapText="1"/>
      <protection locked="0"/>
    </xf>
    <xf numFmtId="0" fontId="4" fillId="3" borderId="45" xfId="0" applyFont="1" applyFill="1" applyBorder="1" applyAlignment="1">
      <alignment horizontal="center"/>
    </xf>
    <xf numFmtId="0" fontId="6" fillId="3" borderId="3" xfId="0" applyFont="1" applyFill="1" applyBorder="1" applyAlignment="1" applyProtection="1">
      <alignment horizontal="left" vertical="top" wrapText="1"/>
      <protection locked="0"/>
    </xf>
    <xf numFmtId="167" fontId="6" fillId="0" borderId="100" xfId="1" applyNumberFormat="1" applyFont="1" applyBorder="1" applyAlignment="1" applyProtection="1">
      <alignment horizontal="center" vertical="center"/>
      <protection locked="0"/>
    </xf>
    <xf numFmtId="167" fontId="6" fillId="0" borderId="101" xfId="1" applyNumberFormat="1" applyFont="1" applyBorder="1" applyAlignment="1" applyProtection="1">
      <alignment horizontal="center" vertical="center"/>
      <protection locked="0"/>
    </xf>
    <xf numFmtId="0" fontId="4" fillId="3" borderId="44" xfId="0" applyFont="1" applyFill="1" applyBorder="1" applyAlignment="1">
      <alignment horizontal="center"/>
    </xf>
    <xf numFmtId="0" fontId="6" fillId="3" borderId="54" xfId="0" applyFont="1" applyFill="1" applyBorder="1" applyAlignment="1" applyProtection="1">
      <alignment horizontal="left" vertical="top" wrapText="1"/>
      <protection locked="0"/>
    </xf>
    <xf numFmtId="0" fontId="16" fillId="3" borderId="18" xfId="0" applyFont="1" applyFill="1" applyBorder="1" applyAlignment="1" applyProtection="1">
      <alignment horizontal="center" vertical="center" wrapText="1"/>
      <protection locked="0"/>
    </xf>
    <xf numFmtId="0" fontId="4" fillId="6" borderId="0" xfId="0" applyFont="1" applyFill="1" applyAlignment="1">
      <alignment horizontal="center"/>
    </xf>
    <xf numFmtId="167" fontId="6" fillId="3" borderId="36" xfId="1" applyNumberFormat="1" applyFont="1" applyFill="1" applyBorder="1" applyAlignment="1" applyProtection="1">
      <alignment horizontal="center" vertical="center"/>
      <protection locked="0"/>
    </xf>
    <xf numFmtId="167" fontId="6" fillId="3" borderId="37" xfId="1" applyNumberFormat="1" applyFont="1" applyFill="1" applyBorder="1" applyAlignment="1" applyProtection="1">
      <alignment horizontal="center" vertical="center"/>
      <protection locked="0"/>
    </xf>
    <xf numFmtId="167" fontId="11" fillId="3" borderId="102" xfId="1" applyNumberFormat="1" applyFont="1" applyFill="1" applyBorder="1" applyAlignment="1" applyProtection="1">
      <alignment horizontal="center" vertical="center"/>
      <protection locked="0"/>
    </xf>
    <xf numFmtId="167" fontId="6" fillId="3" borderId="34" xfId="1" applyNumberFormat="1" applyFont="1" applyFill="1" applyBorder="1" applyAlignment="1" applyProtection="1">
      <alignment horizontal="center" vertical="center"/>
      <protection locked="0"/>
    </xf>
    <xf numFmtId="167" fontId="6" fillId="3" borderId="35" xfId="1" applyNumberFormat="1" applyFont="1" applyFill="1" applyBorder="1" applyAlignment="1" applyProtection="1">
      <alignment horizontal="center" vertical="center"/>
      <protection locked="0"/>
    </xf>
    <xf numFmtId="167" fontId="11" fillId="3" borderId="89" xfId="1" applyNumberFormat="1" applyFont="1" applyFill="1" applyBorder="1" applyAlignment="1" applyProtection="1">
      <alignment horizontal="center" vertical="center"/>
      <protection locked="0"/>
    </xf>
    <xf numFmtId="167" fontId="6" fillId="3" borderId="74" xfId="1" applyNumberFormat="1" applyFont="1" applyFill="1" applyBorder="1" applyAlignment="1" applyProtection="1">
      <alignment horizontal="center" vertical="center"/>
      <protection locked="0"/>
    </xf>
    <xf numFmtId="167" fontId="6" fillId="3" borderId="78" xfId="1" applyNumberFormat="1" applyFont="1" applyFill="1" applyBorder="1" applyAlignment="1" applyProtection="1">
      <alignment horizontal="center" vertical="center"/>
      <protection locked="0"/>
    </xf>
    <xf numFmtId="167" fontId="11" fillId="3" borderId="90" xfId="1" applyNumberFormat="1" applyFont="1" applyFill="1" applyBorder="1" applyAlignment="1" applyProtection="1">
      <alignment horizontal="center" vertical="center"/>
      <protection locked="0"/>
    </xf>
    <xf numFmtId="0" fontId="6" fillId="3" borderId="104" xfId="0" applyFont="1" applyFill="1" applyBorder="1" applyAlignment="1" applyProtection="1">
      <alignment horizontal="left" vertical="top" wrapText="1"/>
      <protection locked="0"/>
    </xf>
    <xf numFmtId="167" fontId="6" fillId="0" borderId="55" xfId="1" applyNumberFormat="1" applyFont="1" applyBorder="1" applyAlignment="1" applyProtection="1">
      <alignment horizontal="right" vertical="top"/>
      <protection locked="0"/>
    </xf>
    <xf numFmtId="167" fontId="6" fillId="0" borderId="55" xfId="1" applyNumberFormat="1" applyFont="1" applyBorder="1" applyAlignment="1" applyProtection="1">
      <alignment horizontal="center" vertical="center"/>
      <protection locked="0"/>
    </xf>
    <xf numFmtId="167" fontId="6" fillId="0" borderId="56" xfId="1" applyNumberFormat="1" applyFont="1" applyBorder="1" applyAlignment="1" applyProtection="1">
      <alignment horizontal="center" vertical="center"/>
      <protection locked="0"/>
    </xf>
    <xf numFmtId="0" fontId="16" fillId="3" borderId="58" xfId="0" applyFont="1" applyFill="1" applyBorder="1" applyAlignment="1" applyProtection="1">
      <alignment horizontal="center" vertical="center" wrapText="1"/>
      <protection locked="0"/>
    </xf>
    <xf numFmtId="0" fontId="4" fillId="3" borderId="58" xfId="0" applyFont="1" applyFill="1" applyBorder="1" applyAlignment="1">
      <alignment horizontal="center"/>
    </xf>
    <xf numFmtId="0" fontId="6" fillId="3" borderId="60" xfId="0" applyFont="1" applyFill="1" applyBorder="1" applyAlignment="1" applyProtection="1">
      <alignment horizontal="left" vertical="top" wrapText="1"/>
      <protection locked="0"/>
    </xf>
    <xf numFmtId="0" fontId="4" fillId="3" borderId="88" xfId="0" applyFont="1" applyFill="1" applyBorder="1" applyAlignment="1" applyProtection="1">
      <alignment horizontal="center" vertical="center" wrapText="1"/>
      <protection locked="0"/>
    </xf>
    <xf numFmtId="167" fontId="11" fillId="0" borderId="118" xfId="1" applyNumberFormat="1" applyFont="1" applyBorder="1" applyAlignment="1" applyProtection="1">
      <alignment horizontal="center" vertical="center"/>
      <protection locked="0"/>
    </xf>
    <xf numFmtId="167" fontId="11" fillId="0" borderId="119" xfId="1" applyNumberFormat="1" applyFont="1" applyBorder="1" applyAlignment="1" applyProtection="1">
      <alignment horizontal="center" vertical="center"/>
      <protection locked="0"/>
    </xf>
    <xf numFmtId="167" fontId="11" fillId="0" borderId="120" xfId="1" applyNumberFormat="1" applyFont="1" applyBorder="1" applyAlignment="1" applyProtection="1">
      <alignment horizontal="center" vertical="center"/>
      <protection locked="0"/>
    </xf>
    <xf numFmtId="0" fontId="11" fillId="3" borderId="64" xfId="0" applyFont="1" applyFill="1" applyBorder="1" applyAlignment="1" applyProtection="1">
      <alignment horizontal="center" vertical="top" wrapText="1"/>
      <protection locked="0"/>
    </xf>
    <xf numFmtId="0" fontId="11" fillId="3" borderId="65" xfId="0" applyFont="1" applyFill="1" applyBorder="1" applyAlignment="1" applyProtection="1">
      <alignment horizontal="center" vertical="top" wrapText="1"/>
      <protection locked="0"/>
    </xf>
    <xf numFmtId="0" fontId="4" fillId="3" borderId="65" xfId="0" applyFont="1" applyFill="1" applyBorder="1" applyAlignment="1" applyProtection="1">
      <alignment horizontal="center" vertical="center" wrapText="1"/>
      <protection locked="0"/>
    </xf>
    <xf numFmtId="0" fontId="6" fillId="3" borderId="32" xfId="0" applyFont="1" applyFill="1" applyBorder="1" applyAlignment="1" applyProtection="1">
      <alignment horizontal="center" vertical="top" wrapText="1"/>
      <protection locked="0"/>
    </xf>
    <xf numFmtId="0" fontId="6" fillId="3" borderId="65" xfId="0" applyFont="1" applyFill="1" applyBorder="1" applyAlignment="1" applyProtection="1">
      <alignment horizontal="left" vertical="top" wrapText="1"/>
      <protection locked="0"/>
    </xf>
    <xf numFmtId="167" fontId="11" fillId="0" borderId="121" xfId="1" applyNumberFormat="1" applyFont="1" applyBorder="1" applyAlignment="1" applyProtection="1">
      <alignment horizontal="right" vertical="top"/>
      <protection locked="0"/>
    </xf>
    <xf numFmtId="167" fontId="11" fillId="0" borderId="65" xfId="1" applyNumberFormat="1" applyFont="1" applyBorder="1" applyAlignment="1" applyProtection="1">
      <alignment horizontal="center" vertical="top"/>
      <protection locked="0"/>
    </xf>
    <xf numFmtId="167" fontId="6" fillId="0" borderId="55" xfId="1" applyNumberFormat="1" applyFont="1" applyBorder="1" applyAlignment="1" applyProtection="1">
      <alignment horizontal="center" vertical="top"/>
      <protection locked="0"/>
    </xf>
    <xf numFmtId="167" fontId="6" fillId="0" borderId="56" xfId="1" applyNumberFormat="1" applyFont="1" applyBorder="1" applyAlignment="1" applyProtection="1">
      <alignment horizontal="center" vertical="top"/>
      <protection locked="0"/>
    </xf>
    <xf numFmtId="167" fontId="11" fillId="3" borderId="107" xfId="1" applyNumberFormat="1" applyFont="1" applyFill="1" applyBorder="1" applyAlignment="1" applyProtection="1">
      <alignment horizontal="center" vertical="center"/>
      <protection locked="0"/>
    </xf>
    <xf numFmtId="0" fontId="4" fillId="6" borderId="6" xfId="0" applyFont="1" applyFill="1" applyBorder="1" applyAlignment="1">
      <alignment horizontal="center"/>
    </xf>
    <xf numFmtId="167" fontId="6" fillId="3" borderId="50" xfId="1" applyNumberFormat="1" applyFont="1" applyFill="1" applyBorder="1" applyAlignment="1" applyProtection="1">
      <alignment horizontal="center" vertical="center"/>
      <protection locked="0"/>
    </xf>
    <xf numFmtId="167" fontId="6" fillId="3" borderId="51" xfId="1" applyNumberFormat="1" applyFont="1" applyFill="1" applyBorder="1" applyAlignment="1" applyProtection="1">
      <alignment horizontal="center" vertical="center"/>
      <protection locked="0"/>
    </xf>
    <xf numFmtId="167" fontId="11" fillId="3" borderId="124" xfId="1" applyNumberFormat="1" applyFont="1" applyFill="1" applyBorder="1" applyAlignment="1" applyProtection="1">
      <alignment horizontal="center" vertical="center"/>
      <protection locked="0"/>
    </xf>
    <xf numFmtId="1" fontId="3" fillId="4" borderId="0" xfId="0" applyNumberFormat="1" applyFont="1" applyFill="1"/>
    <xf numFmtId="171" fontId="0" fillId="0" borderId="0" xfId="0" applyNumberFormat="1"/>
    <xf numFmtId="168" fontId="0" fillId="0" borderId="0" xfId="0" applyNumberFormat="1" applyAlignment="1">
      <alignment horizontal="center" vertical="center"/>
    </xf>
    <xf numFmtId="0" fontId="7" fillId="2" borderId="21" xfId="0" applyFont="1" applyFill="1" applyBorder="1" applyAlignment="1" applyProtection="1">
      <alignment horizontal="center" vertical="center" wrapText="1"/>
      <protection locked="0"/>
    </xf>
    <xf numFmtId="0" fontId="6" fillId="3" borderId="95" xfId="0" applyFont="1" applyFill="1" applyBorder="1" applyAlignment="1" applyProtection="1">
      <alignment horizontal="center" vertical="top"/>
      <protection locked="0"/>
    </xf>
    <xf numFmtId="0" fontId="14" fillId="0" borderId="47" xfId="0" applyFont="1" applyBorder="1" applyAlignment="1">
      <alignment horizontal="center"/>
    </xf>
    <xf numFmtId="9" fontId="0" fillId="0" borderId="0" xfId="19" applyFont="1" applyAlignment="1">
      <alignment horizontal="center"/>
    </xf>
    <xf numFmtId="0" fontId="6" fillId="3" borderId="10" xfId="0" applyFont="1" applyFill="1" applyBorder="1" applyAlignment="1" applyProtection="1">
      <alignment horizontal="left" vertical="center"/>
      <protection locked="0"/>
    </xf>
    <xf numFmtId="170" fontId="6" fillId="0" borderId="46" xfId="19" applyNumberFormat="1" applyFont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>
      <alignment horizontal="center"/>
    </xf>
    <xf numFmtId="167" fontId="6" fillId="0" borderId="52" xfId="1" applyNumberFormat="1" applyFont="1" applyBorder="1" applyAlignment="1" applyProtection="1">
      <alignment horizontal="center" vertical="center"/>
      <protection locked="0"/>
    </xf>
    <xf numFmtId="167" fontId="6" fillId="0" borderId="53" xfId="1" applyNumberFormat="1" applyFont="1" applyBorder="1" applyAlignment="1" applyProtection="1">
      <alignment horizontal="center" vertical="center"/>
      <protection locked="0"/>
    </xf>
    <xf numFmtId="0" fontId="4" fillId="3" borderId="42" xfId="0" applyFont="1" applyFill="1" applyBorder="1" applyAlignment="1">
      <alignment horizontal="center"/>
    </xf>
    <xf numFmtId="0" fontId="4" fillId="0" borderId="0" xfId="0" applyFont="1" applyAlignment="1" applyProtection="1">
      <alignment horizontal="center" vertical="top"/>
      <protection locked="0"/>
    </xf>
    <xf numFmtId="167" fontId="6" fillId="3" borderId="55" xfId="1" applyNumberFormat="1" applyFont="1" applyFill="1" applyBorder="1" applyAlignment="1" applyProtection="1">
      <alignment horizontal="center" vertical="center"/>
      <protection locked="0"/>
    </xf>
    <xf numFmtId="167" fontId="6" fillId="3" borderId="56" xfId="1" applyNumberFormat="1" applyFont="1" applyFill="1" applyBorder="1" applyAlignment="1" applyProtection="1">
      <alignment horizontal="center" vertical="center"/>
      <protection locked="0"/>
    </xf>
    <xf numFmtId="167" fontId="11" fillId="3" borderId="106" xfId="1" applyNumberFormat="1" applyFont="1" applyFill="1" applyBorder="1" applyAlignment="1" applyProtection="1">
      <alignment horizontal="center" vertical="center"/>
      <protection locked="0"/>
    </xf>
    <xf numFmtId="167" fontId="6" fillId="0" borderId="36" xfId="1" applyNumberFormat="1" applyFont="1" applyBorder="1" applyAlignment="1" applyProtection="1">
      <alignment horizontal="center" vertical="center"/>
      <protection locked="0"/>
    </xf>
    <xf numFmtId="167" fontId="6" fillId="0" borderId="37" xfId="1" applyNumberFormat="1" applyFont="1" applyBorder="1" applyAlignment="1" applyProtection="1">
      <alignment horizontal="center" vertical="center"/>
      <protection locked="0"/>
    </xf>
    <xf numFmtId="167" fontId="6" fillId="0" borderId="36" xfId="1" applyNumberFormat="1" applyFont="1" applyBorder="1" applyAlignment="1" applyProtection="1">
      <alignment horizontal="right" vertical="top"/>
      <protection locked="0"/>
    </xf>
    <xf numFmtId="0" fontId="6" fillId="3" borderId="41" xfId="0" applyFont="1" applyFill="1" applyBorder="1" applyAlignment="1" applyProtection="1">
      <alignment horizontal="left" vertical="top" wrapText="1"/>
      <protection locked="0"/>
    </xf>
    <xf numFmtId="0" fontId="6" fillId="3" borderId="87" xfId="0" applyFont="1" applyFill="1" applyBorder="1" applyAlignment="1" applyProtection="1">
      <alignment horizontal="left" vertical="top" wrapText="1"/>
      <protection locked="0"/>
    </xf>
    <xf numFmtId="0" fontId="6" fillId="3" borderId="125" xfId="0" applyFont="1" applyFill="1" applyBorder="1" applyAlignment="1" applyProtection="1">
      <alignment horizontal="left" vertical="top" wrapText="1"/>
      <protection locked="0"/>
    </xf>
    <xf numFmtId="0" fontId="4" fillId="3" borderId="71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167" fontId="6" fillId="0" borderId="36" xfId="1" applyNumberFormat="1" applyFont="1" applyBorder="1" applyAlignment="1" applyProtection="1">
      <alignment horizontal="center" vertical="top"/>
      <protection locked="0"/>
    </xf>
    <xf numFmtId="167" fontId="6" fillId="0" borderId="37" xfId="1" applyNumberFormat="1" applyFont="1" applyBorder="1" applyAlignment="1" applyProtection="1">
      <alignment horizontal="center" vertical="top"/>
      <protection locked="0"/>
    </xf>
    <xf numFmtId="167" fontId="6" fillId="0" borderId="36" xfId="1" applyNumberFormat="1" applyFont="1" applyFill="1" applyBorder="1" applyAlignment="1" applyProtection="1">
      <alignment horizontal="center" vertical="center"/>
      <protection locked="0"/>
    </xf>
    <xf numFmtId="167" fontId="6" fillId="0" borderId="37" xfId="1" applyNumberFormat="1" applyFont="1" applyFill="1" applyBorder="1" applyAlignment="1" applyProtection="1">
      <alignment horizontal="center" vertical="center"/>
      <protection locked="0"/>
    </xf>
    <xf numFmtId="167" fontId="6" fillId="0" borderId="34" xfId="1" applyNumberFormat="1" applyFont="1" applyFill="1" applyBorder="1" applyAlignment="1" applyProtection="1">
      <alignment horizontal="center" vertical="center"/>
      <protection locked="0"/>
    </xf>
    <xf numFmtId="167" fontId="6" fillId="0" borderId="35" xfId="1" applyNumberFormat="1" applyFont="1" applyFill="1" applyBorder="1" applyAlignment="1" applyProtection="1">
      <alignment horizontal="center" vertical="center"/>
      <protection locked="0"/>
    </xf>
    <xf numFmtId="167" fontId="6" fillId="0" borderId="75" xfId="1" applyNumberFormat="1" applyFont="1" applyFill="1" applyBorder="1" applyAlignment="1" applyProtection="1">
      <alignment horizontal="center" vertical="center"/>
      <protection locked="0"/>
    </xf>
    <xf numFmtId="167" fontId="6" fillId="0" borderId="80" xfId="1" applyNumberFormat="1" applyFont="1" applyFill="1" applyBorder="1" applyAlignment="1" applyProtection="1">
      <alignment horizontal="center" vertical="center"/>
      <protection locked="0"/>
    </xf>
    <xf numFmtId="167" fontId="6" fillId="0" borderId="73" xfId="1" applyNumberFormat="1" applyFont="1" applyFill="1" applyBorder="1" applyAlignment="1" applyProtection="1">
      <alignment horizontal="center" vertical="center"/>
      <protection locked="0"/>
    </xf>
    <xf numFmtId="167" fontId="6" fillId="0" borderId="77" xfId="1" applyNumberFormat="1" applyFont="1" applyFill="1" applyBorder="1" applyAlignment="1" applyProtection="1">
      <alignment horizontal="center" vertical="center"/>
      <protection locked="0"/>
    </xf>
    <xf numFmtId="10" fontId="0" fillId="0" borderId="0" xfId="19" applyNumberFormat="1" applyFont="1"/>
    <xf numFmtId="172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/>
    </xf>
    <xf numFmtId="173" fontId="0" fillId="0" borderId="0" xfId="0" applyNumberFormat="1" applyAlignment="1">
      <alignment horizontal="center"/>
    </xf>
    <xf numFmtId="4" fontId="0" fillId="0" borderId="0" xfId="19" applyNumberFormat="1" applyFont="1" applyAlignment="1">
      <alignment horizontal="center"/>
    </xf>
    <xf numFmtId="4" fontId="0" fillId="0" borderId="0" xfId="0" applyNumberFormat="1"/>
    <xf numFmtId="0" fontId="15" fillId="0" borderId="0" xfId="0" applyFont="1" applyAlignment="1">
      <alignment horizontal="center"/>
    </xf>
    <xf numFmtId="0" fontId="6" fillId="3" borderId="133" xfId="0" applyFont="1" applyFill="1" applyBorder="1" applyAlignment="1" applyProtection="1">
      <alignment horizontal="center" vertical="top"/>
      <protection locked="0"/>
    </xf>
    <xf numFmtId="3" fontId="6" fillId="0" borderId="15" xfId="1" applyNumberFormat="1" applyFont="1" applyBorder="1" applyAlignment="1" applyProtection="1">
      <alignment horizontal="center" vertical="top"/>
      <protection locked="0"/>
    </xf>
    <xf numFmtId="3" fontId="11" fillId="0" borderId="59" xfId="1" applyNumberFormat="1" applyFont="1" applyBorder="1" applyAlignment="1" applyProtection="1">
      <alignment horizontal="center" vertical="top"/>
      <protection locked="0"/>
    </xf>
    <xf numFmtId="0" fontId="23" fillId="0" borderId="0" xfId="0" applyFont="1" applyAlignment="1">
      <alignment horizontal="center"/>
    </xf>
    <xf numFmtId="167" fontId="6" fillId="3" borderId="105" xfId="1" applyNumberFormat="1" applyFont="1" applyFill="1" applyBorder="1" applyAlignment="1" applyProtection="1">
      <alignment horizontal="center" vertical="center"/>
      <protection locked="0"/>
    </xf>
    <xf numFmtId="167" fontId="6" fillId="3" borderId="33" xfId="1" applyNumberFormat="1" applyFont="1" applyFill="1" applyBorder="1" applyAlignment="1" applyProtection="1">
      <alignment horizontal="center" vertical="center"/>
      <protection locked="0"/>
    </xf>
    <xf numFmtId="167" fontId="6" fillId="3" borderId="134" xfId="1" applyNumberFormat="1" applyFont="1" applyFill="1" applyBorder="1" applyAlignment="1" applyProtection="1">
      <alignment horizontal="center" vertical="center"/>
      <protection locked="0"/>
    </xf>
    <xf numFmtId="0" fontId="6" fillId="6" borderId="23" xfId="0" applyFont="1" applyFill="1" applyBorder="1" applyAlignment="1" applyProtection="1">
      <alignment horizontal="left" vertical="top" wrapText="1"/>
      <protection locked="0"/>
    </xf>
    <xf numFmtId="0" fontId="6" fillId="6" borderId="19" xfId="0" applyFont="1" applyFill="1" applyBorder="1" applyAlignment="1" applyProtection="1">
      <alignment horizontal="left" vertical="top" wrapText="1"/>
      <protection locked="0"/>
    </xf>
    <xf numFmtId="0" fontId="6" fillId="6" borderId="27" xfId="0" applyFont="1" applyFill="1" applyBorder="1" applyAlignment="1" applyProtection="1">
      <alignment horizontal="left" vertical="top" wrapText="1"/>
      <protection locked="0"/>
    </xf>
    <xf numFmtId="167" fontId="6" fillId="3" borderId="129" xfId="1" applyNumberFormat="1" applyFont="1" applyFill="1" applyBorder="1" applyAlignment="1" applyProtection="1">
      <alignment horizontal="center" vertical="center"/>
      <protection locked="0"/>
    </xf>
    <xf numFmtId="167" fontId="6" fillId="3" borderId="81" xfId="1" applyNumberFormat="1" applyFont="1" applyFill="1" applyBorder="1" applyAlignment="1" applyProtection="1">
      <alignment horizontal="center" vertical="center"/>
      <protection locked="0"/>
    </xf>
    <xf numFmtId="0" fontId="6" fillId="3" borderId="71" xfId="0" applyFont="1" applyFill="1" applyBorder="1" applyAlignment="1" applyProtection="1">
      <alignment horizontal="left" vertical="center" wrapText="1"/>
      <protection locked="0"/>
    </xf>
    <xf numFmtId="167" fontId="6" fillId="0" borderId="76" xfId="1" applyNumberFormat="1" applyFont="1" applyBorder="1" applyAlignment="1" applyProtection="1">
      <alignment horizontal="center" vertical="top"/>
      <protection locked="0"/>
    </xf>
    <xf numFmtId="167" fontId="6" fillId="0" borderId="79" xfId="1" applyNumberFormat="1" applyFont="1" applyBorder="1" applyAlignment="1" applyProtection="1">
      <alignment horizontal="center" vertical="top"/>
      <protection locked="0"/>
    </xf>
    <xf numFmtId="167" fontId="11" fillId="0" borderId="106" xfId="1" applyNumberFormat="1" applyFont="1" applyBorder="1" applyAlignment="1" applyProtection="1">
      <alignment horizontal="center" vertical="center"/>
    </xf>
    <xf numFmtId="167" fontId="11" fillId="0" borderId="107" xfId="1" applyNumberFormat="1" applyFont="1" applyBorder="1" applyAlignment="1" applyProtection="1">
      <alignment horizontal="center" vertical="center"/>
    </xf>
    <xf numFmtId="167" fontId="11" fillId="0" borderId="108" xfId="1" applyNumberFormat="1" applyFont="1" applyBorder="1" applyAlignment="1" applyProtection="1">
      <alignment horizontal="center" vertical="center"/>
    </xf>
    <xf numFmtId="167" fontId="11" fillId="0" borderId="109" xfId="1" applyNumberFormat="1" applyFont="1" applyBorder="1" applyAlignment="1" applyProtection="1">
      <alignment horizontal="center" vertical="center"/>
    </xf>
    <xf numFmtId="167" fontId="11" fillId="0" borderId="126" xfId="1" applyNumberFormat="1" applyFont="1" applyBorder="1" applyAlignment="1" applyProtection="1">
      <alignment horizontal="center" vertical="center"/>
    </xf>
    <xf numFmtId="167" fontId="11" fillId="0" borderId="117" xfId="1" applyNumberFormat="1" applyFont="1" applyBorder="1" applyAlignment="1" applyProtection="1">
      <alignment horizontal="center" vertical="center"/>
    </xf>
    <xf numFmtId="167" fontId="11" fillId="0" borderId="110" xfId="1" applyNumberFormat="1" applyFont="1" applyBorder="1" applyAlignment="1" applyProtection="1">
      <alignment horizontal="center" vertical="center"/>
    </xf>
    <xf numFmtId="167" fontId="11" fillId="0" borderId="111" xfId="1" applyNumberFormat="1" applyFont="1" applyBorder="1" applyAlignment="1" applyProtection="1">
      <alignment horizontal="center" vertical="center"/>
    </xf>
    <xf numFmtId="167" fontId="6" fillId="0" borderId="52" xfId="1" applyNumberFormat="1" applyFont="1" applyBorder="1" applyAlignment="1" applyProtection="1">
      <alignment horizontal="center" vertical="center"/>
    </xf>
    <xf numFmtId="167" fontId="6" fillId="0" borderId="127" xfId="1" applyNumberFormat="1" applyFont="1" applyBorder="1" applyAlignment="1" applyProtection="1">
      <alignment horizontal="center" vertical="center"/>
    </xf>
    <xf numFmtId="167" fontId="6" fillId="0" borderId="82" xfId="1" applyNumberFormat="1" applyFont="1" applyBorder="1" applyAlignment="1" applyProtection="1">
      <alignment horizontal="center" vertical="center"/>
      <protection locked="0"/>
    </xf>
    <xf numFmtId="0" fontId="6" fillId="3" borderId="135" xfId="0" applyFont="1" applyFill="1" applyBorder="1" applyAlignment="1" applyProtection="1">
      <alignment horizontal="left" vertical="top" wrapText="1"/>
      <protection locked="0"/>
    </xf>
    <xf numFmtId="167" fontId="6" fillId="0" borderId="100" xfId="1" applyNumberFormat="1" applyFont="1" applyBorder="1" applyAlignment="1" applyProtection="1">
      <alignment horizontal="center" vertical="center"/>
    </xf>
    <xf numFmtId="167" fontId="6" fillId="0" borderId="128" xfId="1" applyNumberFormat="1" applyFont="1" applyBorder="1" applyAlignment="1" applyProtection="1">
      <alignment horizontal="center" vertical="center"/>
    </xf>
    <xf numFmtId="167" fontId="6" fillId="0" borderId="76" xfId="1" applyNumberFormat="1" applyFont="1" applyBorder="1" applyAlignment="1" applyProtection="1">
      <alignment horizontal="center" vertical="center"/>
    </xf>
    <xf numFmtId="167" fontId="11" fillId="0" borderId="110" xfId="1" applyNumberFormat="1" applyFont="1" applyFill="1" applyBorder="1" applyAlignment="1" applyProtection="1">
      <alignment horizontal="center" vertical="center"/>
    </xf>
    <xf numFmtId="167" fontId="11" fillId="0" borderId="107" xfId="1" applyNumberFormat="1" applyFont="1" applyFill="1" applyBorder="1" applyAlignment="1" applyProtection="1">
      <alignment horizontal="center" vertical="center"/>
    </xf>
    <xf numFmtId="167" fontId="11" fillId="0" borderId="108" xfId="1" applyNumberFormat="1" applyFont="1" applyFill="1" applyBorder="1" applyAlignment="1" applyProtection="1">
      <alignment horizontal="center" vertical="center"/>
    </xf>
    <xf numFmtId="167" fontId="11" fillId="0" borderId="111" xfId="1" applyNumberFormat="1" applyFont="1" applyFill="1" applyBorder="1" applyAlignment="1" applyProtection="1">
      <alignment horizontal="center" vertical="center"/>
    </xf>
    <xf numFmtId="167" fontId="11" fillId="0" borderId="109" xfId="1" applyNumberFormat="1" applyFont="1" applyFill="1" applyBorder="1" applyAlignment="1" applyProtection="1">
      <alignment horizontal="center" vertical="center"/>
    </xf>
    <xf numFmtId="167" fontId="6" fillId="0" borderId="76" xfId="1" applyNumberFormat="1" applyFont="1" applyFill="1" applyBorder="1" applyAlignment="1" applyProtection="1">
      <alignment horizontal="center" vertical="center"/>
    </xf>
    <xf numFmtId="167" fontId="6" fillId="0" borderId="100" xfId="1" applyNumberFormat="1" applyFont="1" applyFill="1" applyBorder="1" applyAlignment="1" applyProtection="1">
      <alignment horizontal="center" vertical="center"/>
    </xf>
    <xf numFmtId="167" fontId="6" fillId="0" borderId="128" xfId="1" applyNumberFormat="1" applyFont="1" applyFill="1" applyBorder="1" applyAlignment="1" applyProtection="1">
      <alignment horizontal="center" vertical="center"/>
    </xf>
    <xf numFmtId="167" fontId="11" fillId="0" borderId="112" xfId="1" applyNumberFormat="1" applyFont="1" applyBorder="1" applyAlignment="1" applyProtection="1">
      <alignment horizontal="center" vertical="center"/>
    </xf>
    <xf numFmtId="167" fontId="11" fillId="0" borderId="115" xfId="1" applyNumberFormat="1" applyFont="1" applyBorder="1" applyAlignment="1" applyProtection="1">
      <alignment horizontal="center" vertical="center"/>
    </xf>
    <xf numFmtId="167" fontId="11" fillId="3" borderId="106" xfId="1" applyNumberFormat="1" applyFont="1" applyFill="1" applyBorder="1" applyAlignment="1" applyProtection="1">
      <alignment horizontal="center" vertical="center"/>
    </xf>
    <xf numFmtId="167" fontId="11" fillId="3" borderId="107" xfId="1" applyNumberFormat="1" applyFont="1" applyFill="1" applyBorder="1" applyAlignment="1" applyProtection="1">
      <alignment horizontal="center" vertical="center"/>
    </xf>
    <xf numFmtId="167" fontId="11" fillId="3" borderId="124" xfId="1" applyNumberFormat="1" applyFont="1" applyFill="1" applyBorder="1" applyAlignment="1" applyProtection="1">
      <alignment horizontal="center" vertical="center"/>
    </xf>
    <xf numFmtId="167" fontId="6" fillId="3" borderId="105" xfId="1" applyNumberFormat="1" applyFont="1" applyFill="1" applyBorder="1" applyAlignment="1" applyProtection="1">
      <alignment horizontal="center" vertical="center"/>
    </xf>
    <xf numFmtId="167" fontId="6" fillId="3" borderId="33" xfId="1" applyNumberFormat="1" applyFont="1" applyFill="1" applyBorder="1" applyAlignment="1" applyProtection="1">
      <alignment horizontal="center" vertical="center"/>
    </xf>
    <xf numFmtId="167" fontId="6" fillId="3" borderId="134" xfId="1" applyNumberFormat="1" applyFont="1" applyFill="1" applyBorder="1" applyAlignment="1" applyProtection="1">
      <alignment horizontal="center" vertical="center"/>
    </xf>
    <xf numFmtId="167" fontId="6" fillId="3" borderId="55" xfId="1" applyNumberFormat="1" applyFont="1" applyFill="1" applyBorder="1" applyAlignment="1" applyProtection="1">
      <alignment horizontal="center" vertical="center"/>
    </xf>
    <xf numFmtId="167" fontId="6" fillId="3" borderId="56" xfId="1" applyNumberFormat="1" applyFont="1" applyFill="1" applyBorder="1" applyAlignment="1" applyProtection="1">
      <alignment horizontal="center" vertical="center"/>
    </xf>
    <xf numFmtId="167" fontId="6" fillId="3" borderId="34" xfId="1" applyNumberFormat="1" applyFont="1" applyFill="1" applyBorder="1" applyAlignment="1" applyProtection="1">
      <alignment horizontal="center" vertical="center"/>
    </xf>
    <xf numFmtId="167" fontId="6" fillId="3" borderId="35" xfId="1" applyNumberFormat="1" applyFont="1" applyFill="1" applyBorder="1" applyAlignment="1" applyProtection="1">
      <alignment horizontal="center" vertical="center"/>
    </xf>
    <xf numFmtId="167" fontId="6" fillId="3" borderId="50" xfId="1" applyNumberFormat="1" applyFont="1" applyFill="1" applyBorder="1" applyAlignment="1" applyProtection="1">
      <alignment horizontal="center" vertical="center"/>
    </xf>
    <xf numFmtId="167" fontId="6" fillId="3" borderId="51" xfId="1" applyNumberFormat="1" applyFont="1" applyFill="1" applyBorder="1" applyAlignment="1" applyProtection="1">
      <alignment horizontal="center" vertical="center"/>
    </xf>
    <xf numFmtId="167" fontId="6" fillId="0" borderId="113" xfId="1" applyNumberFormat="1" applyFont="1" applyBorder="1" applyAlignment="1" applyProtection="1">
      <alignment horizontal="center" vertical="center"/>
    </xf>
    <xf numFmtId="167" fontId="6" fillId="0" borderId="114" xfId="1" applyNumberFormat="1" applyFont="1" applyBorder="1" applyAlignment="1" applyProtection="1">
      <alignment horizontal="center" vertical="center"/>
    </xf>
    <xf numFmtId="167" fontId="11" fillId="3" borderId="130" xfId="1" applyNumberFormat="1" applyFont="1" applyFill="1" applyBorder="1" applyAlignment="1" applyProtection="1">
      <alignment horizontal="center" vertical="center"/>
    </xf>
    <xf numFmtId="167" fontId="11" fillId="3" borderId="89" xfId="1" applyNumberFormat="1" applyFont="1" applyFill="1" applyBorder="1" applyAlignment="1" applyProtection="1">
      <alignment horizontal="center" vertical="center"/>
    </xf>
    <xf numFmtId="167" fontId="11" fillId="3" borderId="131" xfId="1" applyNumberFormat="1" applyFont="1" applyFill="1" applyBorder="1" applyAlignment="1" applyProtection="1">
      <alignment horizontal="center" vertical="center"/>
    </xf>
    <xf numFmtId="167" fontId="11" fillId="0" borderId="123" xfId="1" applyNumberFormat="1" applyFont="1" applyBorder="1" applyAlignment="1" applyProtection="1">
      <alignment horizontal="center" vertical="center"/>
    </xf>
    <xf numFmtId="167" fontId="11" fillId="0" borderId="112" xfId="1" applyNumberFormat="1" applyFont="1" applyFill="1" applyBorder="1" applyAlignment="1" applyProtection="1">
      <alignment horizontal="center" vertical="center"/>
    </xf>
    <xf numFmtId="167" fontId="11" fillId="0" borderId="116" xfId="1" applyNumberFormat="1" applyFont="1" applyBorder="1" applyAlignment="1" applyProtection="1">
      <alignment horizontal="center" vertical="center"/>
    </xf>
    <xf numFmtId="167" fontId="6" fillId="0" borderId="57" xfId="1" applyNumberFormat="1" applyFont="1" applyBorder="1" applyAlignment="1" applyProtection="1">
      <alignment horizontal="center" vertical="center"/>
    </xf>
    <xf numFmtId="167" fontId="11" fillId="0" borderId="106" xfId="1" applyNumberFormat="1" applyFont="1" applyBorder="1" applyAlignment="1" applyProtection="1">
      <alignment horizontal="center" vertical="top"/>
    </xf>
    <xf numFmtId="167" fontId="11" fillId="0" borderId="107" xfId="1" applyNumberFormat="1" applyFont="1" applyBorder="1" applyAlignment="1" applyProtection="1">
      <alignment horizontal="center" vertical="top"/>
    </xf>
    <xf numFmtId="167" fontId="11" fillId="0" borderId="110" xfId="1" applyNumberFormat="1" applyFont="1" applyBorder="1" applyAlignment="1" applyProtection="1">
      <alignment horizontal="center" vertical="top"/>
    </xf>
    <xf numFmtId="167" fontId="11" fillId="0" borderId="108" xfId="1" applyNumberFormat="1" applyFont="1" applyBorder="1" applyAlignment="1" applyProtection="1">
      <alignment horizontal="center" vertical="top"/>
    </xf>
    <xf numFmtId="167" fontId="11" fillId="0" borderId="109" xfId="1" applyNumberFormat="1" applyFont="1" applyBorder="1" applyAlignment="1" applyProtection="1">
      <alignment horizontal="center" vertical="top"/>
    </xf>
    <xf numFmtId="0" fontId="16" fillId="3" borderId="43" xfId="0" applyFont="1" applyFill="1" applyBorder="1" applyAlignment="1">
      <alignment horizontal="center" vertical="center" wrapText="1"/>
    </xf>
    <xf numFmtId="0" fontId="16" fillId="3" borderId="48" xfId="0" applyFont="1" applyFill="1" applyBorder="1" applyAlignment="1">
      <alignment horizontal="center" vertical="center" wrapText="1"/>
    </xf>
    <xf numFmtId="0" fontId="16" fillId="3" borderId="28" xfId="0" applyFont="1" applyFill="1" applyBorder="1" applyAlignment="1">
      <alignment horizontal="center" vertical="center" wrapText="1"/>
    </xf>
    <xf numFmtId="0" fontId="16" fillId="3" borderId="26" xfId="0" applyFont="1" applyFill="1" applyBorder="1" applyAlignment="1">
      <alignment horizontal="center" vertical="center" wrapText="1"/>
    </xf>
    <xf numFmtId="0" fontId="16" fillId="3" borderId="17" xfId="0" applyFont="1" applyFill="1" applyBorder="1" applyAlignment="1">
      <alignment horizontal="center" vertical="center" wrapText="1"/>
    </xf>
    <xf numFmtId="0" fontId="21" fillId="0" borderId="47" xfId="0" applyFont="1" applyBorder="1" applyAlignment="1">
      <alignment horizontal="left"/>
    </xf>
    <xf numFmtId="9" fontId="21" fillId="0" borderId="49" xfId="19" applyFont="1" applyBorder="1" applyAlignment="1">
      <alignment horizontal="center"/>
    </xf>
    <xf numFmtId="0" fontId="7" fillId="2" borderId="22" xfId="0" applyFont="1" applyFill="1" applyBorder="1" applyAlignment="1" applyProtection="1">
      <alignment horizontal="center" vertical="center" wrapText="1"/>
      <protection locked="0"/>
    </xf>
    <xf numFmtId="0" fontId="7" fillId="2" borderId="11" xfId="0" applyFont="1" applyFill="1" applyBorder="1" applyAlignment="1" applyProtection="1">
      <alignment horizontal="center" vertical="center" wrapText="1"/>
      <protection locked="0"/>
    </xf>
    <xf numFmtId="3" fontId="6" fillId="0" borderId="136" xfId="1" applyNumberFormat="1" applyFont="1" applyBorder="1" applyAlignment="1" applyProtection="1">
      <alignment horizontal="center" vertical="top"/>
      <protection locked="0"/>
    </xf>
    <xf numFmtId="3" fontId="6" fillId="0" borderId="137" xfId="1" applyNumberFormat="1" applyFont="1" applyBorder="1" applyAlignment="1" applyProtection="1">
      <alignment horizontal="center" vertical="top"/>
      <protection locked="0"/>
    </xf>
    <xf numFmtId="3" fontId="11" fillId="0" borderId="132" xfId="1" applyNumberFormat="1" applyFont="1" applyBorder="1" applyAlignment="1" applyProtection="1">
      <alignment horizontal="center" vertical="top"/>
      <protection locked="0"/>
    </xf>
    <xf numFmtId="167" fontId="11" fillId="0" borderId="66" xfId="1" applyNumberFormat="1" applyFont="1" applyBorder="1" applyAlignment="1" applyProtection="1">
      <alignment horizontal="center" vertical="top"/>
      <protection locked="0"/>
    </xf>
    <xf numFmtId="0" fontId="6" fillId="3" borderId="138" xfId="0" applyFont="1" applyFill="1" applyBorder="1" applyAlignment="1" applyProtection="1">
      <alignment horizontal="left" vertical="top" wrapText="1"/>
      <protection locked="0"/>
    </xf>
    <xf numFmtId="0" fontId="6" fillId="3" borderId="139" xfId="0" applyFont="1" applyFill="1" applyBorder="1" applyAlignment="1" applyProtection="1">
      <alignment horizontal="left" vertical="top" wrapText="1"/>
      <protection locked="0"/>
    </xf>
    <xf numFmtId="0" fontId="6" fillId="3" borderId="140" xfId="0" applyFont="1" applyFill="1" applyBorder="1" applyAlignment="1" applyProtection="1">
      <alignment horizontal="left" vertical="top" wrapText="1"/>
      <protection locked="0"/>
    </xf>
    <xf numFmtId="0" fontId="6" fillId="3" borderId="141" xfId="0" applyFont="1" applyFill="1" applyBorder="1" applyAlignment="1" applyProtection="1">
      <alignment horizontal="left" vertical="top" wrapText="1"/>
      <protection locked="0"/>
    </xf>
    <xf numFmtId="0" fontId="4" fillId="3" borderId="12" xfId="0" applyFont="1" applyFill="1" applyBorder="1" applyAlignment="1" applyProtection="1">
      <alignment horizontal="center" vertical="center" wrapText="1"/>
      <protection locked="0"/>
    </xf>
    <xf numFmtId="0" fontId="4" fillId="3" borderId="15" xfId="0" applyFont="1" applyFill="1" applyBorder="1" applyAlignment="1" applyProtection="1">
      <alignment horizontal="center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1" fillId="6" borderId="29" xfId="0" applyFont="1" applyFill="1" applyBorder="1" applyAlignment="1" applyProtection="1">
      <alignment horizontal="center" vertical="center" wrapText="1"/>
      <protection locked="0"/>
    </xf>
    <xf numFmtId="0" fontId="11" fillId="6" borderId="0" xfId="0" applyFont="1" applyFill="1" applyAlignment="1" applyProtection="1">
      <alignment horizontal="center" vertical="center" wrapText="1"/>
      <protection locked="0"/>
    </xf>
    <xf numFmtId="0" fontId="11" fillId="6" borderId="19" xfId="0" applyFont="1" applyFill="1" applyBorder="1" applyAlignment="1" applyProtection="1">
      <alignment horizontal="center" vertical="center" wrapText="1"/>
      <protection locked="0"/>
    </xf>
    <xf numFmtId="0" fontId="11" fillId="6" borderId="30" xfId="0" applyFont="1" applyFill="1" applyBorder="1" applyAlignment="1" applyProtection="1">
      <alignment horizontal="center" vertical="center" wrapText="1"/>
      <protection locked="0"/>
    </xf>
    <xf numFmtId="0" fontId="11" fillId="6" borderId="31" xfId="0" applyFont="1" applyFill="1" applyBorder="1" applyAlignment="1" applyProtection="1">
      <alignment horizontal="center" vertical="center" wrapText="1"/>
      <protection locked="0"/>
    </xf>
    <xf numFmtId="0" fontId="11" fillId="6" borderId="32" xfId="0" applyFont="1" applyFill="1" applyBorder="1" applyAlignment="1" applyProtection="1">
      <alignment horizontal="center" vertical="center" wrapText="1"/>
      <protection locked="0"/>
    </xf>
    <xf numFmtId="0" fontId="11" fillId="6" borderId="7" xfId="0" applyFont="1" applyFill="1" applyBorder="1" applyAlignment="1" applyProtection="1">
      <alignment horizontal="center" vertical="center" wrapText="1"/>
      <protection locked="0"/>
    </xf>
    <xf numFmtId="0" fontId="11" fillId="6" borderId="8" xfId="0" applyFont="1" applyFill="1" applyBorder="1" applyAlignment="1" applyProtection="1">
      <alignment horizontal="center" vertical="center" wrapText="1"/>
      <protection locked="0"/>
    </xf>
    <xf numFmtId="0" fontId="11" fillId="6" borderId="23" xfId="0" applyFont="1" applyFill="1" applyBorder="1" applyAlignment="1" applyProtection="1">
      <alignment horizontal="center" vertical="center" wrapText="1"/>
      <protection locked="0"/>
    </xf>
    <xf numFmtId="0" fontId="11" fillId="6" borderId="9" xfId="0" applyFont="1" applyFill="1" applyBorder="1" applyAlignment="1" applyProtection="1">
      <alignment horizontal="center" vertical="center" wrapText="1"/>
      <protection locked="0"/>
    </xf>
    <xf numFmtId="0" fontId="11" fillId="6" borderId="5" xfId="0" applyFont="1" applyFill="1" applyBorder="1" applyAlignment="1" applyProtection="1">
      <alignment horizontal="center" vertical="center" wrapText="1"/>
      <protection locked="0"/>
    </xf>
    <xf numFmtId="0" fontId="11" fillId="6" borderId="6" xfId="0" applyFont="1" applyFill="1" applyBorder="1" applyAlignment="1" applyProtection="1">
      <alignment horizontal="center" vertical="center" wrapText="1"/>
      <protection locked="0"/>
    </xf>
    <xf numFmtId="0" fontId="11" fillId="6" borderId="27" xfId="0" applyFont="1" applyFill="1" applyBorder="1" applyAlignment="1" applyProtection="1">
      <alignment horizontal="center" vertical="center" wrapText="1"/>
      <protection locked="0"/>
    </xf>
    <xf numFmtId="0" fontId="11" fillId="3" borderId="24" xfId="0" applyFont="1" applyFill="1" applyBorder="1" applyAlignment="1" applyProtection="1">
      <alignment horizontal="center" vertical="center" wrapText="1"/>
      <protection locked="0"/>
    </xf>
    <xf numFmtId="0" fontId="11" fillId="3" borderId="25" xfId="0" applyFont="1" applyFill="1" applyBorder="1" applyAlignment="1" applyProtection="1">
      <alignment horizontal="center" vertical="center" wrapText="1"/>
      <protection locked="0"/>
    </xf>
    <xf numFmtId="0" fontId="11" fillId="3" borderId="21" xfId="0" applyFont="1" applyFill="1" applyBorder="1" applyAlignment="1" applyProtection="1">
      <alignment horizontal="center" vertical="center" wrapText="1"/>
      <protection locked="0"/>
    </xf>
    <xf numFmtId="0" fontId="11" fillId="3" borderId="12" xfId="0" applyFont="1" applyFill="1" applyBorder="1" applyAlignment="1" applyProtection="1">
      <alignment horizontal="center" vertical="center" wrapText="1"/>
      <protection locked="0"/>
    </xf>
    <xf numFmtId="0" fontId="11" fillId="3" borderId="15" xfId="0" applyFont="1" applyFill="1" applyBorder="1" applyAlignment="1" applyProtection="1">
      <alignment horizontal="center" vertical="center" wrapText="1"/>
      <protection locked="0"/>
    </xf>
    <xf numFmtId="0" fontId="11" fillId="3" borderId="2" xfId="0" applyFont="1" applyFill="1" applyBorder="1" applyAlignment="1" applyProtection="1">
      <alignment horizontal="center" vertical="center" wrapText="1"/>
      <protection locked="0"/>
    </xf>
    <xf numFmtId="0" fontId="11" fillId="3" borderId="14" xfId="0" applyFont="1" applyFill="1" applyBorder="1" applyAlignment="1" applyProtection="1">
      <alignment horizontal="center" vertical="center" wrapText="1"/>
      <protection locked="0"/>
    </xf>
    <xf numFmtId="0" fontId="11" fillId="3" borderId="28" xfId="0" applyFont="1" applyFill="1" applyBorder="1" applyAlignment="1" applyProtection="1">
      <alignment horizontal="center" vertical="center" wrapText="1"/>
      <protection locked="0"/>
    </xf>
    <xf numFmtId="0" fontId="11" fillId="3" borderId="13" xfId="0" applyFont="1" applyFill="1" applyBorder="1" applyAlignment="1" applyProtection="1">
      <alignment horizontal="center" vertical="center" wrapText="1"/>
      <protection locked="0"/>
    </xf>
    <xf numFmtId="0" fontId="11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>
      <alignment horizontal="center" vertical="center"/>
    </xf>
    <xf numFmtId="0" fontId="4" fillId="3" borderId="103" xfId="0" applyFont="1" applyFill="1" applyBorder="1" applyAlignment="1">
      <alignment horizontal="center" vertical="center"/>
    </xf>
    <xf numFmtId="0" fontId="4" fillId="3" borderId="71" xfId="0" applyFont="1" applyFill="1" applyBorder="1" applyAlignment="1">
      <alignment horizontal="center" vertical="center"/>
    </xf>
    <xf numFmtId="0" fontId="4" fillId="3" borderId="72" xfId="0" applyFont="1" applyFill="1" applyBorder="1" applyAlignment="1">
      <alignment horizontal="center" vertical="center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4" fillId="3" borderId="13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7" fillId="2" borderId="67" xfId="0" applyFont="1" applyFill="1" applyBorder="1" applyAlignment="1" applyProtection="1">
      <alignment horizontal="center" vertical="center" wrapText="1"/>
      <protection locked="0"/>
    </xf>
    <xf numFmtId="0" fontId="7" fillId="2" borderId="68" xfId="0" applyFont="1" applyFill="1" applyBorder="1" applyAlignment="1" applyProtection="1">
      <alignment horizontal="center" vertical="center" wrapText="1"/>
      <protection locked="0"/>
    </xf>
    <xf numFmtId="0" fontId="7" fillId="2" borderId="69" xfId="0" applyFont="1" applyFill="1" applyBorder="1" applyAlignment="1" applyProtection="1">
      <alignment horizontal="center" vertical="center" wrapText="1"/>
      <protection locked="0"/>
    </xf>
    <xf numFmtId="0" fontId="4" fillId="3" borderId="97" xfId="0" applyFont="1" applyFill="1" applyBorder="1" applyAlignment="1" applyProtection="1">
      <alignment horizontal="center" vertical="center" wrapText="1"/>
      <protection locked="0"/>
    </xf>
    <xf numFmtId="0" fontId="4" fillId="3" borderId="71" xfId="0" applyFont="1" applyFill="1" applyBorder="1" applyAlignment="1" applyProtection="1">
      <alignment horizontal="center" vertical="center" wrapText="1"/>
      <protection locked="0"/>
    </xf>
    <xf numFmtId="0" fontId="4" fillId="3" borderId="72" xfId="0" applyFont="1" applyFill="1" applyBorder="1" applyAlignment="1" applyProtection="1">
      <alignment horizontal="center" vertical="center" wrapText="1"/>
      <protection locked="0"/>
    </xf>
    <xf numFmtId="0" fontId="4" fillId="3" borderId="70" xfId="0" applyFont="1" applyFill="1" applyBorder="1" applyAlignment="1">
      <alignment horizontal="center" vertical="center"/>
    </xf>
    <xf numFmtId="0" fontId="4" fillId="3" borderId="122" xfId="0" applyFont="1" applyFill="1" applyBorder="1" applyAlignment="1" applyProtection="1">
      <alignment horizontal="center" vertical="center" wrapText="1"/>
      <protection locked="0"/>
    </xf>
    <xf numFmtId="0" fontId="4" fillId="3" borderId="99" xfId="0" applyFont="1" applyFill="1" applyBorder="1" applyAlignment="1" applyProtection="1">
      <alignment horizontal="center" vertical="center" wrapText="1"/>
      <protection locked="0"/>
    </xf>
    <xf numFmtId="0" fontId="4" fillId="3" borderId="98" xfId="0" applyFont="1" applyFill="1" applyBorder="1" applyAlignment="1" applyProtection="1">
      <alignment horizontal="center" vertical="center" wrapText="1"/>
      <protection locked="0"/>
    </xf>
  </cellXfs>
  <cellStyles count="34">
    <cellStyle name="Comma" xfId="1" builtinId="3"/>
    <cellStyle name="Comma [0] 2" xfId="11" xr:uid="{522BCD07-D318-41BD-A9BB-FEFB79AE89E2}"/>
    <cellStyle name="Comma [0] 3" xfId="20" xr:uid="{00000000-0005-0000-0000-000042000000}"/>
    <cellStyle name="Comma 10" xfId="28" xr:uid="{00000000-0005-0000-0000-00004A000000}"/>
    <cellStyle name="Comma 11" xfId="29" xr:uid="{00000000-0005-0000-0000-00004B000000}"/>
    <cellStyle name="Comma 12" xfId="30" xr:uid="{00000000-0005-0000-0000-00004C000000}"/>
    <cellStyle name="Comma 2" xfId="3" xr:uid="{00000000-0005-0000-0000-000001000000}"/>
    <cellStyle name="Comma 2 2" xfId="13" xr:uid="{FA7D722C-4471-49DD-9016-33E60A9296DE}"/>
    <cellStyle name="Comma 2 3" xfId="18" xr:uid="{9C5D64F3-9FD5-4F82-8352-8960BD7229A3}"/>
    <cellStyle name="Comma 3" xfId="5" xr:uid="{00000000-0005-0000-0000-000002000000}"/>
    <cellStyle name="Comma 3 2" xfId="7" xr:uid="{7BAF6337-FBA1-4FFA-8323-0F73BDD5F435}"/>
    <cellStyle name="Comma 4" xfId="10" xr:uid="{57A74007-BC8C-4086-9A20-4F05A2924DDC}"/>
    <cellStyle name="Comma 4 2" xfId="21" xr:uid="{00000000-0005-0000-0000-000004000000}"/>
    <cellStyle name="Comma 4 3" xfId="33" xr:uid="{D3905FD4-495E-48BB-9347-93D7C24837BA}"/>
    <cellStyle name="Comma 5" xfId="23" xr:uid="{00000000-0005-0000-0000-000041000000}"/>
    <cellStyle name="Comma 6" xfId="24" xr:uid="{00000000-0005-0000-0000-000046000000}"/>
    <cellStyle name="Comma 7" xfId="25" xr:uid="{00000000-0005-0000-0000-000047000000}"/>
    <cellStyle name="Comma 8" xfId="26" xr:uid="{00000000-0005-0000-0000-000048000000}"/>
    <cellStyle name="Comma 9" xfId="27" xr:uid="{00000000-0005-0000-0000-000049000000}"/>
    <cellStyle name="Currency 2" xfId="15" xr:uid="{93D7D14C-DF1B-4BD6-9A6A-B066E63FBB79}"/>
    <cellStyle name="Normal" xfId="0" builtinId="0"/>
    <cellStyle name="Normal 2" xfId="2" xr:uid="{00000000-0005-0000-0000-000004000000}"/>
    <cellStyle name="Normal 2 2" xfId="12" xr:uid="{40EBB0D5-6F73-42ED-A24E-525AFD3AE6A0}"/>
    <cellStyle name="Normal 3" xfId="4" xr:uid="{00000000-0005-0000-0000-000005000000}"/>
    <cellStyle name="Normal 3 2" xfId="17" xr:uid="{7CEB804E-D51E-47DB-92EB-465BCFBB05CE}"/>
    <cellStyle name="Normal 4" xfId="6" xr:uid="{AA5DB7BF-236B-4EB7-86BE-DFAE930E9ED6}"/>
    <cellStyle name="Normal 5" xfId="14" xr:uid="{4CF6ADE5-390C-474F-AB42-FDD5F4663FD8}"/>
    <cellStyle name="Normal 6" xfId="16" xr:uid="{0D6A45AA-7B10-473B-A9E3-8C33A5A03173}"/>
    <cellStyle name="Normal 7" xfId="31" xr:uid="{ED9C6329-E310-4C52-B1DF-7749484BB717}"/>
    <cellStyle name="Percent" xfId="19" builtinId="5"/>
    <cellStyle name="Percent 2" xfId="8" xr:uid="{763DDF4F-7321-4D6E-B485-F66CF552DB2F}"/>
    <cellStyle name="Percent 2 2" xfId="9" xr:uid="{1A110F10-A2BC-4B3B-8EE2-7B1F76C5E0B4}"/>
    <cellStyle name="Percent 3" xfId="22" xr:uid="{00000000-0005-0000-0000-000045000000}"/>
    <cellStyle name="Percent 4" xfId="32" xr:uid="{CE85502C-C86A-4EEE-9280-B9FB760E3304}"/>
  </cellStyles>
  <dxfs count="0"/>
  <tableStyles count="0" defaultTableStyle="TableStyleMedium2" defaultPivotStyle="PivotStyleLight16"/>
  <colors>
    <mruColors>
      <color rgb="FFCCCCFF"/>
      <color rgb="FFF6B600"/>
      <color rgb="FF009999"/>
      <color rgb="FFFFCCCC"/>
      <color rgb="FFFFFFCC"/>
      <color rgb="FF003332"/>
      <color rgb="FF006666"/>
      <color rgb="FF9E6900"/>
      <color rgb="FFFFFF66"/>
      <color rgb="FF583B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savethechildrenfund-my.sharepoint.com/personal/m_gosset_savethechildren_org_uk/Documents/downloads/Annex%203_SAP_FP_SCA_SLE_SLCRP_Budget_vB38_for%20internal%20use.xlsx" TargetMode="External"/><Relationship Id="rId1" Type="http://schemas.openxmlformats.org/officeDocument/2006/relationships/externalLinkPath" Target="https://savethechildrenfund-my.sharepoint.com/personal/m_gosset_savethechildren_org_uk/Documents/downloads/Annex%203_SAP_FP_SCA_SLE_SLCRP_Budget_vB38_for%20internal%20us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structions"/>
      <sheetName val="Detailed Budget Plan"/>
      <sheetName val="Detailed Budget Notes"/>
      <sheetName val="Staff Time"/>
      <sheetName val="Professional Services"/>
      <sheetName val="Detailed NNGOs Pro Services"/>
      <sheetName val="Shared Eq, M&amp;G, Travel, W&amp;T "/>
      <sheetName val="Title Lis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6">
          <cell r="J6" t="str">
            <v>Government of Sierra Leone (GoSL)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39997558519241921"/>
  </sheetPr>
  <dimension ref="A1:Q533"/>
  <sheetViews>
    <sheetView showGridLines="0" tabSelected="1" topLeftCell="C1" zoomScale="70" zoomScaleNormal="70" workbookViewId="0">
      <selection activeCell="D5" sqref="D5"/>
    </sheetView>
  </sheetViews>
  <sheetFormatPr defaultRowHeight="14.45"/>
  <cols>
    <col min="1" max="1" width="2.42578125" hidden="1" customWidth="1"/>
    <col min="2" max="2" width="2" hidden="1" customWidth="1"/>
    <col min="3" max="3" width="2" style="157" customWidth="1"/>
    <col min="4" max="4" width="45.42578125" style="1" customWidth="1"/>
    <col min="5" max="5" width="35.42578125" style="1" customWidth="1"/>
    <col min="6" max="6" width="25" style="25" customWidth="1"/>
    <col min="7" max="7" width="21.42578125" style="1" customWidth="1"/>
    <col min="8" max="8" width="27.140625" customWidth="1"/>
    <col min="9" max="9" width="16.7109375" customWidth="1"/>
    <col min="10" max="10" width="15.28515625" customWidth="1"/>
    <col min="11" max="11" width="17.28515625" customWidth="1"/>
    <col min="12" max="12" width="14.7109375" customWidth="1"/>
    <col min="13" max="13" width="14.85546875" customWidth="1"/>
    <col min="14" max="14" width="18" bestFit="1" customWidth="1"/>
    <col min="15" max="15" width="10.42578125" bestFit="1" customWidth="1"/>
    <col min="17" max="17" width="10" bestFit="1" customWidth="1"/>
  </cols>
  <sheetData>
    <row r="1" spans="1:16">
      <c r="I1" s="28"/>
      <c r="J1" s="28"/>
      <c r="K1" s="28"/>
      <c r="L1" s="28"/>
      <c r="M1" s="28"/>
    </row>
    <row r="2" spans="1:16">
      <c r="D2" s="11" t="s">
        <v>0</v>
      </c>
      <c r="E2" s="13" t="s">
        <v>1</v>
      </c>
    </row>
    <row r="3" spans="1:16" ht="12.75" customHeight="1">
      <c r="D3" s="11" t="s">
        <v>2</v>
      </c>
      <c r="E3" s="13" t="s">
        <v>3</v>
      </c>
    </row>
    <row r="4" spans="1:16" ht="15" thickBot="1">
      <c r="D4" s="176" t="s">
        <v>4</v>
      </c>
      <c r="E4" s="13" t="s">
        <v>5</v>
      </c>
    </row>
    <row r="5" spans="1:16" ht="15" thickBot="1">
      <c r="D5" s="12"/>
      <c r="E5" s="5"/>
      <c r="F5" s="5"/>
      <c r="G5" s="5"/>
      <c r="H5" s="4"/>
      <c r="I5" s="294" t="s">
        <v>6</v>
      </c>
      <c r="J5" s="295"/>
      <c r="K5" s="295"/>
      <c r="L5" s="295"/>
      <c r="M5" s="295"/>
      <c r="N5" s="296"/>
    </row>
    <row r="6" spans="1:16" ht="9" customHeight="1">
      <c r="D6" s="6"/>
      <c r="E6" s="2"/>
      <c r="F6" s="2"/>
      <c r="G6" s="2"/>
      <c r="H6" s="2"/>
      <c r="I6" s="32"/>
      <c r="J6" s="31"/>
      <c r="K6" s="31"/>
      <c r="L6" s="31"/>
      <c r="M6" s="31"/>
      <c r="N6" s="33"/>
    </row>
    <row r="7" spans="1:16" ht="19.5" customHeight="1" thickBot="1">
      <c r="A7" t="s">
        <v>7</v>
      </c>
      <c r="B7" t="s">
        <v>8</v>
      </c>
      <c r="C7" s="180" t="s">
        <v>9</v>
      </c>
      <c r="D7" s="6" t="s">
        <v>10</v>
      </c>
      <c r="E7" s="2" t="s">
        <v>8</v>
      </c>
      <c r="F7" s="2" t="s">
        <v>11</v>
      </c>
      <c r="G7" s="2" t="s">
        <v>12</v>
      </c>
      <c r="H7" s="2" t="s">
        <v>13</v>
      </c>
      <c r="I7" s="34" t="s">
        <v>14</v>
      </c>
      <c r="J7" s="2" t="s">
        <v>15</v>
      </c>
      <c r="K7" s="2" t="s">
        <v>16</v>
      </c>
      <c r="L7" s="2" t="s">
        <v>17</v>
      </c>
      <c r="M7" s="2" t="s">
        <v>18</v>
      </c>
      <c r="N7" s="35" t="s">
        <v>19</v>
      </c>
      <c r="O7" s="7"/>
      <c r="P7" s="7"/>
    </row>
    <row r="8" spans="1:16" ht="14.85" customHeight="1">
      <c r="A8" s="158" t="s">
        <v>20</v>
      </c>
      <c r="B8" s="158">
        <v>1.1000000000000001</v>
      </c>
      <c r="C8" s="180" t="s">
        <v>21</v>
      </c>
      <c r="D8" s="278" t="s">
        <v>22</v>
      </c>
      <c r="E8" s="282" t="s">
        <v>23</v>
      </c>
      <c r="F8" s="293" t="s">
        <v>24</v>
      </c>
      <c r="G8" s="287" t="str">
        <f>A8</f>
        <v>The Green Climate Fund (GCF)</v>
      </c>
      <c r="H8" s="108" t="s">
        <v>25</v>
      </c>
      <c r="I8" s="110">
        <v>36415.902710877257</v>
      </c>
      <c r="J8" s="110">
        <v>5761.2181844750594</v>
      </c>
      <c r="K8" s="110">
        <v>2744.660993765925</v>
      </c>
      <c r="L8" s="110">
        <v>4745.8822565387245</v>
      </c>
      <c r="M8" s="111">
        <v>6065.6886269016277</v>
      </c>
      <c r="N8" s="192">
        <v>55733.352772558588</v>
      </c>
      <c r="O8" s="7"/>
      <c r="P8" s="7"/>
    </row>
    <row r="9" spans="1:16">
      <c r="A9" s="158" t="s">
        <v>20</v>
      </c>
      <c r="B9" s="158">
        <v>1.1000000000000001</v>
      </c>
      <c r="C9" s="180" t="s">
        <v>21</v>
      </c>
      <c r="D9" s="276"/>
      <c r="E9" s="280"/>
      <c r="F9" s="291"/>
      <c r="G9" s="288"/>
      <c r="H9" s="55" t="s">
        <v>26</v>
      </c>
      <c r="I9" s="37">
        <v>12702.618657173602</v>
      </c>
      <c r="J9" s="37">
        <v>954.00728344332924</v>
      </c>
      <c r="K9" s="37">
        <v>630.51141801774065</v>
      </c>
      <c r="L9" s="37">
        <v>1090.5790895939574</v>
      </c>
      <c r="M9" s="47">
        <v>1519.2440831457493</v>
      </c>
      <c r="N9" s="193">
        <v>16896.960531374378</v>
      </c>
      <c r="O9" s="133"/>
      <c r="P9" s="7"/>
    </row>
    <row r="10" spans="1:16">
      <c r="A10" s="158" t="s">
        <v>20</v>
      </c>
      <c r="B10" s="158">
        <v>1.1000000000000001</v>
      </c>
      <c r="C10" s="180" t="s">
        <v>21</v>
      </c>
      <c r="D10" s="276"/>
      <c r="E10" s="280"/>
      <c r="F10" s="291"/>
      <c r="G10" s="288"/>
      <c r="H10" s="55" t="s">
        <v>27</v>
      </c>
      <c r="I10" s="37">
        <v>3116.6940233788</v>
      </c>
      <c r="J10" s="37">
        <v>423.95548594617355</v>
      </c>
      <c r="K10" s="37">
        <v>266.53422059396922</v>
      </c>
      <c r="L10" s="37">
        <v>484.64723059843084</v>
      </c>
      <c r="M10" s="47">
        <v>670.36759848796601</v>
      </c>
      <c r="N10" s="193">
        <v>4962.1985590053391</v>
      </c>
      <c r="O10" s="133"/>
      <c r="P10" s="7"/>
    </row>
    <row r="11" spans="1:16">
      <c r="A11" s="158" t="s">
        <v>20</v>
      </c>
      <c r="B11" s="158">
        <v>1.1000000000000001</v>
      </c>
      <c r="C11" s="180" t="s">
        <v>21</v>
      </c>
      <c r="D11" s="276"/>
      <c r="E11" s="280"/>
      <c r="F11" s="291"/>
      <c r="G11" s="288"/>
      <c r="H11" s="55" t="s">
        <v>28</v>
      </c>
      <c r="I11" s="37">
        <v>18098.655877485449</v>
      </c>
      <c r="J11" s="37">
        <v>2615.984888142109</v>
      </c>
      <c r="K11" s="37">
        <v>1275.4023166892814</v>
      </c>
      <c r="L11" s="37">
        <v>2363.2729935111729</v>
      </c>
      <c r="M11" s="47">
        <v>3038.5329568004977</v>
      </c>
      <c r="N11" s="193">
        <v>27391.84903262851</v>
      </c>
      <c r="O11" s="133"/>
      <c r="P11" s="7"/>
    </row>
    <row r="12" spans="1:16">
      <c r="A12" s="158" t="s">
        <v>20</v>
      </c>
      <c r="B12" s="158">
        <v>1.1000000000000001</v>
      </c>
      <c r="C12" s="180" t="s">
        <v>21</v>
      </c>
      <c r="D12" s="276"/>
      <c r="E12" s="280"/>
      <c r="F12" s="291"/>
      <c r="G12" s="288"/>
      <c r="H12" s="55" t="s">
        <v>29</v>
      </c>
      <c r="I12" s="37">
        <v>19856.267065700449</v>
      </c>
      <c r="J12" s="37">
        <v>1225.8792177965991</v>
      </c>
      <c r="K12" s="37">
        <v>850.56850986928703</v>
      </c>
      <c r="L12" s="37">
        <v>1334.1317720288575</v>
      </c>
      <c r="M12" s="47">
        <v>1742.5616776283109</v>
      </c>
      <c r="N12" s="193">
        <v>25009.408243023503</v>
      </c>
      <c r="O12" s="133"/>
      <c r="P12" s="7"/>
    </row>
    <row r="13" spans="1:16">
      <c r="A13" s="158" t="s">
        <v>20</v>
      </c>
      <c r="B13" s="158">
        <v>1.1000000000000001</v>
      </c>
      <c r="C13" s="180" t="s">
        <v>21</v>
      </c>
      <c r="D13" s="276"/>
      <c r="E13" s="280"/>
      <c r="F13" s="291"/>
      <c r="G13" s="289"/>
      <c r="H13" s="56" t="s">
        <v>30</v>
      </c>
      <c r="I13" s="37">
        <v>37909.895337127804</v>
      </c>
      <c r="J13" s="37">
        <v>10571.755351932643</v>
      </c>
      <c r="K13" s="37">
        <v>11623.280639580913</v>
      </c>
      <c r="L13" s="37">
        <v>12790.946631672479</v>
      </c>
      <c r="M13" s="47">
        <v>13196.082130956205</v>
      </c>
      <c r="N13" s="194">
        <v>86091.960091270041</v>
      </c>
      <c r="O13" s="133"/>
      <c r="P13" s="7"/>
    </row>
    <row r="14" spans="1:16">
      <c r="A14" s="158" t="s">
        <v>31</v>
      </c>
      <c r="B14" s="158">
        <v>1.1000000000000001</v>
      </c>
      <c r="C14" s="180" t="s">
        <v>21</v>
      </c>
      <c r="D14" s="276"/>
      <c r="E14" s="280"/>
      <c r="F14" s="291"/>
      <c r="G14" s="52" t="s">
        <v>32</v>
      </c>
      <c r="H14" s="57" t="s">
        <v>25</v>
      </c>
      <c r="I14" s="44">
        <v>5518.682693597013</v>
      </c>
      <c r="J14" s="44">
        <v>315.58423541081038</v>
      </c>
      <c r="K14" s="44">
        <v>0</v>
      </c>
      <c r="L14" s="44">
        <v>0</v>
      </c>
      <c r="M14" s="49">
        <v>0</v>
      </c>
      <c r="N14" s="195">
        <v>5834.2669290078229</v>
      </c>
      <c r="O14" s="133"/>
      <c r="P14" s="7"/>
    </row>
    <row r="15" spans="1:16">
      <c r="A15" s="158" t="s">
        <v>33</v>
      </c>
      <c r="B15" s="158">
        <v>1.1000000000000001</v>
      </c>
      <c r="C15" s="180" t="s">
        <v>21</v>
      </c>
      <c r="D15" s="276"/>
      <c r="E15" s="280"/>
      <c r="F15" s="292"/>
      <c r="G15" s="142" t="s">
        <v>32</v>
      </c>
      <c r="H15" s="155" t="s">
        <v>30</v>
      </c>
      <c r="I15" s="143">
        <v>1378.3687744300435</v>
      </c>
      <c r="J15" s="143">
        <v>3032.4113037460957</v>
      </c>
      <c r="K15" s="143">
        <v>0</v>
      </c>
      <c r="L15" s="143">
        <v>0</v>
      </c>
      <c r="M15" s="144">
        <v>0</v>
      </c>
      <c r="N15" s="196">
        <v>4410.7800781761389</v>
      </c>
      <c r="O15" s="133"/>
      <c r="P15" s="7"/>
    </row>
    <row r="16" spans="1:16">
      <c r="A16" s="158"/>
      <c r="B16" s="158"/>
      <c r="C16" s="180"/>
      <c r="D16" s="276"/>
      <c r="E16" s="280"/>
      <c r="F16" s="243" t="str">
        <f>"Total "&amp;LEFT(F8,15)</f>
        <v>Total Activity 1.1.1:</v>
      </c>
      <c r="G16" s="89"/>
      <c r="H16" s="92"/>
      <c r="I16" s="200">
        <v>134997.08513977041</v>
      </c>
      <c r="J16" s="200">
        <v>24900.795950892818</v>
      </c>
      <c r="K16" s="200">
        <v>17390.958098517116</v>
      </c>
      <c r="L16" s="200">
        <v>22809.459973943623</v>
      </c>
      <c r="M16" s="201">
        <v>26232.47707392036</v>
      </c>
      <c r="N16" s="197">
        <v>226330.77623704434</v>
      </c>
      <c r="O16" s="133"/>
      <c r="P16" s="7"/>
    </row>
    <row r="17" spans="1:16" ht="14.85" customHeight="1">
      <c r="A17" s="158" t="s">
        <v>20</v>
      </c>
      <c r="B17" s="158">
        <v>1.1000000000000001</v>
      </c>
      <c r="C17" s="180" t="s">
        <v>34</v>
      </c>
      <c r="D17" s="276"/>
      <c r="E17" s="280"/>
      <c r="F17" s="290" t="s">
        <v>35</v>
      </c>
      <c r="G17" s="286" t="str">
        <f>A17</f>
        <v>The Green Climate Fund (GCF)</v>
      </c>
      <c r="H17" s="154" t="s">
        <v>25</v>
      </c>
      <c r="I17" s="150">
        <v>14831.111128961664</v>
      </c>
      <c r="J17" s="150">
        <v>37376.629737284355</v>
      </c>
      <c r="K17" s="150">
        <v>22520.368474273069</v>
      </c>
      <c r="L17" s="150">
        <v>39056.101019677655</v>
      </c>
      <c r="M17" s="151">
        <v>15841.160528270822</v>
      </c>
      <c r="N17" s="198">
        <v>129625.37088846756</v>
      </c>
      <c r="O17" s="133"/>
      <c r="P17" s="7"/>
    </row>
    <row r="18" spans="1:16">
      <c r="A18" s="158" t="s">
        <v>20</v>
      </c>
      <c r="B18" s="158">
        <v>1.1000000000000001</v>
      </c>
      <c r="C18" s="180" t="s">
        <v>34</v>
      </c>
      <c r="D18" s="276"/>
      <c r="E18" s="280"/>
      <c r="F18" s="291"/>
      <c r="G18" s="286"/>
      <c r="H18" s="55" t="s">
        <v>26</v>
      </c>
      <c r="I18" s="37">
        <v>6678.6403495950472</v>
      </c>
      <c r="J18" s="37">
        <v>7732.5432048655421</v>
      </c>
      <c r="K18" s="37">
        <v>5221.4765026212262</v>
      </c>
      <c r="L18" s="37">
        <v>9145.6983563925023</v>
      </c>
      <c r="M18" s="47">
        <v>4015.1777039177127</v>
      </c>
      <c r="N18" s="193">
        <v>32793.536117392032</v>
      </c>
      <c r="O18" s="133"/>
      <c r="P18" s="7"/>
    </row>
    <row r="19" spans="1:16">
      <c r="A19" s="158" t="s">
        <v>20</v>
      </c>
      <c r="B19" s="158">
        <v>1.1000000000000001</v>
      </c>
      <c r="C19" s="180" t="s">
        <v>34</v>
      </c>
      <c r="D19" s="276"/>
      <c r="E19" s="280"/>
      <c r="F19" s="291"/>
      <c r="G19" s="286"/>
      <c r="H19" s="55" t="s">
        <v>27</v>
      </c>
      <c r="I19" s="37">
        <v>3513.6604229927252</v>
      </c>
      <c r="J19" s="37">
        <v>9376.2988301161022</v>
      </c>
      <c r="K19" s="37">
        <v>10783.134266376546</v>
      </c>
      <c r="L19" s="37">
        <v>13497.759553379714</v>
      </c>
      <c r="M19" s="47">
        <v>3748.2351927066384</v>
      </c>
      <c r="N19" s="193">
        <v>40919.088265571729</v>
      </c>
      <c r="O19" s="133"/>
      <c r="P19" s="7"/>
    </row>
    <row r="20" spans="1:16">
      <c r="A20" s="158" t="s">
        <v>20</v>
      </c>
      <c r="B20" s="158">
        <v>1.1000000000000001</v>
      </c>
      <c r="C20" s="180" t="s">
        <v>34</v>
      </c>
      <c r="D20" s="276"/>
      <c r="E20" s="280"/>
      <c r="F20" s="291"/>
      <c r="G20" s="286"/>
      <c r="H20" s="55" t="s">
        <v>28</v>
      </c>
      <c r="I20" s="37">
        <v>38394.784325070359</v>
      </c>
      <c r="J20" s="37">
        <v>16971.531962788853</v>
      </c>
      <c r="K20" s="37">
        <v>10464.873508977225</v>
      </c>
      <c r="L20" s="37">
        <v>19448.486873959017</v>
      </c>
      <c r="M20" s="47">
        <v>7935.4367327135633</v>
      </c>
      <c r="N20" s="193">
        <v>93215.113403509022</v>
      </c>
      <c r="O20" s="133"/>
      <c r="P20" s="7"/>
    </row>
    <row r="21" spans="1:16">
      <c r="A21" s="158" t="s">
        <v>20</v>
      </c>
      <c r="B21" s="158">
        <v>1.1000000000000001</v>
      </c>
      <c r="C21" s="180" t="s">
        <v>34</v>
      </c>
      <c r="D21" s="276"/>
      <c r="E21" s="280"/>
      <c r="F21" s="291"/>
      <c r="G21" s="286"/>
      <c r="H21" s="55" t="s">
        <v>29</v>
      </c>
      <c r="I21" s="37">
        <v>4919.2331465674315</v>
      </c>
      <c r="J21" s="37">
        <v>15711.154765344691</v>
      </c>
      <c r="K21" s="37">
        <v>10220.093079186034</v>
      </c>
      <c r="L21" s="37">
        <v>14682.028955159923</v>
      </c>
      <c r="M21" s="47">
        <v>4605.3789995530351</v>
      </c>
      <c r="N21" s="193">
        <v>50137.888945811123</v>
      </c>
      <c r="O21" s="133"/>
      <c r="P21" s="7"/>
    </row>
    <row r="22" spans="1:16">
      <c r="A22" s="158" t="s">
        <v>20</v>
      </c>
      <c r="B22" s="158">
        <v>1.1000000000000001</v>
      </c>
      <c r="C22" s="180" t="s">
        <v>34</v>
      </c>
      <c r="D22" s="276"/>
      <c r="E22" s="280"/>
      <c r="F22" s="291"/>
      <c r="G22" s="286"/>
      <c r="H22" s="56" t="s">
        <v>30</v>
      </c>
      <c r="I22" s="41">
        <v>13701.21048406628</v>
      </c>
      <c r="J22" s="41">
        <v>70441.930998672731</v>
      </c>
      <c r="K22" s="41">
        <v>83485.558418024535</v>
      </c>
      <c r="L22" s="41">
        <v>91879.717602852179</v>
      </c>
      <c r="M22" s="48">
        <v>32363.383043765069</v>
      </c>
      <c r="N22" s="194">
        <v>291871.80054738082</v>
      </c>
      <c r="O22" s="133"/>
      <c r="P22" s="7"/>
    </row>
    <row r="23" spans="1:16">
      <c r="A23" s="158" t="s">
        <v>31</v>
      </c>
      <c r="B23" s="158">
        <v>1.1000000000000001</v>
      </c>
      <c r="C23" s="180" t="s">
        <v>34</v>
      </c>
      <c r="D23" s="276"/>
      <c r="E23" s="280"/>
      <c r="F23" s="291"/>
      <c r="G23" s="52" t="s">
        <v>32</v>
      </c>
      <c r="H23" s="153" t="s">
        <v>25</v>
      </c>
      <c r="I23" s="42">
        <v>2275.1449194075012</v>
      </c>
      <c r="J23" s="42">
        <v>2518.0845855528141</v>
      </c>
      <c r="K23" s="42">
        <v>0</v>
      </c>
      <c r="L23" s="42">
        <v>0</v>
      </c>
      <c r="M23" s="50">
        <v>0</v>
      </c>
      <c r="N23" s="199">
        <v>4793.2295049603154</v>
      </c>
      <c r="O23" s="133"/>
      <c r="P23" s="7"/>
    </row>
    <row r="24" spans="1:16">
      <c r="A24" s="158" t="s">
        <v>33</v>
      </c>
      <c r="B24" s="158">
        <v>1.1000000000000001</v>
      </c>
      <c r="C24" s="180" t="s">
        <v>34</v>
      </c>
      <c r="D24" s="276"/>
      <c r="E24" s="280"/>
      <c r="F24" s="292"/>
      <c r="G24" s="142" t="s">
        <v>32</v>
      </c>
      <c r="H24" s="203" t="s">
        <v>30</v>
      </c>
      <c r="I24" s="202">
        <v>1717.7935251224551</v>
      </c>
      <c r="J24" s="44">
        <v>1889.5728776347009</v>
      </c>
      <c r="K24" s="44">
        <v>0</v>
      </c>
      <c r="L24" s="44">
        <v>0</v>
      </c>
      <c r="M24" s="49">
        <v>0</v>
      </c>
      <c r="N24" s="195">
        <v>3607.3664027571558</v>
      </c>
      <c r="O24" s="133"/>
      <c r="P24" s="7"/>
    </row>
    <row r="25" spans="1:16">
      <c r="A25" s="158"/>
      <c r="B25" s="158"/>
      <c r="C25" s="180"/>
      <c r="D25" s="276"/>
      <c r="E25" s="280"/>
      <c r="F25" s="243" t="str">
        <f>"Total "&amp;LEFT(F17,15)</f>
        <v>Total Activity 1.1.2:</v>
      </c>
      <c r="G25" s="89"/>
      <c r="H25" s="90"/>
      <c r="I25" s="204">
        <v>86031.578301783462</v>
      </c>
      <c r="J25" s="204">
        <v>162017.74696225979</v>
      </c>
      <c r="K25" s="204">
        <v>142695.50424945864</v>
      </c>
      <c r="L25" s="204">
        <v>187709.79236142099</v>
      </c>
      <c r="M25" s="205">
        <v>68508.772200926847</v>
      </c>
      <c r="N25" s="195">
        <v>646963.39407584979</v>
      </c>
      <c r="O25" s="133"/>
      <c r="P25" s="7"/>
    </row>
    <row r="26" spans="1:16">
      <c r="A26" s="158" t="s">
        <v>20</v>
      </c>
      <c r="B26" s="158">
        <v>1.1000000000000001</v>
      </c>
      <c r="C26" s="180" t="s">
        <v>36</v>
      </c>
      <c r="D26" s="276"/>
      <c r="E26" s="280"/>
      <c r="F26" s="290" t="s">
        <v>37</v>
      </c>
      <c r="G26" s="286" t="str">
        <f>A26</f>
        <v>The Green Climate Fund (GCF)</v>
      </c>
      <c r="H26" s="54" t="s">
        <v>25</v>
      </c>
      <c r="I26" s="150">
        <v>0</v>
      </c>
      <c r="J26" s="150">
        <v>68882.219827904235</v>
      </c>
      <c r="K26" s="150">
        <v>12575.28071622097</v>
      </c>
      <c r="L26" s="150">
        <v>21823.244909529109</v>
      </c>
      <c r="M26" s="151">
        <v>31261.00816034013</v>
      </c>
      <c r="N26" s="198">
        <v>134541.75361399443</v>
      </c>
      <c r="O26" s="133"/>
      <c r="P26" s="7"/>
    </row>
    <row r="27" spans="1:16">
      <c r="A27" s="158" t="s">
        <v>20</v>
      </c>
      <c r="B27" s="158">
        <v>1.1000000000000001</v>
      </c>
      <c r="C27" s="180" t="s">
        <v>36</v>
      </c>
      <c r="D27" s="276"/>
      <c r="E27" s="280"/>
      <c r="F27" s="291"/>
      <c r="G27" s="286"/>
      <c r="H27" s="55" t="s">
        <v>26</v>
      </c>
      <c r="I27" s="37">
        <v>0</v>
      </c>
      <c r="J27" s="37">
        <v>14354.597202667059</v>
      </c>
      <c r="K27" s="37">
        <v>2921.7201190584774</v>
      </c>
      <c r="L27" s="37">
        <v>5131.7274682046909</v>
      </c>
      <c r="M27" s="47">
        <v>8060.4823173722643</v>
      </c>
      <c r="N27" s="193">
        <v>30468.527107302492</v>
      </c>
      <c r="O27" s="133"/>
      <c r="P27" s="7"/>
    </row>
    <row r="28" spans="1:16">
      <c r="A28" s="158" t="s">
        <v>20</v>
      </c>
      <c r="B28" s="158">
        <v>1.1000000000000001</v>
      </c>
      <c r="C28" s="180" t="s">
        <v>36</v>
      </c>
      <c r="D28" s="276"/>
      <c r="E28" s="280"/>
      <c r="F28" s="291"/>
      <c r="G28" s="286"/>
      <c r="H28" s="55" t="s">
        <v>27</v>
      </c>
      <c r="I28" s="37">
        <v>0</v>
      </c>
      <c r="J28" s="37">
        <v>13309.102485101526</v>
      </c>
      <c r="K28" s="37">
        <v>26882.129075252313</v>
      </c>
      <c r="L28" s="37">
        <v>30492.253804144781</v>
      </c>
      <c r="M28" s="47">
        <v>34721.380096987683</v>
      </c>
      <c r="N28" s="193">
        <v>105404.8654614863</v>
      </c>
      <c r="O28" s="133"/>
      <c r="P28" s="7"/>
    </row>
    <row r="29" spans="1:16">
      <c r="A29" s="158" t="s">
        <v>20</v>
      </c>
      <c r="B29" s="158">
        <v>1.1000000000000001</v>
      </c>
      <c r="C29" s="180" t="s">
        <v>36</v>
      </c>
      <c r="D29" s="276"/>
      <c r="E29" s="280"/>
      <c r="F29" s="291"/>
      <c r="G29" s="286"/>
      <c r="H29" s="55" t="s">
        <v>28</v>
      </c>
      <c r="I29" s="37">
        <v>0</v>
      </c>
      <c r="J29" s="37">
        <v>31277.212624416326</v>
      </c>
      <c r="K29" s="37">
        <v>5843.5421332235019</v>
      </c>
      <c r="L29" s="37">
        <v>10867.164952188379</v>
      </c>
      <c r="M29" s="47">
        <v>15659.821893383729</v>
      </c>
      <c r="N29" s="193">
        <v>63647.741603211936</v>
      </c>
      <c r="O29" s="133"/>
      <c r="P29" s="7"/>
    </row>
    <row r="30" spans="1:16">
      <c r="A30" s="158" t="s">
        <v>20</v>
      </c>
      <c r="B30" s="158">
        <v>1.1000000000000001</v>
      </c>
      <c r="C30" s="180" t="s">
        <v>36</v>
      </c>
      <c r="D30" s="276"/>
      <c r="E30" s="280"/>
      <c r="F30" s="291"/>
      <c r="G30" s="286"/>
      <c r="H30" s="55" t="s">
        <v>29</v>
      </c>
      <c r="I30" s="37">
        <v>0</v>
      </c>
      <c r="J30" s="37">
        <v>45917.854344756488</v>
      </c>
      <c r="K30" s="37">
        <v>14286.940324325362</v>
      </c>
      <c r="L30" s="37">
        <v>17657.816304206448</v>
      </c>
      <c r="M30" s="47">
        <v>22883.404840546384</v>
      </c>
      <c r="N30" s="193">
        <v>100746.01581383469</v>
      </c>
      <c r="O30" s="133"/>
      <c r="P30" s="7"/>
    </row>
    <row r="31" spans="1:16">
      <c r="A31" s="158" t="s">
        <v>20</v>
      </c>
      <c r="B31" s="158">
        <v>1.1000000000000001</v>
      </c>
      <c r="C31" s="180" t="s">
        <v>36</v>
      </c>
      <c r="D31" s="276"/>
      <c r="E31" s="280"/>
      <c r="F31" s="291"/>
      <c r="G31" s="286"/>
      <c r="H31" s="56" t="s">
        <v>30</v>
      </c>
      <c r="I31" s="37">
        <v>0</v>
      </c>
      <c r="J31" s="37">
        <v>120204.47846298154</v>
      </c>
      <c r="K31" s="37">
        <v>17170.967677915552</v>
      </c>
      <c r="L31" s="37">
        <v>18913.75566788092</v>
      </c>
      <c r="M31" s="47">
        <v>22609.38177296683</v>
      </c>
      <c r="N31" s="194">
        <v>178898.58358174481</v>
      </c>
      <c r="O31" s="133"/>
      <c r="P31" s="7"/>
    </row>
    <row r="32" spans="1:16">
      <c r="A32" s="158" t="s">
        <v>38</v>
      </c>
      <c r="B32" s="158">
        <v>1.1000000000000001</v>
      </c>
      <c r="C32" s="180" t="s">
        <v>36</v>
      </c>
      <c r="D32" s="276"/>
      <c r="E32" s="280"/>
      <c r="F32" s="291"/>
      <c r="G32" s="53" t="str">
        <f>A32</f>
        <v>Government of Sierra Leone (GoSL)</v>
      </c>
      <c r="H32" s="153" t="s">
        <v>25</v>
      </c>
      <c r="I32" s="42">
        <v>0</v>
      </c>
      <c r="J32" s="42">
        <v>28049.914903012443</v>
      </c>
      <c r="K32" s="42">
        <v>4475.3923158153048</v>
      </c>
      <c r="L32" s="42">
        <v>5275.4885229093634</v>
      </c>
      <c r="M32" s="50">
        <v>7629.5888185970698</v>
      </c>
      <c r="N32" s="199">
        <v>45430.384560334176</v>
      </c>
      <c r="O32" s="133"/>
      <c r="P32" s="7"/>
    </row>
    <row r="33" spans="1:16">
      <c r="A33" s="158" t="s">
        <v>31</v>
      </c>
      <c r="B33" s="158">
        <v>1.1000000000000001</v>
      </c>
      <c r="C33" s="180" t="s">
        <v>36</v>
      </c>
      <c r="D33" s="276"/>
      <c r="E33" s="280"/>
      <c r="F33" s="292"/>
      <c r="G33" s="52" t="s">
        <v>32</v>
      </c>
      <c r="H33" s="153" t="s">
        <v>25</v>
      </c>
      <c r="I33" s="42">
        <v>0</v>
      </c>
      <c r="J33" s="42">
        <v>4640.175866557398</v>
      </c>
      <c r="K33" s="42">
        <v>0</v>
      </c>
      <c r="L33" s="42">
        <v>0</v>
      </c>
      <c r="M33" s="50">
        <v>0</v>
      </c>
      <c r="N33" s="199">
        <v>4640.175866557398</v>
      </c>
      <c r="O33" s="133"/>
      <c r="P33" s="7"/>
    </row>
    <row r="34" spans="1:16">
      <c r="A34" s="158"/>
      <c r="B34" s="158"/>
      <c r="C34" s="180"/>
      <c r="D34" s="276"/>
      <c r="E34" s="280"/>
      <c r="F34" s="243" t="str">
        <f>"Total "&amp;LEFT(F26,15)</f>
        <v>Total Activity 1.1.3:</v>
      </c>
      <c r="G34" s="89"/>
      <c r="H34" s="90"/>
      <c r="I34" s="204">
        <v>0</v>
      </c>
      <c r="J34" s="204">
        <v>326635.55571739702</v>
      </c>
      <c r="K34" s="204">
        <v>84155.97236181148</v>
      </c>
      <c r="L34" s="204">
        <v>110161.4516290637</v>
      </c>
      <c r="M34" s="205">
        <v>142825.06790019412</v>
      </c>
      <c r="N34" s="195">
        <v>663778.04760846612</v>
      </c>
      <c r="O34" s="133"/>
      <c r="P34" s="7"/>
    </row>
    <row r="35" spans="1:16">
      <c r="A35" s="158" t="s">
        <v>20</v>
      </c>
      <c r="B35" s="158">
        <v>1.1000000000000001</v>
      </c>
      <c r="C35" s="180" t="s">
        <v>39</v>
      </c>
      <c r="D35" s="276"/>
      <c r="E35" s="280"/>
      <c r="F35" s="290" t="s">
        <v>40</v>
      </c>
      <c r="G35" s="286" t="str">
        <f>A35</f>
        <v>The Green Climate Fund (GCF)</v>
      </c>
      <c r="H35" s="54" t="s">
        <v>25</v>
      </c>
      <c r="I35" s="150">
        <v>0</v>
      </c>
      <c r="J35" s="150">
        <v>12395.90988861625</v>
      </c>
      <c r="K35" s="150">
        <v>30767.270806766639</v>
      </c>
      <c r="L35" s="150">
        <v>39843.318672065921</v>
      </c>
      <c r="M35" s="151">
        <v>27295.288324895762</v>
      </c>
      <c r="N35" s="198">
        <v>110301.78769234459</v>
      </c>
      <c r="O35" s="133"/>
      <c r="P35" s="7"/>
    </row>
    <row r="36" spans="1:16">
      <c r="A36" s="158" t="s">
        <v>20</v>
      </c>
      <c r="B36" s="158">
        <v>1.1000000000000001</v>
      </c>
      <c r="C36" s="180" t="s">
        <v>39</v>
      </c>
      <c r="D36" s="276"/>
      <c r="E36" s="280"/>
      <c r="F36" s="291"/>
      <c r="G36" s="286"/>
      <c r="H36" s="55" t="s">
        <v>26</v>
      </c>
      <c r="I36" s="37">
        <v>0</v>
      </c>
      <c r="J36" s="37">
        <v>2767.2864187825062</v>
      </c>
      <c r="K36" s="37">
        <v>7250.3835143436345</v>
      </c>
      <c r="L36" s="37">
        <v>9401.7840733578014</v>
      </c>
      <c r="M36" s="47">
        <v>7089.5784798026589</v>
      </c>
      <c r="N36" s="193">
        <v>26509.0324862866</v>
      </c>
      <c r="O36" s="133"/>
      <c r="P36" s="7"/>
    </row>
    <row r="37" spans="1:16">
      <c r="A37" s="158" t="s">
        <v>20</v>
      </c>
      <c r="B37" s="158">
        <v>1.1000000000000001</v>
      </c>
      <c r="C37" s="180" t="s">
        <v>39</v>
      </c>
      <c r="D37" s="276"/>
      <c r="E37" s="280"/>
      <c r="F37" s="291"/>
      <c r="G37" s="286"/>
      <c r="H37" s="55" t="s">
        <v>27</v>
      </c>
      <c r="I37" s="37">
        <v>0</v>
      </c>
      <c r="J37" s="37">
        <v>1661.7665634089217</v>
      </c>
      <c r="K37" s="37">
        <v>39796.933106332064</v>
      </c>
      <c r="L37" s="37">
        <v>44108.100109670908</v>
      </c>
      <c r="M37" s="47">
        <v>25089.781855774287</v>
      </c>
      <c r="N37" s="193">
        <v>110656.58163518619</v>
      </c>
      <c r="O37" s="133"/>
      <c r="P37" s="7"/>
    </row>
    <row r="38" spans="1:16">
      <c r="A38" s="158" t="s">
        <v>20</v>
      </c>
      <c r="B38" s="158">
        <v>1.1000000000000001</v>
      </c>
      <c r="C38" s="180" t="s">
        <v>39</v>
      </c>
      <c r="D38" s="276"/>
      <c r="E38" s="280"/>
      <c r="F38" s="291"/>
      <c r="G38" s="286"/>
      <c r="H38" s="55" t="s">
        <v>28</v>
      </c>
      <c r="I38" s="37">
        <v>0</v>
      </c>
      <c r="J38" s="37">
        <v>20476.106822879723</v>
      </c>
      <c r="K38" s="37">
        <v>33097.756613624013</v>
      </c>
      <c r="L38" s="37">
        <v>22555.732009640851</v>
      </c>
      <c r="M38" s="37">
        <v>16660.006766325849</v>
      </c>
      <c r="N38" s="193">
        <v>92789.602212470432</v>
      </c>
      <c r="O38" s="133"/>
      <c r="P38" s="7"/>
    </row>
    <row r="39" spans="1:16">
      <c r="A39" s="158" t="s">
        <v>20</v>
      </c>
      <c r="B39" s="158">
        <v>1.1000000000000001</v>
      </c>
      <c r="C39" s="180" t="s">
        <v>39</v>
      </c>
      <c r="D39" s="276"/>
      <c r="E39" s="280"/>
      <c r="F39" s="291"/>
      <c r="G39" s="286"/>
      <c r="H39" s="55" t="s">
        <v>29</v>
      </c>
      <c r="I39" s="37">
        <v>0</v>
      </c>
      <c r="J39" s="37">
        <v>22228.404623948049</v>
      </c>
      <c r="K39" s="37">
        <v>42813.866334132894</v>
      </c>
      <c r="L39" s="37">
        <v>25476.929805234584</v>
      </c>
      <c r="M39" s="47">
        <v>15818.218851235692</v>
      </c>
      <c r="N39" s="193">
        <v>106337.41961455123</v>
      </c>
      <c r="O39" s="133"/>
      <c r="P39" s="7"/>
    </row>
    <row r="40" spans="1:16">
      <c r="A40" s="158" t="s">
        <v>20</v>
      </c>
      <c r="B40" s="158">
        <v>1.1000000000000001</v>
      </c>
      <c r="C40" s="180" t="s">
        <v>39</v>
      </c>
      <c r="D40" s="276"/>
      <c r="E40" s="280"/>
      <c r="F40" s="291"/>
      <c r="G40" s="286"/>
      <c r="H40" s="56" t="s">
        <v>30</v>
      </c>
      <c r="I40" s="37">
        <v>0</v>
      </c>
      <c r="J40" s="37">
        <v>8215.8987184435227</v>
      </c>
      <c r="K40" s="37">
        <v>60024.701607068229</v>
      </c>
      <c r="L40" s="37">
        <v>52822.66010915536</v>
      </c>
      <c r="M40" s="47">
        <v>29078.693741953983</v>
      </c>
      <c r="N40" s="194">
        <v>150141.9541766211</v>
      </c>
      <c r="O40" s="133"/>
      <c r="P40" s="7"/>
    </row>
    <row r="41" spans="1:16">
      <c r="A41" s="158" t="s">
        <v>38</v>
      </c>
      <c r="B41" s="158">
        <v>1.1000000000000001</v>
      </c>
      <c r="C41" s="180" t="s">
        <v>39</v>
      </c>
      <c r="D41" s="276"/>
      <c r="E41" s="280"/>
      <c r="F41" s="291"/>
      <c r="G41" s="53" t="str">
        <f>A41</f>
        <v>Government of Sierra Leone (GoSL)</v>
      </c>
      <c r="H41" s="153" t="s">
        <v>25</v>
      </c>
      <c r="I41" s="42">
        <v>0</v>
      </c>
      <c r="J41" s="42">
        <v>7196.8650330436503</v>
      </c>
      <c r="K41" s="42">
        <v>12137.138540003105</v>
      </c>
      <c r="L41" s="42">
        <v>9759.5096402770523</v>
      </c>
      <c r="M41" s="50">
        <v>6745.5859116593774</v>
      </c>
      <c r="N41" s="199">
        <v>35839.099124983186</v>
      </c>
      <c r="O41" s="133"/>
      <c r="P41" s="7"/>
    </row>
    <row r="42" spans="1:16">
      <c r="A42" s="158" t="s">
        <v>31</v>
      </c>
      <c r="B42" s="158">
        <v>1.1000000000000001</v>
      </c>
      <c r="C42" s="180" t="s">
        <v>39</v>
      </c>
      <c r="D42" s="276"/>
      <c r="E42" s="280"/>
      <c r="F42" s="292"/>
      <c r="G42" s="52" t="s">
        <v>32</v>
      </c>
      <c r="H42" s="153" t="s">
        <v>25</v>
      </c>
      <c r="I42" s="42">
        <v>0</v>
      </c>
      <c r="J42" s="42">
        <v>834.22726395093173</v>
      </c>
      <c r="K42" s="42">
        <v>0</v>
      </c>
      <c r="L42" s="42">
        <v>0</v>
      </c>
      <c r="M42" s="50">
        <v>0</v>
      </c>
      <c r="N42" s="199">
        <v>834.22726395093173</v>
      </c>
      <c r="O42" s="133"/>
      <c r="P42" s="7"/>
    </row>
    <row r="43" spans="1:16">
      <c r="A43" s="158"/>
      <c r="B43" s="158"/>
      <c r="C43" s="180"/>
      <c r="D43" s="276"/>
      <c r="E43" s="281"/>
      <c r="F43" s="245" t="str">
        <f>"Total "&amp;LEFT(F35,15)</f>
        <v>Total Activity 1.1.4:</v>
      </c>
      <c r="G43" s="95"/>
      <c r="H43" s="96"/>
      <c r="I43" s="206">
        <v>0</v>
      </c>
      <c r="J43" s="206">
        <v>75776.46533307356</v>
      </c>
      <c r="K43" s="206">
        <v>225888.05052227061</v>
      </c>
      <c r="L43" s="206">
        <v>203968.03441940245</v>
      </c>
      <c r="M43" s="206">
        <v>127777.15393164763</v>
      </c>
      <c r="N43" s="195">
        <v>633409.70420639426</v>
      </c>
      <c r="O43" s="133"/>
      <c r="P43" s="7"/>
    </row>
    <row r="44" spans="1:16">
      <c r="A44" s="158"/>
      <c r="B44" s="158"/>
      <c r="C44" s="180"/>
      <c r="D44" s="276"/>
      <c r="E44" s="243" t="str">
        <f>"Total "&amp;LEFT(E8,11)</f>
        <v>Total Output 1.1:</v>
      </c>
      <c r="F44" s="97"/>
      <c r="G44" s="89"/>
      <c r="H44" s="90"/>
      <c r="I44" s="204">
        <v>221028.66344155389</v>
      </c>
      <c r="J44" s="204">
        <v>589330.56396362314</v>
      </c>
      <c r="K44" s="204">
        <v>470130.48523205786</v>
      </c>
      <c r="L44" s="204">
        <v>524648.73838383076</v>
      </c>
      <c r="M44" s="205">
        <v>365343.47110668896</v>
      </c>
      <c r="N44" s="195">
        <v>2170481.9221277544</v>
      </c>
      <c r="O44" s="133"/>
      <c r="P44" s="7"/>
    </row>
    <row r="45" spans="1:16" ht="14.85" customHeight="1">
      <c r="A45" s="158" t="s">
        <v>20</v>
      </c>
      <c r="B45" s="158">
        <v>1.2</v>
      </c>
      <c r="C45" s="180" t="s">
        <v>41</v>
      </c>
      <c r="D45" s="276"/>
      <c r="E45" s="283" t="s">
        <v>42</v>
      </c>
      <c r="F45" s="260" t="s">
        <v>43</v>
      </c>
      <c r="G45" s="286" t="str">
        <f>A45</f>
        <v>The Green Climate Fund (GCF)</v>
      </c>
      <c r="H45" s="154" t="s">
        <v>25</v>
      </c>
      <c r="I45" s="150">
        <v>21272.527294418978</v>
      </c>
      <c r="J45" s="150">
        <v>21851.328086813155</v>
      </c>
      <c r="K45" s="150">
        <v>15167.535112941685</v>
      </c>
      <c r="L45" s="150">
        <v>19969.527978769318</v>
      </c>
      <c r="M45" s="151">
        <v>27293.816379556836</v>
      </c>
      <c r="N45" s="198">
        <v>105554.73485249997</v>
      </c>
      <c r="O45" s="133"/>
      <c r="P45" s="7"/>
    </row>
    <row r="46" spans="1:16">
      <c r="A46" s="158" t="s">
        <v>20</v>
      </c>
      <c r="B46" s="158">
        <v>1.2</v>
      </c>
      <c r="C46" s="180" t="s">
        <v>41</v>
      </c>
      <c r="D46" s="276"/>
      <c r="E46" s="284"/>
      <c r="F46" s="261"/>
      <c r="G46" s="286"/>
      <c r="H46" s="55" t="s">
        <v>26</v>
      </c>
      <c r="I46" s="37">
        <v>10668.934711467033</v>
      </c>
      <c r="J46" s="37">
        <v>4980.373385000009</v>
      </c>
      <c r="K46" s="37">
        <v>3750.1646317810773</v>
      </c>
      <c r="L46" s="37">
        <v>4665.6186353917401</v>
      </c>
      <c r="M46" s="47">
        <v>6981.0242142906536</v>
      </c>
      <c r="N46" s="193">
        <v>31046.115577930512</v>
      </c>
      <c r="O46" s="133"/>
      <c r="P46" s="7"/>
    </row>
    <row r="47" spans="1:16">
      <c r="A47" s="158" t="s">
        <v>20</v>
      </c>
      <c r="B47" s="158">
        <v>1.2</v>
      </c>
      <c r="C47" s="180" t="s">
        <v>41</v>
      </c>
      <c r="D47" s="276"/>
      <c r="E47" s="284"/>
      <c r="F47" s="261"/>
      <c r="G47" s="286"/>
      <c r="H47" s="55" t="s">
        <v>27</v>
      </c>
      <c r="I47" s="37">
        <v>2860.7126109559695</v>
      </c>
      <c r="J47" s="37">
        <v>2629.0499984802209</v>
      </c>
      <c r="K47" s="37">
        <v>2451.0509655723708</v>
      </c>
      <c r="L47" s="37">
        <v>2576.4927531441444</v>
      </c>
      <c r="M47" s="47">
        <v>3633.812004175023</v>
      </c>
      <c r="N47" s="193">
        <v>14151.118332327729</v>
      </c>
      <c r="O47" s="133"/>
      <c r="P47" s="7"/>
    </row>
    <row r="48" spans="1:16">
      <c r="A48" s="158" t="s">
        <v>20</v>
      </c>
      <c r="B48" s="158">
        <v>1.2</v>
      </c>
      <c r="C48" s="180" t="s">
        <v>41</v>
      </c>
      <c r="D48" s="276"/>
      <c r="E48" s="284"/>
      <c r="F48" s="261"/>
      <c r="G48" s="286"/>
      <c r="H48" s="55" t="s">
        <v>28</v>
      </c>
      <c r="I48" s="37">
        <v>73350.404639071872</v>
      </c>
      <c r="J48" s="37">
        <v>49282.732908275655</v>
      </c>
      <c r="K48" s="37">
        <v>50344.941599883983</v>
      </c>
      <c r="L48" s="37">
        <v>9944.0828099706123</v>
      </c>
      <c r="M48" s="47">
        <v>13672.505413207669</v>
      </c>
      <c r="N48" s="193">
        <v>196594.66737040979</v>
      </c>
      <c r="O48" s="133"/>
      <c r="P48" s="7"/>
    </row>
    <row r="49" spans="1:16">
      <c r="A49" s="158" t="s">
        <v>20</v>
      </c>
      <c r="B49" s="158">
        <v>1.2</v>
      </c>
      <c r="C49" s="180" t="s">
        <v>41</v>
      </c>
      <c r="D49" s="276"/>
      <c r="E49" s="284"/>
      <c r="F49" s="261"/>
      <c r="G49" s="286"/>
      <c r="H49" s="55" t="s">
        <v>29</v>
      </c>
      <c r="I49" s="37">
        <v>11758.3326132234</v>
      </c>
      <c r="J49" s="37">
        <v>29334.67465185656</v>
      </c>
      <c r="K49" s="37">
        <v>31043.773280889713</v>
      </c>
      <c r="L49" s="37">
        <v>29965.0390978625</v>
      </c>
      <c r="M49" s="47">
        <v>34690.4054150913</v>
      </c>
      <c r="N49" s="193">
        <v>136792.22505892348</v>
      </c>
      <c r="O49" s="133"/>
      <c r="P49" s="7"/>
    </row>
    <row r="50" spans="1:16">
      <c r="A50" s="158" t="s">
        <v>20</v>
      </c>
      <c r="B50" s="158">
        <v>1.2</v>
      </c>
      <c r="C50" s="180" t="s">
        <v>41</v>
      </c>
      <c r="D50" s="276"/>
      <c r="E50" s="284"/>
      <c r="F50" s="261"/>
      <c r="G50" s="286"/>
      <c r="H50" s="56" t="s">
        <v>30</v>
      </c>
      <c r="I50" s="37">
        <v>18071.175032745607</v>
      </c>
      <c r="J50" s="37">
        <v>24055.668548136571</v>
      </c>
      <c r="K50" s="37">
        <v>36645.198889942098</v>
      </c>
      <c r="L50" s="37">
        <v>28855.945374657073</v>
      </c>
      <c r="M50" s="47">
        <v>31766.874824710841</v>
      </c>
      <c r="N50" s="194">
        <v>139394.86267019217</v>
      </c>
      <c r="O50" s="133"/>
      <c r="P50" s="7"/>
    </row>
    <row r="51" spans="1:16">
      <c r="A51" s="158" t="s">
        <v>38</v>
      </c>
      <c r="B51" s="158">
        <v>1.2</v>
      </c>
      <c r="C51" s="180" t="s">
        <v>41</v>
      </c>
      <c r="D51" s="276"/>
      <c r="E51" s="284"/>
      <c r="F51" s="261"/>
      <c r="G51" s="145" t="str">
        <f>A51</f>
        <v>Government of Sierra Leone (GoSL)</v>
      </c>
      <c r="H51" s="153" t="s">
        <v>25</v>
      </c>
      <c r="I51" s="42">
        <v>14860.933780231409</v>
      </c>
      <c r="J51" s="42">
        <v>12540.696083138258</v>
      </c>
      <c r="K51" s="42">
        <v>7208.4690669297288</v>
      </c>
      <c r="L51" s="42">
        <v>3508.9043057155659</v>
      </c>
      <c r="M51" s="50">
        <v>4881.3788047523885</v>
      </c>
      <c r="N51" s="199">
        <v>43000.382040767348</v>
      </c>
      <c r="O51" s="133"/>
      <c r="P51" s="7"/>
    </row>
    <row r="52" spans="1:16">
      <c r="A52" s="158" t="s">
        <v>31</v>
      </c>
      <c r="B52" s="158">
        <v>1.2</v>
      </c>
      <c r="C52" s="180" t="s">
        <v>41</v>
      </c>
      <c r="D52" s="276"/>
      <c r="E52" s="284"/>
      <c r="F52" s="261"/>
      <c r="G52" s="52" t="s">
        <v>32</v>
      </c>
      <c r="H52" s="153" t="s">
        <v>25</v>
      </c>
      <c r="I52" s="42">
        <v>3218.9043372141396</v>
      </c>
      <c r="J52" s="42">
        <v>1458.5979649678229</v>
      </c>
      <c r="K52" s="42">
        <v>0</v>
      </c>
      <c r="L52" s="42">
        <v>0</v>
      </c>
      <c r="M52" s="50">
        <v>0</v>
      </c>
      <c r="N52" s="199">
        <v>4677.5023021819625</v>
      </c>
      <c r="O52" s="133"/>
      <c r="P52" s="7"/>
    </row>
    <row r="53" spans="1:16">
      <c r="A53" s="158" t="s">
        <v>33</v>
      </c>
      <c r="B53" s="158">
        <v>1.2</v>
      </c>
      <c r="C53" s="180" t="s">
        <v>41</v>
      </c>
      <c r="D53" s="276"/>
      <c r="E53" s="284"/>
      <c r="F53" s="262"/>
      <c r="G53" s="52" t="s">
        <v>32</v>
      </c>
      <c r="H53" s="57" t="s">
        <v>30</v>
      </c>
      <c r="I53" s="44">
        <v>431.34027816741161</v>
      </c>
      <c r="J53" s="44">
        <v>474.47430598415281</v>
      </c>
      <c r="K53" s="44">
        <v>0</v>
      </c>
      <c r="L53" s="44">
        <v>0</v>
      </c>
      <c r="M53" s="49">
        <v>0</v>
      </c>
      <c r="N53" s="195">
        <v>905.81458415156442</v>
      </c>
      <c r="O53" s="133"/>
      <c r="P53" s="7"/>
    </row>
    <row r="54" spans="1:16">
      <c r="A54" s="158"/>
      <c r="B54" s="158"/>
      <c r="C54" s="180"/>
      <c r="D54" s="276"/>
      <c r="E54" s="284"/>
      <c r="F54" s="243" t="str">
        <f>"Total "&amp;LEFT(F45,15)</f>
        <v>Total Activity 1.2.1:</v>
      </c>
      <c r="G54" s="89"/>
      <c r="H54" s="90"/>
      <c r="I54" s="204">
        <v>156493.26529749582</v>
      </c>
      <c r="J54" s="204">
        <v>146607.59593265242</v>
      </c>
      <c r="K54" s="204">
        <v>146611.13354794067</v>
      </c>
      <c r="L54" s="204">
        <v>99485.610955510943</v>
      </c>
      <c r="M54" s="205">
        <v>122919.81705578472</v>
      </c>
      <c r="N54" s="195">
        <v>672117.42278938449</v>
      </c>
      <c r="O54" s="133"/>
      <c r="P54" s="7"/>
    </row>
    <row r="55" spans="1:16" ht="14.85" customHeight="1">
      <c r="A55" s="158" t="s">
        <v>20</v>
      </c>
      <c r="B55" s="158">
        <v>1.2</v>
      </c>
      <c r="C55" s="180" t="s">
        <v>44</v>
      </c>
      <c r="D55" s="276"/>
      <c r="E55" s="284"/>
      <c r="F55" s="297" t="s">
        <v>45</v>
      </c>
      <c r="G55" s="286" t="str">
        <f>A55</f>
        <v>The Green Climate Fund (GCF)</v>
      </c>
      <c r="H55" s="54" t="s">
        <v>25</v>
      </c>
      <c r="I55" s="162">
        <v>7858.3130476178021</v>
      </c>
      <c r="J55" s="162">
        <v>18140.774120540525</v>
      </c>
      <c r="K55" s="162">
        <v>7955.9629954000811</v>
      </c>
      <c r="L55" s="162">
        <v>4750.4664287422302</v>
      </c>
      <c r="M55" s="163">
        <v>4043.7924179344177</v>
      </c>
      <c r="N55" s="207">
        <v>42749.309010235054</v>
      </c>
      <c r="O55" s="133"/>
      <c r="P55" s="7"/>
    </row>
    <row r="56" spans="1:16">
      <c r="A56" s="158" t="s">
        <v>20</v>
      </c>
      <c r="B56" s="158">
        <v>1.2</v>
      </c>
      <c r="C56" s="180" t="s">
        <v>44</v>
      </c>
      <c r="D56" s="276"/>
      <c r="E56" s="284"/>
      <c r="F56" s="298"/>
      <c r="G56" s="286"/>
      <c r="H56" s="55" t="s">
        <v>26</v>
      </c>
      <c r="I56" s="164">
        <v>2404.2815745817547</v>
      </c>
      <c r="J56" s="164">
        <v>3596.3605273191047</v>
      </c>
      <c r="K56" s="164">
        <v>1843.9996102666075</v>
      </c>
      <c r="L56" s="164">
        <v>1101.2043868036028</v>
      </c>
      <c r="M56" s="165">
        <v>1012.8293887638331</v>
      </c>
      <c r="N56" s="208">
        <v>9958.6754877349031</v>
      </c>
      <c r="O56" s="133"/>
      <c r="P56" s="7"/>
    </row>
    <row r="57" spans="1:16">
      <c r="A57" s="158" t="s">
        <v>20</v>
      </c>
      <c r="B57" s="158">
        <v>1.2</v>
      </c>
      <c r="C57" s="180" t="s">
        <v>44</v>
      </c>
      <c r="D57" s="276"/>
      <c r="E57" s="284"/>
      <c r="F57" s="298"/>
      <c r="G57" s="286"/>
      <c r="H57" s="55" t="s">
        <v>27</v>
      </c>
      <c r="I57" s="164">
        <v>6589.9106488398702</v>
      </c>
      <c r="J57" s="164">
        <v>8614.0024471491161</v>
      </c>
      <c r="K57" s="164">
        <v>8496.8884828807422</v>
      </c>
      <c r="L57" s="164">
        <v>8556.8262530834563</v>
      </c>
      <c r="M57" s="165">
        <v>9231.5117323253144</v>
      </c>
      <c r="N57" s="208">
        <v>41489.139564278499</v>
      </c>
      <c r="O57" s="133"/>
      <c r="P57" s="7"/>
    </row>
    <row r="58" spans="1:16">
      <c r="A58" s="158" t="s">
        <v>20</v>
      </c>
      <c r="B58" s="158">
        <v>1.2</v>
      </c>
      <c r="C58" s="180" t="s">
        <v>44</v>
      </c>
      <c r="D58" s="276"/>
      <c r="E58" s="284"/>
      <c r="F58" s="298"/>
      <c r="G58" s="286"/>
      <c r="H58" s="55" t="s">
        <v>28</v>
      </c>
      <c r="I58" s="164">
        <v>3905.5712762519711</v>
      </c>
      <c r="J58" s="164">
        <v>8237.1452423750707</v>
      </c>
      <c r="K58" s="164">
        <v>3697.0152812587539</v>
      </c>
      <c r="L58" s="164">
        <v>2365.5557409078697</v>
      </c>
      <c r="M58" s="165">
        <v>2025.6886378669988</v>
      </c>
      <c r="N58" s="208">
        <v>20230.976178660661</v>
      </c>
      <c r="O58" s="133"/>
      <c r="P58" s="7"/>
    </row>
    <row r="59" spans="1:16">
      <c r="A59" s="158" t="s">
        <v>20</v>
      </c>
      <c r="B59" s="158">
        <v>1.2</v>
      </c>
      <c r="C59" s="180" t="s">
        <v>44</v>
      </c>
      <c r="D59" s="276"/>
      <c r="E59" s="284"/>
      <c r="F59" s="298"/>
      <c r="G59" s="286"/>
      <c r="H59" s="55" t="s">
        <v>29</v>
      </c>
      <c r="I59" s="164">
        <v>1770.9026083551628</v>
      </c>
      <c r="J59" s="164">
        <v>20791.247349634512</v>
      </c>
      <c r="K59" s="164">
        <v>20274.580646255457</v>
      </c>
      <c r="L59" s="164">
        <v>4514.9099550399733</v>
      </c>
      <c r="M59" s="165">
        <v>1161.707785085541</v>
      </c>
      <c r="N59" s="208">
        <v>48513.34834437065</v>
      </c>
      <c r="O59" s="133"/>
      <c r="P59" s="7"/>
    </row>
    <row r="60" spans="1:16">
      <c r="A60" s="158" t="s">
        <v>20</v>
      </c>
      <c r="B60" s="158">
        <v>1.2</v>
      </c>
      <c r="C60" s="180" t="s">
        <v>44</v>
      </c>
      <c r="D60" s="276"/>
      <c r="E60" s="284"/>
      <c r="F60" s="298"/>
      <c r="G60" s="286"/>
      <c r="H60" s="56" t="s">
        <v>30</v>
      </c>
      <c r="I60" s="164">
        <v>108.43446854498148</v>
      </c>
      <c r="J60" s="164">
        <v>7427.5146340798383</v>
      </c>
      <c r="K60" s="164">
        <v>8142.8130268446184</v>
      </c>
      <c r="L60" s="164">
        <v>1542.5294652753735</v>
      </c>
      <c r="M60" s="165">
        <v>12.788087304132162</v>
      </c>
      <c r="N60" s="209">
        <v>17234.079682048945</v>
      </c>
      <c r="O60" s="133"/>
      <c r="P60" s="7"/>
    </row>
    <row r="61" spans="1:16">
      <c r="A61" s="158" t="s">
        <v>38</v>
      </c>
      <c r="B61" s="158">
        <v>1.2</v>
      </c>
      <c r="C61" s="180" t="s">
        <v>44</v>
      </c>
      <c r="D61" s="276"/>
      <c r="E61" s="284"/>
      <c r="F61" s="298"/>
      <c r="G61" s="145" t="str">
        <f>A61</f>
        <v>Government of Sierra Leone (GoSL)</v>
      </c>
      <c r="H61" s="153" t="s">
        <v>25</v>
      </c>
      <c r="I61" s="166">
        <v>1149.7950858826421</v>
      </c>
      <c r="J61" s="166">
        <v>5512.6459649112148</v>
      </c>
      <c r="K61" s="166">
        <v>2274.7632879730768</v>
      </c>
      <c r="L61" s="166">
        <v>442.76473792877135</v>
      </c>
      <c r="M61" s="167">
        <v>0</v>
      </c>
      <c r="N61" s="210">
        <v>9379.9690766957065</v>
      </c>
      <c r="O61" s="133"/>
      <c r="P61" s="7"/>
    </row>
    <row r="62" spans="1:16">
      <c r="A62" s="158" t="s">
        <v>31</v>
      </c>
      <c r="B62" s="158">
        <v>1.2</v>
      </c>
      <c r="C62" s="180" t="s">
        <v>44</v>
      </c>
      <c r="D62" s="276"/>
      <c r="E62" s="284"/>
      <c r="F62" s="298"/>
      <c r="G62" s="52" t="s">
        <v>32</v>
      </c>
      <c r="H62" s="153" t="s">
        <v>25</v>
      </c>
      <c r="I62" s="166">
        <v>1055.7457301822744</v>
      </c>
      <c r="J62" s="166">
        <v>1167.1050766849003</v>
      </c>
      <c r="K62" s="166">
        <v>0</v>
      </c>
      <c r="L62" s="166">
        <v>0</v>
      </c>
      <c r="M62" s="167">
        <v>0</v>
      </c>
      <c r="N62" s="210">
        <v>2222.8508068671745</v>
      </c>
      <c r="O62" s="133"/>
      <c r="P62" s="7"/>
    </row>
    <row r="63" spans="1:16">
      <c r="A63" s="146" t="s">
        <v>33</v>
      </c>
      <c r="B63" s="146">
        <v>1.2</v>
      </c>
      <c r="C63" s="180" t="s">
        <v>44</v>
      </c>
      <c r="D63" s="276"/>
      <c r="E63" s="284"/>
      <c r="F63" s="299"/>
      <c r="G63" s="52" t="s">
        <v>32</v>
      </c>
      <c r="H63" s="153" t="s">
        <v>30</v>
      </c>
      <c r="I63" s="166">
        <v>5303.1767109082939</v>
      </c>
      <c r="J63" s="166">
        <v>10606.231509708294</v>
      </c>
      <c r="K63" s="166">
        <v>0</v>
      </c>
      <c r="L63" s="166">
        <v>0</v>
      </c>
      <c r="M63" s="167">
        <v>0</v>
      </c>
      <c r="N63" s="210">
        <v>15909.408220616588</v>
      </c>
      <c r="O63" s="133"/>
      <c r="P63" s="7"/>
    </row>
    <row r="64" spans="1:16">
      <c r="A64" s="146"/>
      <c r="B64" s="146"/>
      <c r="C64" s="180"/>
      <c r="D64" s="276"/>
      <c r="E64" s="285"/>
      <c r="F64" s="243" t="str">
        <f>"Total "&amp;LEFT(F55,15)</f>
        <v>Total Activity 1.2.2:</v>
      </c>
      <c r="G64" s="89"/>
      <c r="H64" s="90"/>
      <c r="I64" s="212">
        <v>30146.131151164755</v>
      </c>
      <c r="J64" s="212">
        <v>84093.026872402566</v>
      </c>
      <c r="K64" s="212">
        <v>52686.023330879339</v>
      </c>
      <c r="L64" s="212">
        <v>23274.256967781275</v>
      </c>
      <c r="M64" s="212">
        <v>17488.318049280238</v>
      </c>
      <c r="N64" s="211">
        <v>207687.75637150815</v>
      </c>
      <c r="O64" s="133"/>
      <c r="P64" s="7"/>
    </row>
    <row r="65" spans="1:16">
      <c r="A65" s="146"/>
      <c r="B65" s="146"/>
      <c r="C65" s="180"/>
      <c r="D65" s="276"/>
      <c r="E65" s="243" t="str">
        <f>"Total "&amp;LEFT(E45,11)</f>
        <v>Total Output 1.2:</v>
      </c>
      <c r="F65" s="97"/>
      <c r="G65" s="89"/>
      <c r="H65" s="90"/>
      <c r="I65" s="213">
        <v>186639.39644866058</v>
      </c>
      <c r="J65" s="213">
        <v>230700.622805055</v>
      </c>
      <c r="K65" s="213">
        <v>199297.15687882001</v>
      </c>
      <c r="L65" s="213">
        <v>122759.86792329221</v>
      </c>
      <c r="M65" s="214">
        <v>140408.13510506495</v>
      </c>
      <c r="N65" s="211">
        <v>879805.17916089261</v>
      </c>
      <c r="O65" s="133"/>
      <c r="P65" s="7"/>
    </row>
    <row r="66" spans="1:16" ht="14.85" customHeight="1">
      <c r="A66" s="158" t="s">
        <v>20</v>
      </c>
      <c r="B66" s="158">
        <v>1.3</v>
      </c>
      <c r="C66" s="180" t="s">
        <v>46</v>
      </c>
      <c r="D66" s="276"/>
      <c r="E66" s="279" t="s">
        <v>47</v>
      </c>
      <c r="F66" s="291" t="s">
        <v>48</v>
      </c>
      <c r="G66" s="286" t="str">
        <f>A66</f>
        <v>The Green Climate Fund (GCF)</v>
      </c>
      <c r="H66" s="54" t="s">
        <v>25</v>
      </c>
      <c r="I66" s="162">
        <v>7413.7005497688342</v>
      </c>
      <c r="J66" s="162">
        <v>47006.341598134022</v>
      </c>
      <c r="K66" s="162">
        <v>23259.513960516168</v>
      </c>
      <c r="L66" s="162">
        <v>19044.516024433462</v>
      </c>
      <c r="M66" s="163">
        <v>24558.079626627692</v>
      </c>
      <c r="N66" s="207">
        <v>121282.15175948017</v>
      </c>
      <c r="O66" s="133"/>
      <c r="P66" s="7"/>
    </row>
    <row r="67" spans="1:16">
      <c r="A67" s="158" t="s">
        <v>20</v>
      </c>
      <c r="B67" s="158">
        <v>1.3</v>
      </c>
      <c r="C67" s="180" t="s">
        <v>46</v>
      </c>
      <c r="D67" s="276"/>
      <c r="E67" s="280"/>
      <c r="F67" s="291"/>
      <c r="G67" s="286"/>
      <c r="H67" s="55" t="s">
        <v>26</v>
      </c>
      <c r="I67" s="164">
        <v>5207.4762878630072</v>
      </c>
      <c r="J67" s="164">
        <v>9480.4252702737122</v>
      </c>
      <c r="K67" s="164">
        <v>5017.480639991174</v>
      </c>
      <c r="L67" s="164">
        <v>4048.1145873788041</v>
      </c>
      <c r="M67" s="165">
        <v>6073.0566275001756</v>
      </c>
      <c r="N67" s="208">
        <v>29826.553413006877</v>
      </c>
      <c r="O67" s="133"/>
      <c r="P67" s="7"/>
    </row>
    <row r="68" spans="1:16">
      <c r="A68" s="158" t="s">
        <v>20</v>
      </c>
      <c r="B68" s="158">
        <v>1.3</v>
      </c>
      <c r="C68" s="180" t="s">
        <v>46</v>
      </c>
      <c r="D68" s="276"/>
      <c r="E68" s="280"/>
      <c r="F68" s="291"/>
      <c r="G68" s="286"/>
      <c r="H68" s="55" t="s">
        <v>27</v>
      </c>
      <c r="I68" s="164">
        <v>3152.6979819120802</v>
      </c>
      <c r="J68" s="164">
        <v>10672.797816499224</v>
      </c>
      <c r="K68" s="164">
        <v>7511.5747007576792</v>
      </c>
      <c r="L68" s="164">
        <v>5572.3444176509502</v>
      </c>
      <c r="M68" s="165">
        <v>6830.4643211252842</v>
      </c>
      <c r="N68" s="208">
        <v>33739.879237945221</v>
      </c>
      <c r="O68" s="133"/>
      <c r="P68" s="7"/>
    </row>
    <row r="69" spans="1:16">
      <c r="A69" s="158" t="s">
        <v>20</v>
      </c>
      <c r="B69" s="158">
        <v>1.3</v>
      </c>
      <c r="C69" s="180" t="s">
        <v>46</v>
      </c>
      <c r="D69" s="276"/>
      <c r="E69" s="280"/>
      <c r="F69" s="291"/>
      <c r="G69" s="286"/>
      <c r="H69" s="55" t="s">
        <v>28</v>
      </c>
      <c r="I69" s="164">
        <v>62948.640683624013</v>
      </c>
      <c r="J69" s="164">
        <v>20657.229207375003</v>
      </c>
      <c r="K69" s="164">
        <v>10035.146136868198</v>
      </c>
      <c r="L69" s="164">
        <v>8572.0354228379128</v>
      </c>
      <c r="M69" s="165">
        <v>11797.792313478161</v>
      </c>
      <c r="N69" s="208">
        <v>114010.84376418329</v>
      </c>
      <c r="O69" s="133"/>
      <c r="P69" s="7"/>
    </row>
    <row r="70" spans="1:16">
      <c r="A70" s="158" t="s">
        <v>20</v>
      </c>
      <c r="B70" s="158">
        <v>1.3</v>
      </c>
      <c r="C70" s="180" t="s">
        <v>46</v>
      </c>
      <c r="D70" s="276"/>
      <c r="E70" s="280"/>
      <c r="F70" s="291"/>
      <c r="G70" s="286"/>
      <c r="H70" s="55" t="s">
        <v>29</v>
      </c>
      <c r="I70" s="164">
        <v>3835.6295030578917</v>
      </c>
      <c r="J70" s="164">
        <v>32394.646317326955</v>
      </c>
      <c r="K70" s="164">
        <v>25826.149875798459</v>
      </c>
      <c r="L70" s="164">
        <v>11939.906463816245</v>
      </c>
      <c r="M70" s="165">
        <v>14652.275837900868</v>
      </c>
      <c r="N70" s="208">
        <v>88648.607997900428</v>
      </c>
      <c r="O70" s="133"/>
      <c r="P70" s="7"/>
    </row>
    <row r="71" spans="1:16">
      <c r="A71" s="158" t="s">
        <v>20</v>
      </c>
      <c r="B71" s="158">
        <v>1.3</v>
      </c>
      <c r="C71" s="180" t="s">
        <v>46</v>
      </c>
      <c r="D71" s="276"/>
      <c r="E71" s="280"/>
      <c r="F71" s="291"/>
      <c r="G71" s="286"/>
      <c r="H71" s="56" t="s">
        <v>30</v>
      </c>
      <c r="I71" s="164">
        <v>234.86014687495478</v>
      </c>
      <c r="J71" s="164">
        <v>75439.318537402476</v>
      </c>
      <c r="K71" s="164">
        <v>66849.937837603036</v>
      </c>
      <c r="L71" s="164">
        <v>35387.591289468364</v>
      </c>
      <c r="M71" s="165">
        <v>38948.534033228105</v>
      </c>
      <c r="N71" s="209">
        <v>216860.24184457696</v>
      </c>
      <c r="O71" s="133"/>
      <c r="P71" s="7"/>
    </row>
    <row r="72" spans="1:16">
      <c r="A72" s="158" t="s">
        <v>31</v>
      </c>
      <c r="B72" s="158">
        <v>1.3</v>
      </c>
      <c r="C72" s="180" t="s">
        <v>46</v>
      </c>
      <c r="D72" s="276"/>
      <c r="E72" s="280"/>
      <c r="F72" s="292"/>
      <c r="G72" s="52" t="s">
        <v>32</v>
      </c>
      <c r="H72" s="153" t="s">
        <v>25</v>
      </c>
      <c r="I72" s="166">
        <v>900.62854894158318</v>
      </c>
      <c r="J72" s="166">
        <v>3064.6336445325055</v>
      </c>
      <c r="K72" s="166">
        <v>0</v>
      </c>
      <c r="L72" s="166">
        <v>0</v>
      </c>
      <c r="M72" s="167">
        <v>0</v>
      </c>
      <c r="N72" s="210">
        <v>3965.2621934740887</v>
      </c>
      <c r="O72" s="133"/>
      <c r="P72" s="7"/>
    </row>
    <row r="73" spans="1:16">
      <c r="A73" s="158"/>
      <c r="B73" s="158"/>
      <c r="C73" s="180"/>
      <c r="D73" s="276"/>
      <c r="E73" s="280"/>
      <c r="F73" s="243" t="str">
        <f>"Total "&amp;LEFT(F66,15)</f>
        <v>Total Activity 1.3.1:</v>
      </c>
      <c r="G73" s="89"/>
      <c r="H73" s="90"/>
      <c r="I73" s="213">
        <v>83693.633702042367</v>
      </c>
      <c r="J73" s="213">
        <v>198715.39239154389</v>
      </c>
      <c r="K73" s="213">
        <v>138499.80315153472</v>
      </c>
      <c r="L73" s="213">
        <v>84564.508205585735</v>
      </c>
      <c r="M73" s="214">
        <v>102860.20275986029</v>
      </c>
      <c r="N73" s="211">
        <v>608333.54021056707</v>
      </c>
      <c r="O73" s="133"/>
      <c r="P73" s="7"/>
    </row>
    <row r="74" spans="1:16">
      <c r="A74" s="158" t="s">
        <v>20</v>
      </c>
      <c r="B74" s="158">
        <v>1.3</v>
      </c>
      <c r="C74" s="180" t="s">
        <v>49</v>
      </c>
      <c r="D74" s="276"/>
      <c r="E74" s="280"/>
      <c r="F74" s="290" t="s">
        <v>50</v>
      </c>
      <c r="G74" s="286" t="str">
        <f>A74</f>
        <v>The Green Climate Fund (GCF)</v>
      </c>
      <c r="H74" s="54" t="s">
        <v>25</v>
      </c>
      <c r="I74" s="162">
        <v>0</v>
      </c>
      <c r="J74" s="162">
        <v>10680.791811920779</v>
      </c>
      <c r="K74" s="162">
        <v>100697.17249386884</v>
      </c>
      <c r="L74" s="162">
        <v>45106.727186916796</v>
      </c>
      <c r="M74" s="163">
        <v>77106.230066181248</v>
      </c>
      <c r="N74" s="207">
        <v>233590.92155888767</v>
      </c>
      <c r="O74" s="133"/>
      <c r="P74" s="7"/>
    </row>
    <row r="75" spans="1:16">
      <c r="A75" s="158" t="s">
        <v>20</v>
      </c>
      <c r="B75" s="158">
        <v>1.3</v>
      </c>
      <c r="C75" s="180" t="s">
        <v>49</v>
      </c>
      <c r="D75" s="276"/>
      <c r="E75" s="280"/>
      <c r="F75" s="291"/>
      <c r="G75" s="286"/>
      <c r="H75" s="55" t="s">
        <v>26</v>
      </c>
      <c r="I75" s="37">
        <v>0</v>
      </c>
      <c r="J75" s="37">
        <v>22255.041024325888</v>
      </c>
      <c r="K75" s="37">
        <v>441804.45913380396</v>
      </c>
      <c r="L75" s="37">
        <v>122882.23379906161</v>
      </c>
      <c r="M75" s="47">
        <v>175845.90150841948</v>
      </c>
      <c r="N75" s="193">
        <v>762787.63546561101</v>
      </c>
      <c r="O75" s="133"/>
      <c r="P75" s="7"/>
    </row>
    <row r="76" spans="1:16">
      <c r="A76" s="158" t="s">
        <v>20</v>
      </c>
      <c r="B76" s="158">
        <v>1.3</v>
      </c>
      <c r="C76" s="180" t="s">
        <v>49</v>
      </c>
      <c r="D76" s="276"/>
      <c r="E76" s="280"/>
      <c r="F76" s="291"/>
      <c r="G76" s="286"/>
      <c r="H76" s="55" t="s">
        <v>27</v>
      </c>
      <c r="I76" s="37">
        <v>0</v>
      </c>
      <c r="J76" s="37">
        <v>1251.6869463666744</v>
      </c>
      <c r="K76" s="37">
        <v>10050.779533285682</v>
      </c>
      <c r="L76" s="37">
        <v>5119.0985081963872</v>
      </c>
      <c r="M76" s="47">
        <v>9426.5264334322419</v>
      </c>
      <c r="N76" s="193">
        <v>25848.091421280988</v>
      </c>
      <c r="O76" s="133"/>
      <c r="P76" s="7"/>
    </row>
    <row r="77" spans="1:16">
      <c r="A77" s="158" t="s">
        <v>20</v>
      </c>
      <c r="B77" s="158">
        <v>1.3</v>
      </c>
      <c r="C77" s="180" t="s">
        <v>49</v>
      </c>
      <c r="D77" s="276"/>
      <c r="E77" s="280"/>
      <c r="F77" s="291"/>
      <c r="G77" s="286"/>
      <c r="H77" s="55" t="s">
        <v>28</v>
      </c>
      <c r="I77" s="37">
        <v>0</v>
      </c>
      <c r="J77" s="37">
        <v>52573.979461581497</v>
      </c>
      <c r="K77" s="37">
        <v>116787.90264172317</v>
      </c>
      <c r="L77" s="37">
        <v>99456.473851039205</v>
      </c>
      <c r="M77" s="47">
        <v>123319.92831792124</v>
      </c>
      <c r="N77" s="193">
        <v>392138.2842722651</v>
      </c>
      <c r="O77" s="133"/>
      <c r="P77" s="7"/>
    </row>
    <row r="78" spans="1:16">
      <c r="A78" s="158" t="s">
        <v>20</v>
      </c>
      <c r="B78" s="158">
        <v>1.3</v>
      </c>
      <c r="C78" s="180" t="s">
        <v>49</v>
      </c>
      <c r="D78" s="276"/>
      <c r="E78" s="280"/>
      <c r="F78" s="291"/>
      <c r="G78" s="286"/>
      <c r="H78" s="55" t="s">
        <v>29</v>
      </c>
      <c r="I78" s="37">
        <v>0</v>
      </c>
      <c r="J78" s="37">
        <v>6506.7880281138896</v>
      </c>
      <c r="K78" s="37">
        <v>38426.717530493595</v>
      </c>
      <c r="L78" s="37">
        <v>21079.550247155774</v>
      </c>
      <c r="M78" s="47">
        <v>32189.952303317343</v>
      </c>
      <c r="N78" s="193">
        <v>98203.008109080605</v>
      </c>
      <c r="O78" s="133"/>
      <c r="P78" s="7"/>
    </row>
    <row r="79" spans="1:16">
      <c r="A79" s="158" t="s">
        <v>20</v>
      </c>
      <c r="B79" s="158">
        <v>1.3</v>
      </c>
      <c r="C79" s="180" t="s">
        <v>49</v>
      </c>
      <c r="D79" s="276"/>
      <c r="E79" s="280"/>
      <c r="F79" s="291"/>
      <c r="G79" s="286"/>
      <c r="H79" s="56" t="s">
        <v>30</v>
      </c>
      <c r="I79" s="37">
        <v>0</v>
      </c>
      <c r="J79" s="37">
        <v>34.706522386881559</v>
      </c>
      <c r="K79" s="37">
        <v>274.54674722806152</v>
      </c>
      <c r="L79" s="37">
        <v>140.97413122455907</v>
      </c>
      <c r="M79" s="47">
        <v>269.73389662031457</v>
      </c>
      <c r="N79" s="194">
        <v>719.96129745981671</v>
      </c>
      <c r="O79" s="133"/>
      <c r="P79" s="7"/>
    </row>
    <row r="80" spans="1:16">
      <c r="A80" s="158" t="s">
        <v>31</v>
      </c>
      <c r="B80" s="158">
        <v>1.3</v>
      </c>
      <c r="C80" s="180" t="s">
        <v>49</v>
      </c>
      <c r="D80" s="276"/>
      <c r="E80" s="280"/>
      <c r="F80" s="292"/>
      <c r="G80" s="52" t="s">
        <v>32</v>
      </c>
      <c r="H80" s="153" t="s">
        <v>25</v>
      </c>
      <c r="I80" s="42">
        <v>0</v>
      </c>
      <c r="J80" s="42">
        <v>716.90082103240456</v>
      </c>
      <c r="K80" s="42">
        <v>0</v>
      </c>
      <c r="L80" s="42">
        <v>0</v>
      </c>
      <c r="M80" s="50">
        <v>0</v>
      </c>
      <c r="N80" s="199">
        <v>716.90082103240456</v>
      </c>
      <c r="O80" s="133"/>
      <c r="P80" s="7"/>
    </row>
    <row r="81" spans="1:16">
      <c r="A81" s="158"/>
      <c r="B81" s="158"/>
      <c r="C81" s="180"/>
      <c r="D81" s="276"/>
      <c r="E81" s="281"/>
      <c r="F81" s="243" t="str">
        <f>"Total "&amp;LEFT(F74,15)</f>
        <v>Total Activity 1.3.2:</v>
      </c>
      <c r="G81" s="89"/>
      <c r="H81" s="90"/>
      <c r="I81" s="206">
        <v>0</v>
      </c>
      <c r="J81" s="206">
        <v>94019.894615728015</v>
      </c>
      <c r="K81" s="206">
        <v>708041.57808040327</v>
      </c>
      <c r="L81" s="206">
        <v>293785.05772359431</v>
      </c>
      <c r="M81" s="206">
        <v>418158.27252589184</v>
      </c>
      <c r="N81" s="195">
        <v>1514004.8029456178</v>
      </c>
      <c r="O81" s="133"/>
      <c r="P81" s="7"/>
    </row>
    <row r="82" spans="1:16">
      <c r="A82" s="158"/>
      <c r="B82" s="158"/>
      <c r="C82" s="180"/>
      <c r="D82" s="276"/>
      <c r="E82" s="243" t="str">
        <f>"Total "&amp;LEFT(E66,11)</f>
        <v>Total Output 1.3:</v>
      </c>
      <c r="F82" s="97"/>
      <c r="G82" s="89"/>
      <c r="H82" s="90"/>
      <c r="I82" s="204">
        <v>83693.633702042367</v>
      </c>
      <c r="J82" s="204">
        <v>292735.28700727189</v>
      </c>
      <c r="K82" s="204">
        <v>846541.38123193802</v>
      </c>
      <c r="L82" s="204">
        <v>378349.56592918001</v>
      </c>
      <c r="M82" s="205">
        <v>521018.47528575209</v>
      </c>
      <c r="N82" s="195">
        <v>2122338.343156185</v>
      </c>
      <c r="O82" s="133"/>
      <c r="P82" s="7"/>
    </row>
    <row r="83" spans="1:16" ht="14.85" customHeight="1">
      <c r="A83" s="158" t="s">
        <v>20</v>
      </c>
      <c r="B83" s="158">
        <v>1.4</v>
      </c>
      <c r="C83" s="180" t="s">
        <v>51</v>
      </c>
      <c r="D83" s="276"/>
      <c r="E83" s="279" t="s">
        <v>52</v>
      </c>
      <c r="F83" s="290" t="s">
        <v>53</v>
      </c>
      <c r="G83" s="286" t="str">
        <f>A83</f>
        <v>The Green Climate Fund (GCF)</v>
      </c>
      <c r="H83" s="54" t="s">
        <v>25</v>
      </c>
      <c r="I83" s="150">
        <v>68705.574115100346</v>
      </c>
      <c r="J83" s="150">
        <v>37296.365596267955</v>
      </c>
      <c r="K83" s="150">
        <v>22944.987090962473</v>
      </c>
      <c r="L83" s="150">
        <v>18417.983158403818</v>
      </c>
      <c r="M83" s="151">
        <v>19186.546300942646</v>
      </c>
      <c r="N83" s="198">
        <v>166551.45626167726</v>
      </c>
      <c r="O83" s="133"/>
      <c r="P83" s="7"/>
    </row>
    <row r="84" spans="1:16">
      <c r="A84" s="158" t="s">
        <v>20</v>
      </c>
      <c r="B84" s="158">
        <v>1.4</v>
      </c>
      <c r="C84" s="180" t="s">
        <v>51</v>
      </c>
      <c r="D84" s="276"/>
      <c r="E84" s="280"/>
      <c r="F84" s="291"/>
      <c r="G84" s="286"/>
      <c r="H84" s="55" t="s">
        <v>26</v>
      </c>
      <c r="I84" s="37">
        <v>25066.682474494013</v>
      </c>
      <c r="J84" s="37">
        <v>7454.2051279610841</v>
      </c>
      <c r="K84" s="37">
        <v>4674.1823021390619</v>
      </c>
      <c r="L84" s="37">
        <v>3599.8385198085234</v>
      </c>
      <c r="M84" s="47">
        <v>4506.793225269379</v>
      </c>
      <c r="N84" s="193">
        <v>45301.701649672061</v>
      </c>
      <c r="O84" s="133"/>
      <c r="P84" s="7"/>
    </row>
    <row r="85" spans="1:16">
      <c r="A85" s="158" t="s">
        <v>20</v>
      </c>
      <c r="B85" s="158">
        <v>1.4</v>
      </c>
      <c r="C85" s="180" t="s">
        <v>51</v>
      </c>
      <c r="D85" s="276"/>
      <c r="E85" s="280"/>
      <c r="F85" s="291"/>
      <c r="G85" s="286"/>
      <c r="H85" s="55" t="s">
        <v>27</v>
      </c>
      <c r="I85" s="37">
        <v>6150.3207773674003</v>
      </c>
      <c r="J85" s="37">
        <v>4534.8401838079144</v>
      </c>
      <c r="K85" s="37">
        <v>4377.1482131908288</v>
      </c>
      <c r="L85" s="37">
        <v>2605.984047504121</v>
      </c>
      <c r="M85" s="47">
        <v>3095.485512598555</v>
      </c>
      <c r="N85" s="193">
        <v>20763.778734468822</v>
      </c>
      <c r="O85" s="133"/>
      <c r="P85" s="7"/>
    </row>
    <row r="86" spans="1:16">
      <c r="A86" s="158" t="s">
        <v>20</v>
      </c>
      <c r="B86" s="158">
        <v>1.4</v>
      </c>
      <c r="C86" s="180" t="s">
        <v>51</v>
      </c>
      <c r="D86" s="276"/>
      <c r="E86" s="280"/>
      <c r="F86" s="291"/>
      <c r="G86" s="286"/>
      <c r="H86" s="55" t="s">
        <v>28</v>
      </c>
      <c r="I86" s="37">
        <v>52267.839787014367</v>
      </c>
      <c r="J86" s="164">
        <v>15768.066343404793</v>
      </c>
      <c r="K86" s="164">
        <v>9348.4496558772553</v>
      </c>
      <c r="L86" s="164">
        <v>7622.8692648550759</v>
      </c>
      <c r="M86" s="165">
        <v>8754.4474819294937</v>
      </c>
      <c r="N86" s="193">
        <v>93761.672533080986</v>
      </c>
      <c r="O86" s="133"/>
      <c r="P86" s="7"/>
    </row>
    <row r="87" spans="1:16">
      <c r="A87" s="158" t="s">
        <v>20</v>
      </c>
      <c r="B87" s="158">
        <v>1.4</v>
      </c>
      <c r="C87" s="180" t="s">
        <v>51</v>
      </c>
      <c r="D87" s="276"/>
      <c r="E87" s="280"/>
      <c r="F87" s="291"/>
      <c r="G87" s="286"/>
      <c r="H87" s="55" t="s">
        <v>29</v>
      </c>
      <c r="I87" s="37">
        <v>18463.167478465679</v>
      </c>
      <c r="J87" s="37">
        <v>11468.300857658629</v>
      </c>
      <c r="K87" s="37">
        <v>38521.785731750948</v>
      </c>
      <c r="L87" s="37">
        <v>19750.199510414881</v>
      </c>
      <c r="M87" s="47">
        <v>18207.068850566113</v>
      </c>
      <c r="N87" s="193">
        <v>106410.52242885625</v>
      </c>
      <c r="O87" s="133"/>
      <c r="P87" s="7"/>
    </row>
    <row r="88" spans="1:16">
      <c r="A88" s="158" t="s">
        <v>20</v>
      </c>
      <c r="B88" s="158">
        <v>1.4</v>
      </c>
      <c r="C88" s="180" t="s">
        <v>51</v>
      </c>
      <c r="D88" s="276"/>
      <c r="E88" s="280"/>
      <c r="F88" s="291"/>
      <c r="G88" s="286"/>
      <c r="H88" s="56" t="s">
        <v>30</v>
      </c>
      <c r="I88" s="37">
        <v>3130.5216581299956</v>
      </c>
      <c r="J88" s="37">
        <v>2973.8904381370694</v>
      </c>
      <c r="K88" s="37">
        <v>50432.928704051767</v>
      </c>
      <c r="L88" s="37">
        <v>24686.189235665814</v>
      </c>
      <c r="M88" s="47">
        <v>23539.603131546988</v>
      </c>
      <c r="N88" s="194">
        <v>104763.13316753163</v>
      </c>
      <c r="O88" s="133"/>
      <c r="P88" s="7"/>
    </row>
    <row r="89" spans="1:16">
      <c r="A89" s="158" t="s">
        <v>31</v>
      </c>
      <c r="B89" s="158">
        <v>1.4</v>
      </c>
      <c r="C89" s="180" t="s">
        <v>51</v>
      </c>
      <c r="D89" s="276"/>
      <c r="E89" s="280"/>
      <c r="F89" s="291"/>
      <c r="G89" s="52" t="s">
        <v>32</v>
      </c>
      <c r="H89" s="153" t="s">
        <v>25</v>
      </c>
      <c r="I89" s="42">
        <v>10231.053298414376</v>
      </c>
      <c r="J89" s="42">
        <v>2339.3051993802787</v>
      </c>
      <c r="K89" s="42">
        <v>0</v>
      </c>
      <c r="L89" s="42">
        <v>0</v>
      </c>
      <c r="M89" s="50">
        <v>0</v>
      </c>
      <c r="N89" s="194">
        <v>12570.358497794654</v>
      </c>
      <c r="O89" s="133"/>
      <c r="P89" s="7"/>
    </row>
    <row r="90" spans="1:16">
      <c r="A90" s="158" t="s">
        <v>33</v>
      </c>
      <c r="B90" s="158">
        <v>1.4</v>
      </c>
      <c r="C90" s="180" t="s">
        <v>51</v>
      </c>
      <c r="D90" s="276"/>
      <c r="E90" s="280"/>
      <c r="F90" s="291"/>
      <c r="G90" s="300"/>
      <c r="H90" s="54" t="s">
        <v>27</v>
      </c>
      <c r="I90" s="39">
        <v>75217.45278152157</v>
      </c>
      <c r="J90" s="39">
        <v>71263.882631705055</v>
      </c>
      <c r="K90" s="39">
        <v>0</v>
      </c>
      <c r="L90" s="39">
        <v>0</v>
      </c>
      <c r="M90" s="46">
        <v>0</v>
      </c>
      <c r="N90" s="198">
        <v>146481.33541322662</v>
      </c>
      <c r="O90" s="133"/>
      <c r="P90" s="7"/>
    </row>
    <row r="91" spans="1:16">
      <c r="A91" s="158" t="s">
        <v>33</v>
      </c>
      <c r="B91" s="158">
        <v>1.4</v>
      </c>
      <c r="C91" s="180" t="s">
        <v>51</v>
      </c>
      <c r="D91" s="276"/>
      <c r="E91" s="280"/>
      <c r="F91" s="291"/>
      <c r="G91" s="288"/>
      <c r="H91" s="55" t="s">
        <v>25</v>
      </c>
      <c r="I91" s="37">
        <v>185025.30392896489</v>
      </c>
      <c r="J91" s="37">
        <v>120932.47390415262</v>
      </c>
      <c r="K91" s="37">
        <v>0</v>
      </c>
      <c r="L91" s="37">
        <v>0</v>
      </c>
      <c r="M91" s="47">
        <v>0</v>
      </c>
      <c r="N91" s="193">
        <v>305957.77783311752</v>
      </c>
      <c r="O91" s="133"/>
      <c r="P91" s="7"/>
    </row>
    <row r="92" spans="1:16">
      <c r="A92" s="158" t="s">
        <v>33</v>
      </c>
      <c r="B92" s="158">
        <v>1.4</v>
      </c>
      <c r="C92" s="180" t="s">
        <v>51</v>
      </c>
      <c r="D92" s="276"/>
      <c r="E92" s="280"/>
      <c r="F92" s="291"/>
      <c r="G92" s="288"/>
      <c r="H92" s="58" t="s">
        <v>30</v>
      </c>
      <c r="I92" s="45">
        <v>8595.717975732563</v>
      </c>
      <c r="J92" s="45">
        <v>0</v>
      </c>
      <c r="K92" s="45">
        <v>0</v>
      </c>
      <c r="L92" s="45">
        <v>0</v>
      </c>
      <c r="M92" s="51">
        <v>0</v>
      </c>
      <c r="N92" s="215">
        <v>8595.717975732563</v>
      </c>
      <c r="O92" s="133"/>
      <c r="P92" s="7"/>
    </row>
    <row r="93" spans="1:16">
      <c r="A93" s="158"/>
      <c r="B93" s="158"/>
      <c r="C93" s="180"/>
      <c r="D93" s="276"/>
      <c r="E93" s="280"/>
      <c r="F93" s="243" t="str">
        <f>"Total "&amp;LEFT(F83,15)</f>
        <v>Total Activity 1.4.1:</v>
      </c>
      <c r="G93" s="89"/>
      <c r="H93" s="90"/>
      <c r="I93" s="204">
        <v>452853.63427520514</v>
      </c>
      <c r="J93" s="204">
        <v>274031.33028247539</v>
      </c>
      <c r="K93" s="204">
        <v>130299.48169797234</v>
      </c>
      <c r="L93" s="204">
        <v>76683.063736652228</v>
      </c>
      <c r="M93" s="205">
        <v>77289.944502853177</v>
      </c>
      <c r="N93" s="195">
        <v>1011157.4544951583</v>
      </c>
      <c r="O93" s="133"/>
      <c r="P93" s="7"/>
    </row>
    <row r="94" spans="1:16">
      <c r="A94" s="158" t="s">
        <v>20</v>
      </c>
      <c r="B94" s="158">
        <v>1.4</v>
      </c>
      <c r="C94" s="180" t="s">
        <v>54</v>
      </c>
      <c r="D94" s="276"/>
      <c r="E94" s="280"/>
      <c r="F94" s="290" t="s">
        <v>55</v>
      </c>
      <c r="G94" s="286" t="str">
        <f>A94</f>
        <v>The Green Climate Fund (GCF)</v>
      </c>
      <c r="H94" s="54" t="s">
        <v>25</v>
      </c>
      <c r="I94" s="150">
        <v>9003.7363497812057</v>
      </c>
      <c r="J94" s="150">
        <v>85482.865499355074</v>
      </c>
      <c r="K94" s="150">
        <v>119728.16179454542</v>
      </c>
      <c r="L94" s="150">
        <v>50858.188333381288</v>
      </c>
      <c r="M94" s="151">
        <v>56614.380631781838</v>
      </c>
      <c r="N94" s="198">
        <v>321687.33260884479</v>
      </c>
      <c r="O94" s="133"/>
      <c r="P94" s="7"/>
    </row>
    <row r="95" spans="1:16">
      <c r="A95" s="158" t="s">
        <v>20</v>
      </c>
      <c r="B95" s="158">
        <v>1.4</v>
      </c>
      <c r="C95" s="180" t="s">
        <v>54</v>
      </c>
      <c r="D95" s="276"/>
      <c r="E95" s="280"/>
      <c r="F95" s="291"/>
      <c r="G95" s="286"/>
      <c r="H95" s="55" t="s">
        <v>26</v>
      </c>
      <c r="I95" s="37">
        <v>4789.8435630670992</v>
      </c>
      <c r="J95" s="37">
        <v>24661.329562908071</v>
      </c>
      <c r="K95" s="37">
        <v>488981.6569967629</v>
      </c>
      <c r="L95" s="37">
        <v>113503.88910531733</v>
      </c>
      <c r="M95" s="47">
        <v>104631.93950755843</v>
      </c>
      <c r="N95" s="193">
        <v>736568.65873561392</v>
      </c>
      <c r="O95" s="133"/>
      <c r="P95" s="7"/>
    </row>
    <row r="96" spans="1:16">
      <c r="A96" s="158" t="s">
        <v>20</v>
      </c>
      <c r="B96" s="158">
        <v>1.4</v>
      </c>
      <c r="C96" s="180" t="s">
        <v>54</v>
      </c>
      <c r="D96" s="276"/>
      <c r="E96" s="280"/>
      <c r="F96" s="291"/>
      <c r="G96" s="286"/>
      <c r="H96" s="55" t="s">
        <v>27</v>
      </c>
      <c r="I96" s="37">
        <v>3054.7282902313232</v>
      </c>
      <c r="J96" s="37">
        <v>16370.561782386356</v>
      </c>
      <c r="K96" s="37">
        <v>13089.795811740254</v>
      </c>
      <c r="L96" s="37">
        <v>7152.0692875761242</v>
      </c>
      <c r="M96" s="47">
        <v>8997.2424805900828</v>
      </c>
      <c r="N96" s="193">
        <v>48664.397652524138</v>
      </c>
      <c r="O96" s="133"/>
      <c r="P96" s="7"/>
    </row>
    <row r="97" spans="1:16">
      <c r="A97" s="158" t="s">
        <v>20</v>
      </c>
      <c r="B97" s="158">
        <v>1.4</v>
      </c>
      <c r="C97" s="180" t="s">
        <v>54</v>
      </c>
      <c r="D97" s="276"/>
      <c r="E97" s="280"/>
      <c r="F97" s="291"/>
      <c r="G97" s="286"/>
      <c r="H97" s="55" t="s">
        <v>28</v>
      </c>
      <c r="I97" s="37">
        <v>35498.586704078189</v>
      </c>
      <c r="J97" s="37">
        <v>136573.3819159354</v>
      </c>
      <c r="K97" s="37">
        <v>125631.31459609653</v>
      </c>
      <c r="L97" s="37">
        <v>102320.48776161217</v>
      </c>
      <c r="M97" s="47">
        <v>155402.03553383166</v>
      </c>
      <c r="N97" s="193">
        <v>555425.80651155394</v>
      </c>
      <c r="O97" s="133"/>
      <c r="P97" s="7"/>
    </row>
    <row r="98" spans="1:16">
      <c r="A98" s="158" t="s">
        <v>20</v>
      </c>
      <c r="B98" s="158">
        <v>1.4</v>
      </c>
      <c r="C98" s="180" t="s">
        <v>54</v>
      </c>
      <c r="D98" s="276"/>
      <c r="E98" s="280"/>
      <c r="F98" s="291"/>
      <c r="G98" s="286"/>
      <c r="H98" s="55" t="s">
        <v>29</v>
      </c>
      <c r="I98" s="37">
        <v>6328.0170796651764</v>
      </c>
      <c r="J98" s="37">
        <v>77582.472579472858</v>
      </c>
      <c r="K98" s="37">
        <v>47675.905486159842</v>
      </c>
      <c r="L98" s="37">
        <v>30505.160968278127</v>
      </c>
      <c r="M98" s="47">
        <v>27403.033113919581</v>
      </c>
      <c r="N98" s="193">
        <v>189494.58922749557</v>
      </c>
      <c r="O98" s="133"/>
      <c r="P98" s="7"/>
    </row>
    <row r="99" spans="1:16">
      <c r="A99" s="158" t="s">
        <v>20</v>
      </c>
      <c r="B99" s="158">
        <v>1.4</v>
      </c>
      <c r="C99" s="180" t="s">
        <v>54</v>
      </c>
      <c r="D99" s="276"/>
      <c r="E99" s="280"/>
      <c r="F99" s="291"/>
      <c r="G99" s="286"/>
      <c r="H99" s="56" t="s">
        <v>30</v>
      </c>
      <c r="I99" s="37">
        <v>4362.0246730939298</v>
      </c>
      <c r="J99" s="37">
        <v>101081.13386157513</v>
      </c>
      <c r="K99" s="37">
        <v>33520.541879186159</v>
      </c>
      <c r="L99" s="37">
        <v>17087.693267740666</v>
      </c>
      <c r="M99" s="47">
        <v>18835.136410327414</v>
      </c>
      <c r="N99" s="194">
        <v>174886.53009192328</v>
      </c>
      <c r="O99" s="133"/>
      <c r="P99" s="7"/>
    </row>
    <row r="100" spans="1:16">
      <c r="A100" s="158" t="s">
        <v>31</v>
      </c>
      <c r="B100" s="158">
        <v>1.4</v>
      </c>
      <c r="C100" s="180" t="s">
        <v>54</v>
      </c>
      <c r="D100" s="276"/>
      <c r="E100" s="280"/>
      <c r="F100" s="291"/>
      <c r="G100" s="52" t="s">
        <v>32</v>
      </c>
      <c r="H100" s="153" t="s">
        <v>25</v>
      </c>
      <c r="I100" s="42">
        <v>1373.6074686559643</v>
      </c>
      <c r="J100" s="42">
        <v>5607.1533328639553</v>
      </c>
      <c r="K100" s="42">
        <v>0</v>
      </c>
      <c r="L100" s="42">
        <v>0</v>
      </c>
      <c r="M100" s="50">
        <v>0</v>
      </c>
      <c r="N100" s="194">
        <v>6980.7608015199194</v>
      </c>
      <c r="O100" s="133"/>
      <c r="P100" s="7"/>
    </row>
    <row r="101" spans="1:16">
      <c r="A101" s="146" t="s">
        <v>33</v>
      </c>
      <c r="B101" s="146">
        <v>1.4</v>
      </c>
      <c r="C101" s="180" t="s">
        <v>54</v>
      </c>
      <c r="D101" s="276"/>
      <c r="E101" s="280"/>
      <c r="F101" s="291"/>
      <c r="G101" s="52" t="s">
        <v>32</v>
      </c>
      <c r="H101" s="57" t="s">
        <v>30</v>
      </c>
      <c r="I101" s="44">
        <v>0</v>
      </c>
      <c r="J101" s="44">
        <v>20793.054888848717</v>
      </c>
      <c r="K101" s="44">
        <v>0</v>
      </c>
      <c r="L101" s="44">
        <v>0</v>
      </c>
      <c r="M101" s="49">
        <v>0</v>
      </c>
      <c r="N101" s="195">
        <v>20793.054888848717</v>
      </c>
      <c r="O101" s="133"/>
      <c r="P101" s="7"/>
    </row>
    <row r="102" spans="1:16">
      <c r="A102" s="146"/>
      <c r="B102" s="146"/>
      <c r="C102" s="180"/>
      <c r="D102" s="276"/>
      <c r="E102" s="281"/>
      <c r="F102" s="243" t="str">
        <f>"Total "&amp;LEFT(F94,15)</f>
        <v>Total Activity 1.4.2:</v>
      </c>
      <c r="G102" s="89"/>
      <c r="H102" s="90"/>
      <c r="I102" s="206">
        <v>64410.544128572888</v>
      </c>
      <c r="J102" s="206">
        <v>468151.95342334552</v>
      </c>
      <c r="K102" s="206">
        <v>828627.37656449107</v>
      </c>
      <c r="L102" s="206">
        <v>321427.4887239057</v>
      </c>
      <c r="M102" s="206">
        <v>371883.76767800906</v>
      </c>
      <c r="N102" s="195">
        <v>2054501.130518324</v>
      </c>
      <c r="O102" s="133"/>
      <c r="P102" s="7"/>
    </row>
    <row r="103" spans="1:16" ht="15" thickBot="1">
      <c r="A103" s="146"/>
      <c r="B103" s="146"/>
      <c r="C103" s="180"/>
      <c r="D103" s="277"/>
      <c r="E103" s="244" t="str">
        <f>"Total "&amp;LEFT(E83,11)</f>
        <v>Total Output 1.4:</v>
      </c>
      <c r="F103" s="112"/>
      <c r="G103" s="113"/>
      <c r="H103" s="114"/>
      <c r="I103" s="229">
        <v>517264.178403778</v>
      </c>
      <c r="J103" s="229">
        <v>742183.28370582091</v>
      </c>
      <c r="K103" s="229">
        <v>958926.85826246347</v>
      </c>
      <c r="L103" s="229">
        <v>398110.5524605579</v>
      </c>
      <c r="M103" s="230">
        <v>449173.7121808622</v>
      </c>
      <c r="N103" s="216">
        <v>3065658.5850134823</v>
      </c>
      <c r="O103" s="133"/>
      <c r="P103" s="7"/>
    </row>
    <row r="104" spans="1:16">
      <c r="A104" s="146"/>
      <c r="B104" s="146"/>
      <c r="C104" s="180"/>
      <c r="D104" s="269" t="s">
        <v>56</v>
      </c>
      <c r="E104" s="270"/>
      <c r="F104" s="271"/>
      <c r="G104" s="98" t="s">
        <v>20</v>
      </c>
      <c r="H104" s="184"/>
      <c r="I104" s="220">
        <v>690372.22215866088</v>
      </c>
      <c r="J104" s="223">
        <v>1549995.766084952</v>
      </c>
      <c r="K104" s="223">
        <v>2448800.1183945579</v>
      </c>
      <c r="L104" s="223">
        <v>1404882.0574900303</v>
      </c>
      <c r="M104" s="224">
        <v>1456687.2401433594</v>
      </c>
      <c r="N104" s="217">
        <v>7550737.4042715617</v>
      </c>
      <c r="O104" s="133"/>
      <c r="P104" s="7"/>
    </row>
    <row r="105" spans="1:16">
      <c r="A105" s="146"/>
      <c r="B105" s="146"/>
      <c r="C105" s="180"/>
      <c r="D105" s="272"/>
      <c r="E105" s="264"/>
      <c r="F105" s="265"/>
      <c r="G105" s="98"/>
      <c r="H105" s="185"/>
      <c r="I105" s="221">
        <v>277669.15397484723</v>
      </c>
      <c r="J105" s="225">
        <v>228992.10142177963</v>
      </c>
      <c r="K105" s="225">
        <v>0</v>
      </c>
      <c r="L105" s="225">
        <v>0</v>
      </c>
      <c r="M105" s="226">
        <v>0</v>
      </c>
      <c r="N105" s="218">
        <v>506661.25539662689</v>
      </c>
      <c r="O105" s="133"/>
      <c r="P105" s="7"/>
    </row>
    <row r="106" spans="1:16">
      <c r="A106" s="146"/>
      <c r="B106" s="146"/>
      <c r="C106" s="180"/>
      <c r="D106" s="272"/>
      <c r="E106" s="264"/>
      <c r="F106" s="265"/>
      <c r="G106" s="98"/>
      <c r="H106" s="185"/>
      <c r="I106" s="221">
        <v>24573.766996412854</v>
      </c>
      <c r="J106" s="225">
        <v>22661.767990933822</v>
      </c>
      <c r="K106" s="225">
        <v>0</v>
      </c>
      <c r="L106" s="225">
        <v>0</v>
      </c>
      <c r="M106" s="226">
        <v>0</v>
      </c>
      <c r="N106" s="218">
        <v>47235.534987346669</v>
      </c>
      <c r="O106" s="133"/>
      <c r="P106" s="7"/>
    </row>
    <row r="107" spans="1:16" ht="15" thickBot="1">
      <c r="A107" s="146"/>
      <c r="B107" s="146"/>
      <c r="C107" s="180"/>
      <c r="D107" s="273"/>
      <c r="E107" s="274"/>
      <c r="F107" s="275"/>
      <c r="G107" s="98" t="s">
        <v>38</v>
      </c>
      <c r="H107" s="186"/>
      <c r="I107" s="222">
        <v>16010.728866114052</v>
      </c>
      <c r="J107" s="227">
        <v>53300.121984105564</v>
      </c>
      <c r="K107" s="227">
        <v>26095.763210721216</v>
      </c>
      <c r="L107" s="227">
        <v>18986.667206830753</v>
      </c>
      <c r="M107" s="228">
        <v>19256.553535008836</v>
      </c>
      <c r="N107" s="219">
        <v>133649.83480278042</v>
      </c>
      <c r="O107" s="133"/>
      <c r="P107" s="7"/>
    </row>
    <row r="108" spans="1:16" ht="14.85" customHeight="1">
      <c r="A108" s="158" t="s">
        <v>20</v>
      </c>
      <c r="B108" s="158">
        <v>2.1</v>
      </c>
      <c r="C108" s="180" t="s">
        <v>57</v>
      </c>
      <c r="D108" s="278" t="s">
        <v>58</v>
      </c>
      <c r="E108" s="282" t="s">
        <v>59</v>
      </c>
      <c r="F108" s="293" t="s">
        <v>60</v>
      </c>
      <c r="G108" s="287" t="str">
        <f>A108</f>
        <v>The Green Climate Fund (GCF)</v>
      </c>
      <c r="H108" s="108" t="s">
        <v>25</v>
      </c>
      <c r="I108" s="150">
        <v>4011.6164944633206</v>
      </c>
      <c r="J108" s="150">
        <v>2498.5363964592739</v>
      </c>
      <c r="K108" s="150">
        <v>0</v>
      </c>
      <c r="L108" s="150">
        <v>0</v>
      </c>
      <c r="M108" s="151">
        <v>0</v>
      </c>
      <c r="N108" s="192">
        <v>6510.1528909225945</v>
      </c>
      <c r="O108" s="133"/>
      <c r="P108" s="7"/>
    </row>
    <row r="109" spans="1:16">
      <c r="A109" s="158" t="s">
        <v>20</v>
      </c>
      <c r="B109" s="158">
        <v>2.1</v>
      </c>
      <c r="C109" s="180" t="s">
        <v>57</v>
      </c>
      <c r="D109" s="276"/>
      <c r="E109" s="280"/>
      <c r="F109" s="291"/>
      <c r="G109" s="288"/>
      <c r="H109" s="55" t="s">
        <v>26</v>
      </c>
      <c r="I109" s="37">
        <v>4074.0084210090986</v>
      </c>
      <c r="J109" s="37">
        <v>520.61617962070841</v>
      </c>
      <c r="K109" s="37">
        <v>0</v>
      </c>
      <c r="L109" s="37">
        <v>0</v>
      </c>
      <c r="M109" s="47">
        <v>0</v>
      </c>
      <c r="N109" s="193">
        <v>4594.624600629807</v>
      </c>
      <c r="O109" s="133"/>
      <c r="P109" s="7"/>
    </row>
    <row r="110" spans="1:16">
      <c r="A110" s="158" t="s">
        <v>20</v>
      </c>
      <c r="B110" s="158">
        <v>2.1</v>
      </c>
      <c r="C110" s="180" t="s">
        <v>57</v>
      </c>
      <c r="D110" s="276"/>
      <c r="E110" s="280"/>
      <c r="F110" s="291"/>
      <c r="G110" s="288"/>
      <c r="H110" s="55" t="s">
        <v>27</v>
      </c>
      <c r="I110" s="164">
        <v>999.59213447561717</v>
      </c>
      <c r="J110" s="164">
        <v>1419.3589102023343</v>
      </c>
      <c r="K110" s="164">
        <v>0</v>
      </c>
      <c r="L110" s="164">
        <v>0</v>
      </c>
      <c r="M110" s="165">
        <v>0</v>
      </c>
      <c r="N110" s="208">
        <v>2418.9510446779514</v>
      </c>
      <c r="O110" s="133"/>
      <c r="P110" s="7"/>
    </row>
    <row r="111" spans="1:16">
      <c r="A111" s="158" t="s">
        <v>20</v>
      </c>
      <c r="B111" s="158">
        <v>2.1</v>
      </c>
      <c r="C111" s="180" t="s">
        <v>57</v>
      </c>
      <c r="D111" s="276"/>
      <c r="E111" s="280"/>
      <c r="F111" s="291"/>
      <c r="G111" s="288"/>
      <c r="H111" s="55" t="s">
        <v>28</v>
      </c>
      <c r="I111" s="164">
        <v>54056.502923930901</v>
      </c>
      <c r="J111" s="164">
        <v>1134.505454631736</v>
      </c>
      <c r="K111" s="164">
        <v>0</v>
      </c>
      <c r="L111" s="164">
        <v>0</v>
      </c>
      <c r="M111" s="165">
        <v>0</v>
      </c>
      <c r="N111" s="208">
        <v>55191.008378562634</v>
      </c>
      <c r="O111" s="133"/>
      <c r="P111" s="7"/>
    </row>
    <row r="112" spans="1:16">
      <c r="A112" s="158" t="s">
        <v>20</v>
      </c>
      <c r="B112" s="158">
        <v>2.1</v>
      </c>
      <c r="C112" s="180" t="s">
        <v>57</v>
      </c>
      <c r="D112" s="276"/>
      <c r="E112" s="280"/>
      <c r="F112" s="291"/>
      <c r="G112" s="288"/>
      <c r="H112" s="55" t="s">
        <v>29</v>
      </c>
      <c r="I112" s="164">
        <v>3000.7600671651639</v>
      </c>
      <c r="J112" s="164">
        <v>998.98079933118174</v>
      </c>
      <c r="K112" s="164">
        <v>0</v>
      </c>
      <c r="L112" s="164">
        <v>0</v>
      </c>
      <c r="M112" s="165">
        <v>0</v>
      </c>
      <c r="N112" s="208">
        <v>3999.7408664963459</v>
      </c>
      <c r="O112" s="133"/>
      <c r="P112" s="7"/>
    </row>
    <row r="113" spans="1:16">
      <c r="A113" s="158" t="s">
        <v>20</v>
      </c>
      <c r="B113" s="158">
        <v>2.1</v>
      </c>
      <c r="C113" s="180" t="s">
        <v>57</v>
      </c>
      <c r="D113" s="276"/>
      <c r="E113" s="280"/>
      <c r="F113" s="291"/>
      <c r="G113" s="289"/>
      <c r="H113" s="56" t="s">
        <v>30</v>
      </c>
      <c r="I113" s="164">
        <v>183.74010043176804</v>
      </c>
      <c r="J113" s="164">
        <v>4090.1650730497345</v>
      </c>
      <c r="K113" s="164">
        <v>0</v>
      </c>
      <c r="L113" s="164">
        <v>0</v>
      </c>
      <c r="M113" s="165">
        <v>0</v>
      </c>
      <c r="N113" s="209">
        <v>4273.9051734815021</v>
      </c>
      <c r="O113" s="133"/>
      <c r="P113" s="7"/>
    </row>
    <row r="114" spans="1:16">
      <c r="A114" s="158" t="s">
        <v>31</v>
      </c>
      <c r="B114" s="158">
        <v>2.1</v>
      </c>
      <c r="C114" s="180" t="s">
        <v>57</v>
      </c>
      <c r="D114" s="276"/>
      <c r="E114" s="280"/>
      <c r="F114" s="292"/>
      <c r="G114" s="52" t="s">
        <v>32</v>
      </c>
      <c r="H114" s="153" t="s">
        <v>25</v>
      </c>
      <c r="I114" s="166">
        <v>591.9682199801839</v>
      </c>
      <c r="J114" s="166">
        <v>168.31146223600726</v>
      </c>
      <c r="K114" s="166">
        <v>0</v>
      </c>
      <c r="L114" s="166">
        <v>0</v>
      </c>
      <c r="M114" s="167">
        <v>0</v>
      </c>
      <c r="N114" s="210">
        <v>760.27968221619119</v>
      </c>
      <c r="O114" s="133"/>
      <c r="P114" s="7"/>
    </row>
    <row r="115" spans="1:16">
      <c r="A115" s="158"/>
      <c r="B115" s="158"/>
      <c r="C115" s="180"/>
      <c r="D115" s="276"/>
      <c r="E115" s="280"/>
      <c r="F115" s="243" t="str">
        <f>"Total "&amp;LEFT(F108,15)</f>
        <v>Total Activity 2.1.1:</v>
      </c>
      <c r="G115" s="89"/>
      <c r="H115" s="90"/>
      <c r="I115" s="213">
        <v>66918.18836145605</v>
      </c>
      <c r="J115" s="213">
        <v>10830.474275530976</v>
      </c>
      <c r="K115" s="213">
        <v>0</v>
      </c>
      <c r="L115" s="213">
        <v>0</v>
      </c>
      <c r="M115" s="214">
        <v>0</v>
      </c>
      <c r="N115" s="211">
        <v>77748.662636987021</v>
      </c>
      <c r="O115" s="133"/>
      <c r="P115" s="7"/>
    </row>
    <row r="116" spans="1:16">
      <c r="A116" s="158" t="s">
        <v>20</v>
      </c>
      <c r="B116" s="158">
        <v>2.1</v>
      </c>
      <c r="C116" s="180" t="s">
        <v>61</v>
      </c>
      <c r="D116" s="276"/>
      <c r="E116" s="280"/>
      <c r="F116" s="290" t="s">
        <v>62</v>
      </c>
      <c r="G116" s="286" t="str">
        <f>A116</f>
        <v>The Green Climate Fund (GCF)</v>
      </c>
      <c r="H116" s="54" t="s">
        <v>25</v>
      </c>
      <c r="I116" s="162">
        <v>88662.05438763577</v>
      </c>
      <c r="J116" s="162">
        <v>215419.94418912445</v>
      </c>
      <c r="K116" s="162">
        <v>76770.487154166069</v>
      </c>
      <c r="L116" s="162">
        <v>191011.29940149729</v>
      </c>
      <c r="M116" s="163">
        <v>113672.6925861911</v>
      </c>
      <c r="N116" s="207">
        <v>685536.47771861462</v>
      </c>
      <c r="O116" s="133"/>
      <c r="P116" s="7"/>
    </row>
    <row r="117" spans="1:16">
      <c r="A117" s="158" t="s">
        <v>20</v>
      </c>
      <c r="B117" s="158">
        <v>2.1</v>
      </c>
      <c r="C117" s="180" t="s">
        <v>61</v>
      </c>
      <c r="D117" s="276"/>
      <c r="E117" s="280"/>
      <c r="F117" s="291"/>
      <c r="G117" s="286"/>
      <c r="H117" s="55" t="s">
        <v>26</v>
      </c>
      <c r="I117" s="164">
        <v>125228.27520960858</v>
      </c>
      <c r="J117" s="164">
        <v>325393.53560503671</v>
      </c>
      <c r="K117" s="164">
        <v>68669.018993626858</v>
      </c>
      <c r="L117" s="164">
        <v>297076.3594229478</v>
      </c>
      <c r="M117" s="165">
        <v>78982.66845974639</v>
      </c>
      <c r="N117" s="208">
        <v>895349.85769096634</v>
      </c>
      <c r="O117" s="133"/>
      <c r="P117" s="7"/>
    </row>
    <row r="118" spans="1:16">
      <c r="A118" s="158" t="s">
        <v>20</v>
      </c>
      <c r="B118" s="158">
        <v>2.1</v>
      </c>
      <c r="C118" s="180" t="s">
        <v>61</v>
      </c>
      <c r="D118" s="276"/>
      <c r="E118" s="280"/>
      <c r="F118" s="291"/>
      <c r="G118" s="286"/>
      <c r="H118" s="55" t="s">
        <v>27</v>
      </c>
      <c r="I118" s="164">
        <v>7919.9959036770842</v>
      </c>
      <c r="J118" s="164">
        <v>79911.43542495741</v>
      </c>
      <c r="K118" s="164">
        <v>95389.612654800978</v>
      </c>
      <c r="L118" s="164">
        <v>96287.684210125328</v>
      </c>
      <c r="M118" s="165">
        <v>93030.159973779257</v>
      </c>
      <c r="N118" s="208">
        <v>372538.88816734008</v>
      </c>
      <c r="O118" s="133"/>
      <c r="P118" s="7"/>
    </row>
    <row r="119" spans="1:16">
      <c r="A119" s="158" t="s">
        <v>20</v>
      </c>
      <c r="B119" s="158">
        <v>2.1</v>
      </c>
      <c r="C119" s="180" t="s">
        <v>61</v>
      </c>
      <c r="D119" s="276"/>
      <c r="E119" s="280"/>
      <c r="F119" s="291"/>
      <c r="G119" s="286"/>
      <c r="H119" s="55" t="s">
        <v>28</v>
      </c>
      <c r="I119" s="164">
        <v>44064.924725137003</v>
      </c>
      <c r="J119" s="164">
        <v>97815.30581878376</v>
      </c>
      <c r="K119" s="164">
        <v>35674.080475578972</v>
      </c>
      <c r="L119" s="164">
        <v>95116.528588355621</v>
      </c>
      <c r="M119" s="165">
        <v>56942.953052277553</v>
      </c>
      <c r="N119" s="208">
        <v>329613.79266013292</v>
      </c>
      <c r="O119" s="133"/>
      <c r="P119" s="7"/>
    </row>
    <row r="120" spans="1:16">
      <c r="A120" s="158" t="s">
        <v>20</v>
      </c>
      <c r="B120" s="158">
        <v>2.1</v>
      </c>
      <c r="C120" s="180" t="s">
        <v>61</v>
      </c>
      <c r="D120" s="276"/>
      <c r="E120" s="280"/>
      <c r="F120" s="291"/>
      <c r="G120" s="286"/>
      <c r="H120" s="55" t="s">
        <v>29</v>
      </c>
      <c r="I120" s="164">
        <v>23775.704730143203</v>
      </c>
      <c r="J120" s="164">
        <v>92997.245440087194</v>
      </c>
      <c r="K120" s="164">
        <v>60320.984185626439</v>
      </c>
      <c r="L120" s="164">
        <v>79506.726437091769</v>
      </c>
      <c r="M120" s="165">
        <v>61755.016225166313</v>
      </c>
      <c r="N120" s="208">
        <v>318355.67701811495</v>
      </c>
      <c r="O120" s="133"/>
      <c r="P120" s="7"/>
    </row>
    <row r="121" spans="1:16">
      <c r="A121" s="158" t="s">
        <v>20</v>
      </c>
      <c r="B121" s="158">
        <v>2.1</v>
      </c>
      <c r="C121" s="180" t="s">
        <v>61</v>
      </c>
      <c r="D121" s="276"/>
      <c r="E121" s="280"/>
      <c r="F121" s="291"/>
      <c r="G121" s="286"/>
      <c r="H121" s="56" t="s">
        <v>30</v>
      </c>
      <c r="I121" s="164">
        <v>1455.8146193539455</v>
      </c>
      <c r="J121" s="164">
        <v>98761.181636761656</v>
      </c>
      <c r="K121" s="164">
        <v>149615.60940437327</v>
      </c>
      <c r="L121" s="164">
        <v>159031.88663366906</v>
      </c>
      <c r="M121" s="165">
        <v>87220.428996208517</v>
      </c>
      <c r="N121" s="209">
        <v>496084.9212903665</v>
      </c>
      <c r="O121" s="133"/>
      <c r="P121" s="7"/>
    </row>
    <row r="122" spans="1:16">
      <c r="A122" s="158" t="s">
        <v>31</v>
      </c>
      <c r="B122" s="158">
        <v>2.1</v>
      </c>
      <c r="C122" s="180" t="s">
        <v>61</v>
      </c>
      <c r="D122" s="276"/>
      <c r="E122" s="280"/>
      <c r="F122" s="291"/>
      <c r="G122" s="52" t="s">
        <v>32</v>
      </c>
      <c r="H122" s="153" t="s">
        <v>25</v>
      </c>
      <c r="I122" s="166">
        <v>13680.074664913507</v>
      </c>
      <c r="J122" s="166">
        <v>14511.524009949388</v>
      </c>
      <c r="K122" s="166">
        <v>0</v>
      </c>
      <c r="L122" s="166">
        <v>0</v>
      </c>
      <c r="M122" s="167">
        <v>0</v>
      </c>
      <c r="N122" s="209">
        <v>28191.598674862893</v>
      </c>
      <c r="O122" s="133"/>
      <c r="P122" s="7"/>
    </row>
    <row r="123" spans="1:16">
      <c r="A123" s="158" t="s">
        <v>33</v>
      </c>
      <c r="B123" s="158">
        <v>2.1</v>
      </c>
      <c r="C123" s="180" t="s">
        <v>61</v>
      </c>
      <c r="D123" s="276"/>
      <c r="E123" s="280"/>
      <c r="F123" s="291"/>
      <c r="G123" s="300"/>
      <c r="H123" s="54" t="s">
        <v>26</v>
      </c>
      <c r="I123" s="168">
        <v>11210.999903318612</v>
      </c>
      <c r="J123" s="168">
        <v>0</v>
      </c>
      <c r="K123" s="168">
        <v>0</v>
      </c>
      <c r="L123" s="168">
        <v>0</v>
      </c>
      <c r="M123" s="169">
        <v>0</v>
      </c>
      <c r="N123" s="207">
        <v>11210.999903318612</v>
      </c>
      <c r="O123" s="133"/>
      <c r="P123" s="7"/>
    </row>
    <row r="124" spans="1:16">
      <c r="A124" s="158" t="s">
        <v>33</v>
      </c>
      <c r="B124" s="158">
        <v>2.1</v>
      </c>
      <c r="C124" s="180" t="s">
        <v>61</v>
      </c>
      <c r="D124" s="276"/>
      <c r="E124" s="280"/>
      <c r="F124" s="291"/>
      <c r="G124" s="288"/>
      <c r="H124" s="55" t="s">
        <v>29</v>
      </c>
      <c r="I124" s="164">
        <v>4388.8358986827261</v>
      </c>
      <c r="J124" s="164">
        <v>2413.8597442754995</v>
      </c>
      <c r="K124" s="164">
        <v>0</v>
      </c>
      <c r="L124" s="164">
        <v>0</v>
      </c>
      <c r="M124" s="165">
        <v>0</v>
      </c>
      <c r="N124" s="208">
        <v>6802.695642958226</v>
      </c>
      <c r="O124" s="133"/>
      <c r="P124" s="7"/>
    </row>
    <row r="125" spans="1:16">
      <c r="A125" s="158" t="s">
        <v>33</v>
      </c>
      <c r="B125" s="158">
        <v>2.1</v>
      </c>
      <c r="C125" s="180" t="s">
        <v>61</v>
      </c>
      <c r="D125" s="276"/>
      <c r="E125" s="280"/>
      <c r="F125" s="291"/>
      <c r="G125" s="288"/>
      <c r="H125" s="58" t="s">
        <v>30</v>
      </c>
      <c r="I125" s="45">
        <v>8535.3714821256763</v>
      </c>
      <c r="J125" s="45">
        <v>6562.6811797490136</v>
      </c>
      <c r="K125" s="45">
        <v>0</v>
      </c>
      <c r="L125" s="45">
        <v>0</v>
      </c>
      <c r="M125" s="51">
        <v>0</v>
      </c>
      <c r="N125" s="215">
        <v>15098.05266187469</v>
      </c>
      <c r="O125" s="133"/>
      <c r="P125" s="7"/>
    </row>
    <row r="126" spans="1:16">
      <c r="A126" s="158"/>
      <c r="B126" s="158"/>
      <c r="C126" s="180"/>
      <c r="D126" s="276"/>
      <c r="E126" s="280"/>
      <c r="F126" s="243" t="str">
        <f>"Total "&amp;LEFT(F116,15)</f>
        <v>Total Activity 2.1.2:</v>
      </c>
      <c r="G126" s="89"/>
      <c r="H126" s="90"/>
      <c r="I126" s="204">
        <v>328922.05152459606</v>
      </c>
      <c r="J126" s="204">
        <v>933786.71304872504</v>
      </c>
      <c r="K126" s="204">
        <v>486439.79286817258</v>
      </c>
      <c r="L126" s="204">
        <v>918030.48469368694</v>
      </c>
      <c r="M126" s="205">
        <v>491603.91929336917</v>
      </c>
      <c r="N126" s="211">
        <v>3158782.9614285501</v>
      </c>
      <c r="O126" s="133"/>
      <c r="P126" s="7"/>
    </row>
    <row r="127" spans="1:16">
      <c r="A127" s="158" t="s">
        <v>20</v>
      </c>
      <c r="B127" s="158">
        <v>2.1</v>
      </c>
      <c r="C127" s="180" t="s">
        <v>63</v>
      </c>
      <c r="D127" s="276"/>
      <c r="E127" s="280"/>
      <c r="F127" s="290" t="s">
        <v>64</v>
      </c>
      <c r="G127" s="286" t="str">
        <f>A127</f>
        <v>The Green Climate Fund (GCF)</v>
      </c>
      <c r="H127" s="54" t="s">
        <v>25</v>
      </c>
      <c r="I127" s="150">
        <v>27855.905816719012</v>
      </c>
      <c r="J127" s="150">
        <v>39033.271926855094</v>
      </c>
      <c r="K127" s="150">
        <v>9663.6831724027888</v>
      </c>
      <c r="L127" s="150">
        <v>13229.360157170375</v>
      </c>
      <c r="M127" s="151">
        <v>10959.555253723604</v>
      </c>
      <c r="N127" s="198">
        <v>100741.77632687088</v>
      </c>
      <c r="O127" s="133"/>
      <c r="P127" s="7"/>
    </row>
    <row r="128" spans="1:16">
      <c r="A128" s="158" t="s">
        <v>20</v>
      </c>
      <c r="B128" s="158">
        <v>2.1</v>
      </c>
      <c r="C128" s="180" t="s">
        <v>63</v>
      </c>
      <c r="D128" s="276"/>
      <c r="E128" s="280"/>
      <c r="F128" s="291"/>
      <c r="G128" s="286"/>
      <c r="H128" s="55" t="s">
        <v>26</v>
      </c>
      <c r="I128" s="37">
        <v>25138.949514668606</v>
      </c>
      <c r="J128" s="37">
        <v>8134.3685831908306</v>
      </c>
      <c r="K128" s="37">
        <v>2245.2542889494939</v>
      </c>
      <c r="L128" s="37">
        <v>3111.025196080418</v>
      </c>
      <c r="M128" s="47">
        <v>2825.9378004517193</v>
      </c>
      <c r="N128" s="193">
        <v>41455.53538334107</v>
      </c>
      <c r="O128" s="133"/>
      <c r="P128" s="7"/>
    </row>
    <row r="129" spans="1:16">
      <c r="A129" s="158" t="s">
        <v>20</v>
      </c>
      <c r="B129" s="158">
        <v>2.1</v>
      </c>
      <c r="C129" s="180" t="s">
        <v>63</v>
      </c>
      <c r="D129" s="276"/>
      <c r="E129" s="280"/>
      <c r="F129" s="291"/>
      <c r="G129" s="286"/>
      <c r="H129" s="55" t="s">
        <v>27</v>
      </c>
      <c r="I129" s="164">
        <v>4242.676297978247</v>
      </c>
      <c r="J129" s="164">
        <v>17128.367774494109</v>
      </c>
      <c r="K129" s="164">
        <v>3072.6796824121616</v>
      </c>
      <c r="L129" s="164">
        <v>3718.4271480852694</v>
      </c>
      <c r="M129" s="165">
        <v>3816.4426876056959</v>
      </c>
      <c r="N129" s="208">
        <v>31978.593590575485</v>
      </c>
      <c r="O129" s="133"/>
      <c r="P129" s="7"/>
    </row>
    <row r="130" spans="1:16">
      <c r="A130" s="158" t="s">
        <v>20</v>
      </c>
      <c r="B130" s="158">
        <v>2.1</v>
      </c>
      <c r="C130" s="180" t="s">
        <v>63</v>
      </c>
      <c r="D130" s="276"/>
      <c r="E130" s="280"/>
      <c r="F130" s="291"/>
      <c r="G130" s="286"/>
      <c r="H130" s="55" t="s">
        <v>28</v>
      </c>
      <c r="I130" s="164">
        <v>13844.348649960948</v>
      </c>
      <c r="J130" s="164">
        <v>17723.760188523127</v>
      </c>
      <c r="K130" s="164">
        <v>4490.5669347975108</v>
      </c>
      <c r="L130" s="164">
        <v>6587.7297182832799</v>
      </c>
      <c r="M130" s="165">
        <v>5490.0559324169362</v>
      </c>
      <c r="N130" s="208">
        <v>48136.461423981804</v>
      </c>
      <c r="O130" s="133"/>
      <c r="P130" s="7"/>
    </row>
    <row r="131" spans="1:16">
      <c r="A131" s="158" t="s">
        <v>20</v>
      </c>
      <c r="B131" s="158">
        <v>2.1</v>
      </c>
      <c r="C131" s="180" t="s">
        <v>63</v>
      </c>
      <c r="D131" s="276"/>
      <c r="E131" s="280"/>
      <c r="F131" s="291"/>
      <c r="G131" s="286"/>
      <c r="H131" s="55" t="s">
        <v>29</v>
      </c>
      <c r="I131" s="164">
        <v>7767.9656207203552</v>
      </c>
      <c r="J131" s="164">
        <v>12762.491892975737</v>
      </c>
      <c r="K131" s="164">
        <v>22449.378685232092</v>
      </c>
      <c r="L131" s="164">
        <v>25168.342351308063</v>
      </c>
      <c r="M131" s="165">
        <v>11367.084664573713</v>
      </c>
      <c r="N131" s="208">
        <v>79515.263214809966</v>
      </c>
      <c r="O131" s="133"/>
      <c r="P131" s="7"/>
    </row>
    <row r="132" spans="1:16">
      <c r="A132" s="158" t="s">
        <v>20</v>
      </c>
      <c r="B132" s="158">
        <v>2.1</v>
      </c>
      <c r="C132" s="180" t="s">
        <v>63</v>
      </c>
      <c r="D132" s="276"/>
      <c r="E132" s="280"/>
      <c r="F132" s="291"/>
      <c r="G132" s="286"/>
      <c r="H132" s="56" t="s">
        <v>30</v>
      </c>
      <c r="I132" s="164">
        <v>9269.7723984788427</v>
      </c>
      <c r="J132" s="164">
        <v>70843.98232223143</v>
      </c>
      <c r="K132" s="164">
        <v>19310.301393683283</v>
      </c>
      <c r="L132" s="164">
        <v>11767.510582284503</v>
      </c>
      <c r="M132" s="165">
        <v>12938.061829285256</v>
      </c>
      <c r="N132" s="209">
        <v>124129.62852596333</v>
      </c>
      <c r="O132" s="133"/>
      <c r="P132" s="7"/>
    </row>
    <row r="133" spans="1:16">
      <c r="A133" s="158" t="s">
        <v>31</v>
      </c>
      <c r="B133" s="158">
        <v>2.1</v>
      </c>
      <c r="C133" s="180" t="s">
        <v>63</v>
      </c>
      <c r="D133" s="276"/>
      <c r="E133" s="280"/>
      <c r="F133" s="291"/>
      <c r="G133" s="52" t="s">
        <v>32</v>
      </c>
      <c r="H133" s="153" t="s">
        <v>25</v>
      </c>
      <c r="I133" s="166">
        <v>4298.0420350703416</v>
      </c>
      <c r="J133" s="166">
        <v>2629.4335226412891</v>
      </c>
      <c r="K133" s="166">
        <v>0</v>
      </c>
      <c r="L133" s="166">
        <v>0</v>
      </c>
      <c r="M133" s="167">
        <v>0</v>
      </c>
      <c r="N133" s="209">
        <v>6927.4755577116302</v>
      </c>
      <c r="O133" s="133"/>
      <c r="P133" s="7"/>
    </row>
    <row r="134" spans="1:16">
      <c r="A134" s="146" t="s">
        <v>33</v>
      </c>
      <c r="B134" s="146">
        <v>2.1</v>
      </c>
      <c r="C134" s="180" t="s">
        <v>63</v>
      </c>
      <c r="D134" s="276"/>
      <c r="E134" s="280"/>
      <c r="F134" s="291"/>
      <c r="G134" s="52" t="s">
        <v>32</v>
      </c>
      <c r="H134" s="153" t="s">
        <v>30</v>
      </c>
      <c r="I134" s="166">
        <v>10923.324903388117</v>
      </c>
      <c r="J134" s="166">
        <v>942.9139626076169</v>
      </c>
      <c r="K134" s="166">
        <v>0</v>
      </c>
      <c r="L134" s="166">
        <v>0</v>
      </c>
      <c r="M134" s="167">
        <v>0</v>
      </c>
      <c r="N134" s="210">
        <v>11866.238865995734</v>
      </c>
      <c r="O134" s="133"/>
      <c r="P134" s="7"/>
    </row>
    <row r="135" spans="1:16">
      <c r="A135" s="146"/>
      <c r="B135" s="146"/>
      <c r="C135" s="180"/>
      <c r="D135" s="276"/>
      <c r="E135" s="280"/>
      <c r="F135" s="243" t="str">
        <f>"Total "&amp;LEFT(F127,15)</f>
        <v>Total Activity 2.1.3:</v>
      </c>
      <c r="G135" s="89"/>
      <c r="H135" s="90"/>
      <c r="I135" s="213">
        <v>103340.98523698446</v>
      </c>
      <c r="J135" s="213">
        <v>169198.59017351925</v>
      </c>
      <c r="K135" s="213">
        <v>61231.864157477336</v>
      </c>
      <c r="L135" s="213">
        <v>63582.39515321191</v>
      </c>
      <c r="M135" s="214">
        <v>47397.138168056932</v>
      </c>
      <c r="N135" s="210">
        <v>444750.97288924991</v>
      </c>
      <c r="O135" s="133"/>
      <c r="P135" s="7"/>
    </row>
    <row r="136" spans="1:16">
      <c r="A136" s="158" t="s">
        <v>20</v>
      </c>
      <c r="B136" s="158">
        <v>2.1</v>
      </c>
      <c r="C136" s="180" t="s">
        <v>65</v>
      </c>
      <c r="D136" s="276"/>
      <c r="E136" s="280"/>
      <c r="F136" s="290" t="s">
        <v>66</v>
      </c>
      <c r="G136" s="286" t="str">
        <f>A136</f>
        <v>The Green Climate Fund (GCF)</v>
      </c>
      <c r="H136" s="54" t="s">
        <v>25</v>
      </c>
      <c r="I136" s="162">
        <v>0</v>
      </c>
      <c r="J136" s="162">
        <v>12969.645651886782</v>
      </c>
      <c r="K136" s="162">
        <v>97086.260600343725</v>
      </c>
      <c r="L136" s="162">
        <v>41422.902171641537</v>
      </c>
      <c r="M136" s="163">
        <v>44213.044981694933</v>
      </c>
      <c r="N136" s="207">
        <v>195691.85340556697</v>
      </c>
      <c r="O136" s="133"/>
      <c r="P136" s="7"/>
    </row>
    <row r="137" spans="1:16">
      <c r="A137" s="158" t="s">
        <v>20</v>
      </c>
      <c r="B137" s="158">
        <v>2.1</v>
      </c>
      <c r="C137" s="180" t="s">
        <v>65</v>
      </c>
      <c r="D137" s="276"/>
      <c r="E137" s="280"/>
      <c r="F137" s="291"/>
      <c r="G137" s="286"/>
      <c r="H137" s="55" t="s">
        <v>26</v>
      </c>
      <c r="I137" s="164">
        <v>0</v>
      </c>
      <c r="J137" s="164">
        <v>22947.419019758821</v>
      </c>
      <c r="K137" s="164">
        <v>425854.53450459533</v>
      </c>
      <c r="L137" s="164">
        <v>116393.15970459019</v>
      </c>
      <c r="M137" s="165">
        <v>102156.58447667721</v>
      </c>
      <c r="N137" s="208">
        <v>667351.6977056216</v>
      </c>
      <c r="O137" s="133"/>
      <c r="P137" s="7"/>
    </row>
    <row r="138" spans="1:16">
      <c r="A138" s="158" t="s">
        <v>20</v>
      </c>
      <c r="B138" s="158">
        <v>2.1</v>
      </c>
      <c r="C138" s="180" t="s">
        <v>65</v>
      </c>
      <c r="D138" s="276"/>
      <c r="E138" s="280"/>
      <c r="F138" s="291"/>
      <c r="G138" s="286"/>
      <c r="H138" s="55" t="s">
        <v>27</v>
      </c>
      <c r="I138" s="164">
        <v>0</v>
      </c>
      <c r="J138" s="164">
        <v>2476.7077473758436</v>
      </c>
      <c r="K138" s="164">
        <v>9575.7330043074326</v>
      </c>
      <c r="L138" s="164">
        <v>4430.4908517230215</v>
      </c>
      <c r="M138" s="165">
        <v>5195.3001663872137</v>
      </c>
      <c r="N138" s="208">
        <v>21678.23176979351</v>
      </c>
      <c r="O138" s="133"/>
      <c r="P138" s="7"/>
    </row>
    <row r="139" spans="1:16">
      <c r="A139" s="158" t="s">
        <v>20</v>
      </c>
      <c r="B139" s="158">
        <v>2.1</v>
      </c>
      <c r="C139" s="180" t="s">
        <v>65</v>
      </c>
      <c r="D139" s="276"/>
      <c r="E139" s="280"/>
      <c r="F139" s="291"/>
      <c r="G139" s="286"/>
      <c r="H139" s="55" t="s">
        <v>28</v>
      </c>
      <c r="I139" s="164">
        <v>0</v>
      </c>
      <c r="J139" s="164">
        <v>21797.159070500347</v>
      </c>
      <c r="K139" s="164">
        <v>62613.37576449207</v>
      </c>
      <c r="L139" s="164">
        <v>39875.815891685532</v>
      </c>
      <c r="M139" s="164">
        <v>43321.612238940594</v>
      </c>
      <c r="N139" s="208">
        <v>167607.96296561853</v>
      </c>
      <c r="O139" s="133"/>
      <c r="P139" s="7"/>
    </row>
    <row r="140" spans="1:16">
      <c r="A140" s="158" t="s">
        <v>20</v>
      </c>
      <c r="B140" s="158">
        <v>2.1</v>
      </c>
      <c r="C140" s="180" t="s">
        <v>65</v>
      </c>
      <c r="D140" s="276"/>
      <c r="E140" s="280"/>
      <c r="F140" s="291"/>
      <c r="G140" s="286"/>
      <c r="H140" s="55" t="s">
        <v>29</v>
      </c>
      <c r="I140" s="164">
        <v>0</v>
      </c>
      <c r="J140" s="164">
        <v>6943.8347160038675</v>
      </c>
      <c r="K140" s="164">
        <v>37273.74101771725</v>
      </c>
      <c r="L140" s="164">
        <v>16089.38337133081</v>
      </c>
      <c r="M140" s="165">
        <v>17347.988853335017</v>
      </c>
      <c r="N140" s="208">
        <v>77654.94795838694</v>
      </c>
      <c r="O140" s="133"/>
      <c r="P140" s="7"/>
    </row>
    <row r="141" spans="1:16">
      <c r="A141" s="158" t="s">
        <v>20</v>
      </c>
      <c r="B141" s="158">
        <v>2.1</v>
      </c>
      <c r="C141" s="180" t="s">
        <v>65</v>
      </c>
      <c r="D141" s="276"/>
      <c r="E141" s="280"/>
      <c r="F141" s="291"/>
      <c r="G141" s="286"/>
      <c r="H141" s="56" t="s">
        <v>30</v>
      </c>
      <c r="I141" s="164">
        <v>0</v>
      </c>
      <c r="J141" s="164">
        <v>4119.4830276666034</v>
      </c>
      <c r="K141" s="164">
        <v>261.57039261984107</v>
      </c>
      <c r="L141" s="164">
        <v>122.01066217420174</v>
      </c>
      <c r="M141" s="165">
        <v>148.66012076534895</v>
      </c>
      <c r="N141" s="209">
        <v>4651.7242032259956</v>
      </c>
      <c r="O141" s="133"/>
      <c r="P141" s="7"/>
    </row>
    <row r="142" spans="1:16">
      <c r="A142" s="158" t="s">
        <v>31</v>
      </c>
      <c r="B142" s="158">
        <v>2.1</v>
      </c>
      <c r="C142" s="180" t="s">
        <v>65</v>
      </c>
      <c r="D142" s="276"/>
      <c r="E142" s="280"/>
      <c r="F142" s="292"/>
      <c r="G142" s="52" t="s">
        <v>32</v>
      </c>
      <c r="H142" s="153" t="s">
        <v>25</v>
      </c>
      <c r="I142" s="166">
        <v>0</v>
      </c>
      <c r="J142" s="166">
        <v>872.8188522855271</v>
      </c>
      <c r="K142" s="166">
        <v>0</v>
      </c>
      <c r="L142" s="166">
        <v>0</v>
      </c>
      <c r="M142" s="167">
        <v>0</v>
      </c>
      <c r="N142" s="210">
        <v>872.8188522855271</v>
      </c>
      <c r="O142" s="133"/>
      <c r="P142" s="7"/>
    </row>
    <row r="143" spans="1:16">
      <c r="A143" s="158"/>
      <c r="B143" s="158"/>
      <c r="C143" s="180"/>
      <c r="D143" s="276"/>
      <c r="E143" s="281"/>
      <c r="F143" s="243" t="str">
        <f>"Total "&amp;LEFT(F136,15)</f>
        <v>Total Activity 2.1.4:</v>
      </c>
      <c r="G143" s="89"/>
      <c r="H143" s="90"/>
      <c r="I143" s="212">
        <v>0</v>
      </c>
      <c r="J143" s="212">
        <v>72127.068085477804</v>
      </c>
      <c r="K143" s="212">
        <v>632665.21528407559</v>
      </c>
      <c r="L143" s="212">
        <v>218333.7626531453</v>
      </c>
      <c r="M143" s="212">
        <v>212383.19083780036</v>
      </c>
      <c r="N143" s="211">
        <v>1135509.2368604993</v>
      </c>
      <c r="O143" s="133"/>
      <c r="P143" s="7"/>
    </row>
    <row r="144" spans="1:16">
      <c r="A144" s="158"/>
      <c r="B144" s="158"/>
      <c r="C144" s="180"/>
      <c r="D144" s="276"/>
      <c r="E144" s="243" t="str">
        <f>"Total "&amp;LEFT(E108,11)</f>
        <v>Total Output 2.1:</v>
      </c>
      <c r="F144" s="97"/>
      <c r="G144" s="89"/>
      <c r="H144" s="90"/>
      <c r="I144" s="213">
        <v>499181.22512303654</v>
      </c>
      <c r="J144" s="213">
        <v>1185942.8455832531</v>
      </c>
      <c r="K144" s="213">
        <v>1180336.8723097255</v>
      </c>
      <c r="L144" s="213">
        <v>1199946.6425000441</v>
      </c>
      <c r="M144" s="214">
        <v>751384.24829922651</v>
      </c>
      <c r="N144" s="211">
        <v>4816791.8338152859</v>
      </c>
      <c r="O144" s="133"/>
      <c r="P144" s="7"/>
    </row>
    <row r="145" spans="1:16" ht="14.85" customHeight="1">
      <c r="A145" s="158" t="s">
        <v>20</v>
      </c>
      <c r="B145" s="158">
        <v>2.2000000000000002</v>
      </c>
      <c r="C145" s="180" t="s">
        <v>67</v>
      </c>
      <c r="D145" s="276"/>
      <c r="E145" s="279" t="s">
        <v>68</v>
      </c>
      <c r="F145" s="290" t="s">
        <v>69</v>
      </c>
      <c r="G145" s="286" t="str">
        <f>A145</f>
        <v>The Green Climate Fund (GCF)</v>
      </c>
      <c r="H145" s="54" t="s">
        <v>25</v>
      </c>
      <c r="I145" s="162">
        <v>8806.4486729359105</v>
      </c>
      <c r="J145" s="162">
        <v>11392.840724564057</v>
      </c>
      <c r="K145" s="162">
        <v>20478.713787185345</v>
      </c>
      <c r="L145" s="162">
        <v>0</v>
      </c>
      <c r="M145" s="163">
        <v>0</v>
      </c>
      <c r="N145" s="207">
        <v>40678.003184685309</v>
      </c>
      <c r="O145" s="133"/>
      <c r="P145" s="7"/>
    </row>
    <row r="146" spans="1:16">
      <c r="A146" s="158" t="s">
        <v>20</v>
      </c>
      <c r="B146" s="158">
        <v>2.2000000000000002</v>
      </c>
      <c r="C146" s="180" t="s">
        <v>67</v>
      </c>
      <c r="D146" s="276"/>
      <c r="E146" s="280"/>
      <c r="F146" s="291"/>
      <c r="G146" s="286"/>
      <c r="H146" s="55" t="s">
        <v>26</v>
      </c>
      <c r="I146" s="164">
        <v>3192.1929942631277</v>
      </c>
      <c r="J146" s="164">
        <v>2374.2340444250922</v>
      </c>
      <c r="K146" s="164">
        <v>4758.0719893428695</v>
      </c>
      <c r="L146" s="164">
        <v>0</v>
      </c>
      <c r="M146" s="165">
        <v>0</v>
      </c>
      <c r="N146" s="208">
        <v>10324.499028031089</v>
      </c>
      <c r="O146" s="133"/>
      <c r="P146" s="7"/>
    </row>
    <row r="147" spans="1:16">
      <c r="A147" s="158" t="s">
        <v>20</v>
      </c>
      <c r="B147" s="158">
        <v>2.2000000000000002</v>
      </c>
      <c r="C147" s="180" t="s">
        <v>67</v>
      </c>
      <c r="D147" s="276"/>
      <c r="E147" s="280"/>
      <c r="F147" s="291"/>
      <c r="G147" s="286"/>
      <c r="H147" s="55" t="s">
        <v>27</v>
      </c>
      <c r="I147" s="164">
        <v>783.23132380841616</v>
      </c>
      <c r="J147" s="164">
        <v>1456.0462927883998</v>
      </c>
      <c r="K147" s="164">
        <v>12302.415651706275</v>
      </c>
      <c r="L147" s="164">
        <v>0</v>
      </c>
      <c r="M147" s="165">
        <v>0</v>
      </c>
      <c r="N147" s="208">
        <v>14541.69326830309</v>
      </c>
      <c r="O147" s="133"/>
      <c r="P147" s="7"/>
    </row>
    <row r="148" spans="1:16">
      <c r="A148" s="158" t="s">
        <v>20</v>
      </c>
      <c r="B148" s="158">
        <v>2.2000000000000002</v>
      </c>
      <c r="C148" s="180" t="s">
        <v>67</v>
      </c>
      <c r="D148" s="276"/>
      <c r="E148" s="280"/>
      <c r="F148" s="291"/>
      <c r="G148" s="286"/>
      <c r="H148" s="55" t="s">
        <v>28</v>
      </c>
      <c r="I148" s="164">
        <v>4376.7934382853564</v>
      </c>
      <c r="J148" s="164">
        <v>5173.124539664549</v>
      </c>
      <c r="K148" s="164">
        <v>9516.1475556789319</v>
      </c>
      <c r="L148" s="164">
        <v>0</v>
      </c>
      <c r="M148" s="165">
        <v>0</v>
      </c>
      <c r="N148" s="208">
        <v>19066.06553362884</v>
      </c>
      <c r="O148" s="133"/>
      <c r="P148" s="7"/>
    </row>
    <row r="149" spans="1:16">
      <c r="A149" s="158" t="s">
        <v>20</v>
      </c>
      <c r="B149" s="158">
        <v>2.2000000000000002</v>
      </c>
      <c r="C149" s="180" t="s">
        <v>67</v>
      </c>
      <c r="D149" s="276"/>
      <c r="E149" s="280"/>
      <c r="F149" s="291"/>
      <c r="G149" s="286"/>
      <c r="H149" s="55" t="s">
        <v>29</v>
      </c>
      <c r="I149" s="164">
        <v>2351.2482729470025</v>
      </c>
      <c r="J149" s="164">
        <v>16085.840621196139</v>
      </c>
      <c r="K149" s="164">
        <v>8596.7040649473038</v>
      </c>
      <c r="L149" s="164">
        <v>0</v>
      </c>
      <c r="M149" s="165">
        <v>0</v>
      </c>
      <c r="N149" s="208">
        <v>27033.792959090446</v>
      </c>
      <c r="O149" s="133"/>
      <c r="P149" s="7"/>
    </row>
    <row r="150" spans="1:16">
      <c r="A150" s="158" t="s">
        <v>20</v>
      </c>
      <c r="B150" s="158">
        <v>2.2000000000000002</v>
      </c>
      <c r="C150" s="180" t="s">
        <v>67</v>
      </c>
      <c r="D150" s="276"/>
      <c r="E150" s="280"/>
      <c r="F150" s="291"/>
      <c r="G150" s="286"/>
      <c r="H150" s="56" t="s">
        <v>30</v>
      </c>
      <c r="I150" s="164">
        <v>143.96972238418044</v>
      </c>
      <c r="J150" s="164">
        <v>12135.305496521934</v>
      </c>
      <c r="K150" s="164">
        <v>74106.942394799669</v>
      </c>
      <c r="L150" s="164">
        <v>0</v>
      </c>
      <c r="M150" s="165">
        <v>0</v>
      </c>
      <c r="N150" s="209">
        <v>86386.217613705783</v>
      </c>
      <c r="O150" s="133"/>
      <c r="P150" s="7"/>
    </row>
    <row r="151" spans="1:16">
      <c r="A151" s="158" t="s">
        <v>31</v>
      </c>
      <c r="B151" s="158">
        <v>2.2000000000000002</v>
      </c>
      <c r="C151" s="180" t="s">
        <v>67</v>
      </c>
      <c r="D151" s="276"/>
      <c r="E151" s="280"/>
      <c r="F151" s="291"/>
      <c r="G151" s="52" t="s">
        <v>32</v>
      </c>
      <c r="H151" s="153" t="s">
        <v>25</v>
      </c>
      <c r="I151" s="166">
        <v>1358.9317706091431</v>
      </c>
      <c r="J151" s="166">
        <v>767.46614844958754</v>
      </c>
      <c r="K151" s="166">
        <v>0</v>
      </c>
      <c r="L151" s="166">
        <v>0</v>
      </c>
      <c r="M151" s="167">
        <v>0</v>
      </c>
      <c r="N151" s="209">
        <v>2126.3979190587306</v>
      </c>
      <c r="O151" s="133"/>
      <c r="P151" s="7"/>
    </row>
    <row r="152" spans="1:16">
      <c r="A152" s="146" t="s">
        <v>33</v>
      </c>
      <c r="B152" s="146">
        <v>2.2000000000000002</v>
      </c>
      <c r="C152" s="180" t="s">
        <v>67</v>
      </c>
      <c r="D152" s="276"/>
      <c r="E152" s="280"/>
      <c r="F152" s="291"/>
      <c r="G152" s="52" t="s">
        <v>32</v>
      </c>
      <c r="H152" s="153" t="s">
        <v>30</v>
      </c>
      <c r="I152" s="42">
        <v>11657.845355875992</v>
      </c>
      <c r="J152" s="42">
        <v>0</v>
      </c>
      <c r="K152" s="42">
        <v>0</v>
      </c>
      <c r="L152" s="42">
        <v>0</v>
      </c>
      <c r="M152" s="50">
        <v>0</v>
      </c>
      <c r="N152" s="199">
        <v>11657.845355875992</v>
      </c>
      <c r="O152" s="133"/>
      <c r="P152" s="7"/>
    </row>
    <row r="153" spans="1:16">
      <c r="A153" s="146"/>
      <c r="B153" s="146"/>
      <c r="C153" s="180"/>
      <c r="D153" s="276"/>
      <c r="E153" s="280"/>
      <c r="F153" s="243" t="str">
        <f>"Total "&amp;LEFT(F145,15)</f>
        <v>Total Activity 2.2.1:</v>
      </c>
      <c r="G153" s="89"/>
      <c r="H153" s="90"/>
      <c r="I153" s="204">
        <v>32670.66155110913</v>
      </c>
      <c r="J153" s="204">
        <v>49384.85786760976</v>
      </c>
      <c r="K153" s="204">
        <v>129758.99544366039</v>
      </c>
      <c r="L153" s="204">
        <v>0</v>
      </c>
      <c r="M153" s="205">
        <v>0</v>
      </c>
      <c r="N153" s="195">
        <v>211814.51486237929</v>
      </c>
      <c r="O153" s="133"/>
      <c r="P153" s="7"/>
    </row>
    <row r="154" spans="1:16">
      <c r="A154" s="158" t="s">
        <v>20</v>
      </c>
      <c r="B154" s="158">
        <v>2.2000000000000002</v>
      </c>
      <c r="C154" s="180" t="s">
        <v>70</v>
      </c>
      <c r="D154" s="276"/>
      <c r="E154" s="280"/>
      <c r="F154" s="290" t="s">
        <v>71</v>
      </c>
      <c r="G154" s="286" t="str">
        <f>A154</f>
        <v>The Green Climate Fund (GCF)</v>
      </c>
      <c r="H154" s="54" t="s">
        <v>25</v>
      </c>
      <c r="I154" s="150">
        <v>5181.7779880473227</v>
      </c>
      <c r="J154" s="150">
        <v>51460.758027580669</v>
      </c>
      <c r="K154" s="150">
        <v>14913.829473285381</v>
      </c>
      <c r="L154" s="150">
        <v>0</v>
      </c>
      <c r="M154" s="151">
        <v>0</v>
      </c>
      <c r="N154" s="198">
        <v>71556.365488913376</v>
      </c>
      <c r="O154" s="133"/>
      <c r="P154" s="7"/>
    </row>
    <row r="155" spans="1:16">
      <c r="A155" s="158" t="s">
        <v>20</v>
      </c>
      <c r="B155" s="158">
        <v>2.2000000000000002</v>
      </c>
      <c r="C155" s="180" t="s">
        <v>70</v>
      </c>
      <c r="D155" s="276"/>
      <c r="E155" s="280"/>
      <c r="F155" s="291"/>
      <c r="G155" s="286"/>
      <c r="H155" s="55" t="s">
        <v>26</v>
      </c>
      <c r="I155" s="37">
        <v>2614.1369747948515</v>
      </c>
      <c r="J155" s="37">
        <v>13077.052405331086</v>
      </c>
      <c r="K155" s="37">
        <v>3540.8608098757281</v>
      </c>
      <c r="L155" s="37">
        <v>0</v>
      </c>
      <c r="M155" s="47">
        <v>0</v>
      </c>
      <c r="N155" s="193">
        <v>19232.050190001664</v>
      </c>
      <c r="O155" s="133"/>
      <c r="P155" s="7"/>
    </row>
    <row r="156" spans="1:16">
      <c r="A156" s="158" t="s">
        <v>20</v>
      </c>
      <c r="B156" s="158">
        <v>2.2000000000000002</v>
      </c>
      <c r="C156" s="180" t="s">
        <v>70</v>
      </c>
      <c r="D156" s="276"/>
      <c r="E156" s="280"/>
      <c r="F156" s="291"/>
      <c r="G156" s="286"/>
      <c r="H156" s="55" t="s">
        <v>27</v>
      </c>
      <c r="I156" s="37">
        <v>641.40043132252083</v>
      </c>
      <c r="J156" s="37">
        <v>45187.20108194575</v>
      </c>
      <c r="K156" s="37">
        <v>1496.817582081286</v>
      </c>
      <c r="L156" s="37">
        <v>0</v>
      </c>
      <c r="M156" s="47">
        <v>0</v>
      </c>
      <c r="N156" s="193">
        <v>47325.419095349556</v>
      </c>
      <c r="O156" s="133"/>
      <c r="P156" s="7"/>
    </row>
    <row r="157" spans="1:16">
      <c r="A157" s="158" t="s">
        <v>20</v>
      </c>
      <c r="B157" s="158">
        <v>2.2000000000000002</v>
      </c>
      <c r="C157" s="180" t="s">
        <v>70</v>
      </c>
      <c r="D157" s="276"/>
      <c r="E157" s="280"/>
      <c r="F157" s="291"/>
      <c r="G157" s="286"/>
      <c r="H157" s="55" t="s">
        <v>28</v>
      </c>
      <c r="I157" s="37">
        <v>17037.207637282761</v>
      </c>
      <c r="J157" s="37">
        <v>36093.130378989474</v>
      </c>
      <c r="K157" s="37">
        <v>20929.321165622245</v>
      </c>
      <c r="L157" s="37">
        <v>0</v>
      </c>
      <c r="M157" s="37">
        <v>0</v>
      </c>
      <c r="N157" s="193">
        <v>74059.659181894473</v>
      </c>
      <c r="O157" s="133"/>
      <c r="P157" s="7"/>
    </row>
    <row r="158" spans="1:16">
      <c r="A158" s="158" t="s">
        <v>20</v>
      </c>
      <c r="B158" s="158">
        <v>2.2000000000000002</v>
      </c>
      <c r="C158" s="180" t="s">
        <v>70</v>
      </c>
      <c r="D158" s="276"/>
      <c r="E158" s="280"/>
      <c r="F158" s="291"/>
      <c r="G158" s="286"/>
      <c r="H158" s="55" t="s">
        <v>29</v>
      </c>
      <c r="I158" s="37">
        <v>4550.4741358932542</v>
      </c>
      <c r="J158" s="37">
        <v>35369.03269965951</v>
      </c>
      <c r="K158" s="37">
        <v>6228.6695679820587</v>
      </c>
      <c r="L158" s="37">
        <v>0</v>
      </c>
      <c r="M158" s="47">
        <v>0</v>
      </c>
      <c r="N158" s="193">
        <v>46148.176403534817</v>
      </c>
      <c r="O158" s="133"/>
      <c r="P158" s="7"/>
    </row>
    <row r="159" spans="1:16">
      <c r="A159" s="158" t="s">
        <v>20</v>
      </c>
      <c r="B159" s="158">
        <v>2.2000000000000002</v>
      </c>
      <c r="C159" s="180" t="s">
        <v>70</v>
      </c>
      <c r="D159" s="276"/>
      <c r="E159" s="280"/>
      <c r="F159" s="291"/>
      <c r="G159" s="286"/>
      <c r="H159" s="56" t="s">
        <v>30</v>
      </c>
      <c r="I159" s="37">
        <v>117.89906663281576</v>
      </c>
      <c r="J159" s="37">
        <v>51141.027885565964</v>
      </c>
      <c r="K159" s="37">
        <v>61387.887017468965</v>
      </c>
      <c r="L159" s="37">
        <v>0</v>
      </c>
      <c r="M159" s="47">
        <v>0</v>
      </c>
      <c r="N159" s="194">
        <v>112646.81396966774</v>
      </c>
      <c r="O159" s="133"/>
      <c r="P159" s="7"/>
    </row>
    <row r="160" spans="1:16">
      <c r="A160" s="158" t="s">
        <v>31</v>
      </c>
      <c r="B160" s="158">
        <v>2.2000000000000002</v>
      </c>
      <c r="C160" s="180" t="s">
        <v>70</v>
      </c>
      <c r="D160" s="276"/>
      <c r="E160" s="280"/>
      <c r="F160" s="291"/>
      <c r="G160" s="52" t="s">
        <v>32</v>
      </c>
      <c r="H160" s="153" t="s">
        <v>25</v>
      </c>
      <c r="I160" s="42">
        <v>792.00273927515832</v>
      </c>
      <c r="J160" s="42">
        <v>3465.9250652073652</v>
      </c>
      <c r="K160" s="42">
        <v>0</v>
      </c>
      <c r="L160" s="42">
        <v>0</v>
      </c>
      <c r="M160" s="50">
        <v>0</v>
      </c>
      <c r="N160" s="194">
        <v>4257.9278044825232</v>
      </c>
      <c r="O160" s="133"/>
      <c r="P160" s="7"/>
    </row>
    <row r="161" spans="1:17">
      <c r="A161" s="146" t="s">
        <v>33</v>
      </c>
      <c r="B161" s="146">
        <v>2.2000000000000002</v>
      </c>
      <c r="C161" s="180" t="s">
        <v>70</v>
      </c>
      <c r="D161" s="276"/>
      <c r="E161" s="280"/>
      <c r="F161" s="291"/>
      <c r="G161" s="52" t="s">
        <v>32</v>
      </c>
      <c r="H161" s="153" t="s">
        <v>30</v>
      </c>
      <c r="I161" s="42">
        <v>2743.0224366767038</v>
      </c>
      <c r="J161" s="42">
        <v>0</v>
      </c>
      <c r="K161" s="42">
        <v>0</v>
      </c>
      <c r="L161" s="42">
        <v>0</v>
      </c>
      <c r="M161" s="50">
        <v>0</v>
      </c>
      <c r="N161" s="199">
        <v>2743.0224366767038</v>
      </c>
      <c r="O161" s="133"/>
      <c r="P161" s="7"/>
    </row>
    <row r="162" spans="1:17">
      <c r="A162" s="146"/>
      <c r="B162" s="146"/>
      <c r="C162" s="180"/>
      <c r="D162" s="276"/>
      <c r="E162" s="280"/>
      <c r="F162" s="243" t="str">
        <f>"Total "&amp;LEFT(F154,15)</f>
        <v>Total Activity 2.2.2:</v>
      </c>
      <c r="G162" s="89"/>
      <c r="H162" s="90"/>
      <c r="I162" s="204">
        <v>33677.921409925395</v>
      </c>
      <c r="J162" s="204">
        <v>235794.12754427982</v>
      </c>
      <c r="K162" s="204">
        <v>108497.38561631566</v>
      </c>
      <c r="L162" s="204">
        <v>0</v>
      </c>
      <c r="M162" s="205">
        <v>0</v>
      </c>
      <c r="N162" s="195">
        <v>377969.43457052083</v>
      </c>
      <c r="O162" s="133"/>
      <c r="P162" s="7"/>
    </row>
    <row r="163" spans="1:17">
      <c r="A163" s="158" t="s">
        <v>20</v>
      </c>
      <c r="B163" s="158">
        <v>2.2000000000000002</v>
      </c>
      <c r="C163" s="180" t="s">
        <v>72</v>
      </c>
      <c r="D163" s="276"/>
      <c r="E163" s="280"/>
      <c r="F163" s="290" t="s">
        <v>73</v>
      </c>
      <c r="G163" s="286" t="str">
        <f>A163</f>
        <v>The Green Climate Fund (GCF)</v>
      </c>
      <c r="H163" s="54" t="s">
        <v>25</v>
      </c>
      <c r="I163" s="150">
        <v>1544.893389491273</v>
      </c>
      <c r="J163" s="150">
        <v>13648.855584204377</v>
      </c>
      <c r="K163" s="150">
        <v>102199.84522880355</v>
      </c>
      <c r="L163" s="150">
        <v>34277.487475725953</v>
      </c>
      <c r="M163" s="151">
        <v>46886.83947225727</v>
      </c>
      <c r="N163" s="198">
        <v>198557.92115048241</v>
      </c>
      <c r="O163" s="133"/>
      <c r="P163" s="7"/>
    </row>
    <row r="164" spans="1:17">
      <c r="A164" s="158" t="s">
        <v>20</v>
      </c>
      <c r="B164" s="158">
        <v>2.2000000000000002</v>
      </c>
      <c r="C164" s="180" t="s">
        <v>72</v>
      </c>
      <c r="D164" s="276"/>
      <c r="E164" s="280"/>
      <c r="F164" s="291"/>
      <c r="G164" s="286"/>
      <c r="H164" s="55" t="s">
        <v>26</v>
      </c>
      <c r="I164" s="37">
        <v>561.50075159999744</v>
      </c>
      <c r="J164" s="37">
        <v>28526.37740100317</v>
      </c>
      <c r="K164" s="37">
        <v>452362.79682578112</v>
      </c>
      <c r="L164" s="37">
        <v>96370.369534135418</v>
      </c>
      <c r="M164" s="47">
        <v>109222.97271050428</v>
      </c>
      <c r="N164" s="193">
        <v>687044.01722302404</v>
      </c>
      <c r="O164" s="133"/>
      <c r="P164" s="7"/>
    </row>
    <row r="165" spans="1:17">
      <c r="A165" s="158" t="s">
        <v>20</v>
      </c>
      <c r="B165" s="158">
        <v>2.2000000000000002</v>
      </c>
      <c r="C165" s="180" t="s">
        <v>72</v>
      </c>
      <c r="D165" s="276"/>
      <c r="E165" s="280"/>
      <c r="F165" s="291"/>
      <c r="G165" s="286"/>
      <c r="H165" s="55" t="s">
        <v>27</v>
      </c>
      <c r="I165" s="164">
        <v>137.76891866671258</v>
      </c>
      <c r="J165" s="164">
        <v>1439.8944438471992</v>
      </c>
      <c r="K165" s="164">
        <v>10036.161928252652</v>
      </c>
      <c r="L165" s="164">
        <v>3579.6821601776369</v>
      </c>
      <c r="M165" s="165">
        <v>5328.6665452136767</v>
      </c>
      <c r="N165" s="208">
        <v>20522.173996157879</v>
      </c>
      <c r="O165" s="133"/>
      <c r="P165" s="7"/>
      <c r="Q165" s="8"/>
    </row>
    <row r="166" spans="1:17">
      <c r="A166" s="158" t="s">
        <v>20</v>
      </c>
      <c r="B166" s="158">
        <v>2.2000000000000002</v>
      </c>
      <c r="C166" s="180" t="s">
        <v>72</v>
      </c>
      <c r="D166" s="276"/>
      <c r="E166" s="280"/>
      <c r="F166" s="291"/>
      <c r="G166" s="286"/>
      <c r="H166" s="55" t="s">
        <v>28</v>
      </c>
      <c r="I166" s="164">
        <v>767.80998800979853</v>
      </c>
      <c r="J166" s="164">
        <v>38013.624426307695</v>
      </c>
      <c r="K166" s="164">
        <v>47490.717311231791</v>
      </c>
      <c r="L166" s="164">
        <v>17068.914915702269</v>
      </c>
      <c r="M166" s="165">
        <v>23487.392073641735</v>
      </c>
      <c r="N166" s="208">
        <v>126828.45871489329</v>
      </c>
      <c r="O166" s="133"/>
      <c r="P166" s="7"/>
    </row>
    <row r="167" spans="1:17">
      <c r="A167" s="158" t="s">
        <v>20</v>
      </c>
      <c r="B167" s="158">
        <v>2.2000000000000002</v>
      </c>
      <c r="C167" s="180" t="s">
        <v>72</v>
      </c>
      <c r="D167" s="276"/>
      <c r="E167" s="280"/>
      <c r="F167" s="291"/>
      <c r="G167" s="286"/>
      <c r="H167" s="55" t="s">
        <v>29</v>
      </c>
      <c r="I167" s="164">
        <v>413.58015471827491</v>
      </c>
      <c r="J167" s="164">
        <v>7050.9953032714839</v>
      </c>
      <c r="K167" s="164">
        <v>35203.819582237295</v>
      </c>
      <c r="L167" s="164">
        <v>13347.986201173841</v>
      </c>
      <c r="M167" s="165">
        <v>17694.66303829151</v>
      </c>
      <c r="N167" s="208">
        <v>73711.044279692404</v>
      </c>
      <c r="O167" s="133"/>
      <c r="P167" s="7"/>
    </row>
    <row r="168" spans="1:17">
      <c r="A168" s="158" t="s">
        <v>20</v>
      </c>
      <c r="B168" s="158">
        <v>2.2000000000000002</v>
      </c>
      <c r="C168" s="180" t="s">
        <v>72</v>
      </c>
      <c r="D168" s="276"/>
      <c r="E168" s="280"/>
      <c r="F168" s="291"/>
      <c r="G168" s="286"/>
      <c r="H168" s="56" t="s">
        <v>30</v>
      </c>
      <c r="I168" s="164">
        <v>25.324003740262842</v>
      </c>
      <c r="J168" s="164">
        <v>39.925101795772562</v>
      </c>
      <c r="K168" s="164">
        <v>274.14745323292482</v>
      </c>
      <c r="L168" s="164">
        <v>98.580361714683221</v>
      </c>
      <c r="M168" s="165">
        <v>152.47631258245559</v>
      </c>
      <c r="N168" s="209">
        <v>590.45323306609907</v>
      </c>
      <c r="O168" s="133"/>
      <c r="P168" s="7"/>
    </row>
    <row r="169" spans="1:17">
      <c r="A169" s="158" t="s">
        <v>31</v>
      </c>
      <c r="B169" s="158">
        <v>2.2000000000000002</v>
      </c>
      <c r="C169" s="180" t="s">
        <v>72</v>
      </c>
      <c r="D169" s="276"/>
      <c r="E169" s="280"/>
      <c r="F169" s="291"/>
      <c r="G169" s="52" t="s">
        <v>32</v>
      </c>
      <c r="H169" s="153" t="s">
        <v>25</v>
      </c>
      <c r="I169" s="42">
        <v>238.37849952133786</v>
      </c>
      <c r="J169" s="42">
        <v>917.6991106388424</v>
      </c>
      <c r="K169" s="42">
        <v>0</v>
      </c>
      <c r="L169" s="42">
        <v>0</v>
      </c>
      <c r="M169" s="50">
        <v>0</v>
      </c>
      <c r="N169" s="209">
        <v>1156.0776101601803</v>
      </c>
      <c r="O169" s="133"/>
      <c r="P169" s="7"/>
    </row>
    <row r="170" spans="1:17">
      <c r="A170" s="146" t="s">
        <v>33</v>
      </c>
      <c r="B170" s="146">
        <v>2.2000000000000002</v>
      </c>
      <c r="C170" s="180" t="s">
        <v>72</v>
      </c>
      <c r="D170" s="276"/>
      <c r="E170" s="280"/>
      <c r="F170" s="291"/>
      <c r="G170" s="52" t="s">
        <v>32</v>
      </c>
      <c r="H170" s="153" t="s">
        <v>30</v>
      </c>
      <c r="I170" s="42">
        <v>2042.0616784449619</v>
      </c>
      <c r="J170" s="42">
        <v>1341.0704421861458</v>
      </c>
      <c r="K170" s="42">
        <v>0</v>
      </c>
      <c r="L170" s="42">
        <v>0</v>
      </c>
      <c r="M170" s="50">
        <v>0</v>
      </c>
      <c r="N170" s="199">
        <v>3383.1321206311077</v>
      </c>
      <c r="O170" s="133"/>
      <c r="P170" s="7"/>
    </row>
    <row r="171" spans="1:17">
      <c r="A171" s="146"/>
      <c r="B171" s="146"/>
      <c r="C171" s="180"/>
      <c r="D171" s="276"/>
      <c r="E171" s="281"/>
      <c r="F171" s="243" t="str">
        <f>"Total "&amp;LEFT(F163,15)</f>
        <v>Total Activity 2.2.3:</v>
      </c>
      <c r="G171" s="89"/>
      <c r="H171" s="90"/>
      <c r="I171" s="206">
        <v>5731.3173841926191</v>
      </c>
      <c r="J171" s="206">
        <v>90978.441813254685</v>
      </c>
      <c r="K171" s="206">
        <v>647567.48832953931</v>
      </c>
      <c r="L171" s="206">
        <v>164743.02064862978</v>
      </c>
      <c r="M171" s="206">
        <v>202773.01015249093</v>
      </c>
      <c r="N171" s="195">
        <v>1111793.2783281074</v>
      </c>
      <c r="O171" s="133"/>
      <c r="P171" s="7"/>
    </row>
    <row r="172" spans="1:17" ht="15" thickBot="1">
      <c r="A172" s="146"/>
      <c r="B172" s="146"/>
      <c r="C172" s="180"/>
      <c r="D172" s="277"/>
      <c r="E172" s="244" t="str">
        <f>"Total "&amp;LEFT(E145,11)</f>
        <v>Total Output 2.2:</v>
      </c>
      <c r="F172" s="112"/>
      <c r="G172" s="113"/>
      <c r="H172" s="114"/>
      <c r="I172" s="229">
        <v>72079.900345227143</v>
      </c>
      <c r="J172" s="229">
        <v>376157.42722514423</v>
      </c>
      <c r="K172" s="229">
        <v>885823.86938951537</v>
      </c>
      <c r="L172" s="229">
        <v>164743.02064862978</v>
      </c>
      <c r="M172" s="230">
        <v>202773.01015249093</v>
      </c>
      <c r="N172" s="216">
        <v>1701577.2277610076</v>
      </c>
      <c r="O172" s="133"/>
      <c r="P172" s="7"/>
    </row>
    <row r="173" spans="1:17">
      <c r="A173" s="146"/>
      <c r="B173" s="146"/>
      <c r="C173" s="180"/>
      <c r="D173" s="269" t="s">
        <v>74</v>
      </c>
      <c r="E173" s="270"/>
      <c r="F173" s="271"/>
      <c r="G173" s="98" t="s">
        <v>20</v>
      </c>
      <c r="H173" s="184"/>
      <c r="I173" s="220">
        <v>498800.26588038122</v>
      </c>
      <c r="J173" s="223">
        <v>1527506.5693081713</v>
      </c>
      <c r="K173" s="223">
        <v>2066160.7416992406</v>
      </c>
      <c r="L173" s="223">
        <v>1364689.6631486742</v>
      </c>
      <c r="M173" s="224">
        <v>954157.25845171732</v>
      </c>
      <c r="N173" s="231">
        <v>6411314.4984881831</v>
      </c>
      <c r="O173" s="133"/>
      <c r="P173" s="7"/>
    </row>
    <row r="174" spans="1:17">
      <c r="A174" s="146"/>
      <c r="B174" s="146"/>
      <c r="C174" s="180"/>
      <c r="D174" s="272"/>
      <c r="E174" s="264"/>
      <c r="F174" s="265"/>
      <c r="G174" s="98"/>
      <c r="H174" s="185"/>
      <c r="I174" s="221">
        <v>51501.461658512788</v>
      </c>
      <c r="J174" s="225">
        <v>11260.525328818278</v>
      </c>
      <c r="K174" s="225">
        <v>0</v>
      </c>
      <c r="L174" s="225">
        <v>0</v>
      </c>
      <c r="M174" s="226">
        <v>0</v>
      </c>
      <c r="N174" s="232">
        <v>62761.986987331067</v>
      </c>
      <c r="O174" s="133"/>
      <c r="P174" s="7"/>
    </row>
    <row r="175" spans="1:17">
      <c r="A175" s="146"/>
      <c r="B175" s="146"/>
      <c r="C175" s="180"/>
      <c r="D175" s="272"/>
      <c r="E175" s="264"/>
      <c r="F175" s="265"/>
      <c r="G175" s="98"/>
      <c r="H175" s="185"/>
      <c r="I175" s="221">
        <v>20959.397929369672</v>
      </c>
      <c r="J175" s="225">
        <v>23333.178171408006</v>
      </c>
      <c r="K175" s="225">
        <v>0</v>
      </c>
      <c r="L175" s="225">
        <v>0</v>
      </c>
      <c r="M175" s="226">
        <v>0</v>
      </c>
      <c r="N175" s="232">
        <v>44292.576100777682</v>
      </c>
      <c r="O175" s="133"/>
      <c r="P175" s="7"/>
    </row>
    <row r="176" spans="1:17" ht="15" thickBot="1">
      <c r="A176" s="146"/>
      <c r="B176" s="146"/>
      <c r="C176" s="180"/>
      <c r="D176" s="273"/>
      <c r="E176" s="274"/>
      <c r="F176" s="275"/>
      <c r="G176" s="98" t="s">
        <v>38</v>
      </c>
      <c r="H176" s="186"/>
      <c r="I176" s="222">
        <v>0</v>
      </c>
      <c r="J176" s="227">
        <v>0</v>
      </c>
      <c r="K176" s="227">
        <v>0</v>
      </c>
      <c r="L176" s="227">
        <v>0</v>
      </c>
      <c r="M176" s="228">
        <v>0</v>
      </c>
      <c r="N176" s="233">
        <v>0</v>
      </c>
      <c r="O176" s="133"/>
      <c r="P176" s="7"/>
    </row>
    <row r="177" spans="1:16" ht="14.85" customHeight="1">
      <c r="A177" s="158" t="s">
        <v>20</v>
      </c>
      <c r="B177" s="158">
        <v>3.1</v>
      </c>
      <c r="C177" s="180" t="s">
        <v>75</v>
      </c>
      <c r="D177" s="276" t="s">
        <v>76</v>
      </c>
      <c r="E177" s="280" t="s">
        <v>77</v>
      </c>
      <c r="F177" s="291" t="s">
        <v>78</v>
      </c>
      <c r="G177" s="287" t="str">
        <f>A177</f>
        <v>The Green Climate Fund (GCF)</v>
      </c>
      <c r="H177" s="154" t="s">
        <v>25</v>
      </c>
      <c r="I177" s="150">
        <v>92409.249546917781</v>
      </c>
      <c r="J177" s="150">
        <v>71605.931869166787</v>
      </c>
      <c r="K177" s="150">
        <v>60197.084710933625</v>
      </c>
      <c r="L177" s="150">
        <v>104555.13199318649</v>
      </c>
      <c r="M177" s="151">
        <v>82104.959059744826</v>
      </c>
      <c r="N177" s="234">
        <v>410872.35717994953</v>
      </c>
      <c r="O177" s="133"/>
      <c r="P177" s="7"/>
    </row>
    <row r="178" spans="1:16">
      <c r="A178" s="158" t="s">
        <v>20</v>
      </c>
      <c r="B178" s="158">
        <v>3.1</v>
      </c>
      <c r="C178" s="180" t="s">
        <v>75</v>
      </c>
      <c r="D178" s="276"/>
      <c r="E178" s="280"/>
      <c r="F178" s="291"/>
      <c r="G178" s="288"/>
      <c r="H178" s="55" t="s">
        <v>26</v>
      </c>
      <c r="I178" s="37">
        <v>107684.73408523652</v>
      </c>
      <c r="J178" s="37">
        <v>31639.732121226567</v>
      </c>
      <c r="K178" s="37">
        <v>37061.373020928797</v>
      </c>
      <c r="L178" s="37">
        <v>50061.079048177977</v>
      </c>
      <c r="M178" s="47">
        <v>43413.223028051943</v>
      </c>
      <c r="N178" s="193">
        <v>269860.14130362181</v>
      </c>
      <c r="O178" s="133"/>
      <c r="P178" s="7"/>
    </row>
    <row r="179" spans="1:16">
      <c r="A179" s="158" t="s">
        <v>20</v>
      </c>
      <c r="B179" s="158">
        <v>3.1</v>
      </c>
      <c r="C179" s="180" t="s">
        <v>75</v>
      </c>
      <c r="D179" s="276"/>
      <c r="E179" s="280"/>
      <c r="F179" s="291"/>
      <c r="G179" s="288"/>
      <c r="H179" s="55" t="s">
        <v>27</v>
      </c>
      <c r="I179" s="37">
        <v>8725.5049086955278</v>
      </c>
      <c r="J179" s="37">
        <v>17856.932039261108</v>
      </c>
      <c r="K179" s="37">
        <v>17443.349758060584</v>
      </c>
      <c r="L179" s="37">
        <v>23653.072987892898</v>
      </c>
      <c r="M179" s="47">
        <v>20446.338978939988</v>
      </c>
      <c r="N179" s="193">
        <v>88125.198672850092</v>
      </c>
      <c r="O179" s="133"/>
      <c r="P179" s="7"/>
    </row>
    <row r="180" spans="1:16">
      <c r="A180" s="158" t="s">
        <v>20</v>
      </c>
      <c r="B180" s="158">
        <v>3.1</v>
      </c>
      <c r="C180" s="180" t="s">
        <v>75</v>
      </c>
      <c r="D180" s="276"/>
      <c r="E180" s="280"/>
      <c r="F180" s="291"/>
      <c r="G180" s="288"/>
      <c r="H180" s="55" t="s">
        <v>28</v>
      </c>
      <c r="I180" s="37">
        <v>89312.888127586732</v>
      </c>
      <c r="J180" s="37">
        <v>50751.963136451086</v>
      </c>
      <c r="K180" s="37">
        <v>45009.471842770188</v>
      </c>
      <c r="L180" s="37">
        <v>70805.050171764771</v>
      </c>
      <c r="M180" s="47">
        <v>61744.008816628186</v>
      </c>
      <c r="N180" s="193">
        <v>317623.38209520094</v>
      </c>
      <c r="O180" s="133"/>
      <c r="P180" s="7"/>
    </row>
    <row r="181" spans="1:16">
      <c r="A181" s="158" t="s">
        <v>20</v>
      </c>
      <c r="B181" s="158">
        <v>3.1</v>
      </c>
      <c r="C181" s="180" t="s">
        <v>75</v>
      </c>
      <c r="D181" s="276"/>
      <c r="E181" s="280"/>
      <c r="F181" s="291"/>
      <c r="G181" s="288"/>
      <c r="H181" s="55" t="s">
        <v>29</v>
      </c>
      <c r="I181" s="37">
        <v>41468.83025618019</v>
      </c>
      <c r="J181" s="37">
        <v>43783.486138986205</v>
      </c>
      <c r="K181" s="37">
        <v>76331.63429024283</v>
      </c>
      <c r="L181" s="37">
        <v>93388.359323174169</v>
      </c>
      <c r="M181" s="47">
        <v>28448.229458554153</v>
      </c>
      <c r="N181" s="193">
        <v>283420.53946713754</v>
      </c>
      <c r="O181" s="133"/>
      <c r="P181" s="7"/>
    </row>
    <row r="182" spans="1:16">
      <c r="A182" s="158" t="s">
        <v>20</v>
      </c>
      <c r="B182" s="158">
        <v>3.1</v>
      </c>
      <c r="C182" s="180" t="s">
        <v>75</v>
      </c>
      <c r="D182" s="276"/>
      <c r="E182" s="280"/>
      <c r="F182" s="291"/>
      <c r="G182" s="289"/>
      <c r="H182" s="56" t="s">
        <v>30</v>
      </c>
      <c r="I182" s="37">
        <v>17058.879315319591</v>
      </c>
      <c r="J182" s="37">
        <v>107933.80795650212</v>
      </c>
      <c r="K182" s="37">
        <v>162419.8549169203</v>
      </c>
      <c r="L182" s="37">
        <v>178786.2705375849</v>
      </c>
      <c r="M182" s="47">
        <v>139539.70389584496</v>
      </c>
      <c r="N182" s="194">
        <v>605738.51662217185</v>
      </c>
      <c r="O182" s="133"/>
      <c r="P182" s="7"/>
    </row>
    <row r="183" spans="1:16">
      <c r="A183" s="158" t="s">
        <v>38</v>
      </c>
      <c r="B183" s="158">
        <v>3.1</v>
      </c>
      <c r="C183" s="180" t="s">
        <v>75</v>
      </c>
      <c r="D183" s="276"/>
      <c r="E183" s="280"/>
      <c r="F183" s="291"/>
      <c r="G183" s="145" t="str">
        <f>A183</f>
        <v>Government of Sierra Leone (GoSL)</v>
      </c>
      <c r="H183" s="153" t="s">
        <v>25</v>
      </c>
      <c r="I183" s="42">
        <v>22422.256134934782</v>
      </c>
      <c r="J183" s="42">
        <v>28130.05467924774</v>
      </c>
      <c r="K183" s="42">
        <v>13921.096141463589</v>
      </c>
      <c r="L183" s="42">
        <v>16487.559165090126</v>
      </c>
      <c r="M183" s="50">
        <v>8095.6809879310258</v>
      </c>
      <c r="N183" s="199">
        <v>89056.647108667268</v>
      </c>
      <c r="O183" s="133"/>
      <c r="P183" s="7"/>
    </row>
    <row r="184" spans="1:16">
      <c r="A184" s="158" t="s">
        <v>31</v>
      </c>
      <c r="B184" s="158">
        <v>3.1</v>
      </c>
      <c r="C184" s="180" t="s">
        <v>75</v>
      </c>
      <c r="D184" s="276"/>
      <c r="E184" s="280"/>
      <c r="F184" s="291"/>
      <c r="G184" s="52" t="s">
        <v>32</v>
      </c>
      <c r="H184" s="153" t="s">
        <v>25</v>
      </c>
      <c r="I184" s="42">
        <v>14238.422229195949</v>
      </c>
      <c r="J184" s="42">
        <v>4822.6987913899957</v>
      </c>
      <c r="K184" s="42">
        <v>0</v>
      </c>
      <c r="L184" s="42">
        <v>0</v>
      </c>
      <c r="M184" s="50">
        <v>0</v>
      </c>
      <c r="N184" s="199">
        <v>19061.121020585946</v>
      </c>
      <c r="O184" s="133"/>
      <c r="P184" s="7"/>
    </row>
    <row r="185" spans="1:16">
      <c r="A185" s="146" t="s">
        <v>33</v>
      </c>
      <c r="B185" s="146">
        <v>3.1</v>
      </c>
      <c r="C185" s="180" t="s">
        <v>75</v>
      </c>
      <c r="D185" s="276"/>
      <c r="E185" s="280"/>
      <c r="F185" s="291"/>
      <c r="G185" s="52" t="s">
        <v>32</v>
      </c>
      <c r="H185" s="153" t="s">
        <v>30</v>
      </c>
      <c r="I185" s="42">
        <v>15290.826183118914</v>
      </c>
      <c r="J185" s="42">
        <v>234.68080847122914</v>
      </c>
      <c r="K185" s="42">
        <v>0</v>
      </c>
      <c r="L185" s="42">
        <v>0</v>
      </c>
      <c r="M185" s="50">
        <v>0</v>
      </c>
      <c r="N185" s="199">
        <v>15525.506991590142</v>
      </c>
      <c r="O185" s="133"/>
      <c r="P185" s="7"/>
    </row>
    <row r="186" spans="1:16">
      <c r="A186" s="146"/>
      <c r="B186" s="146"/>
      <c r="C186" s="180"/>
      <c r="D186" s="276"/>
      <c r="E186" s="281"/>
      <c r="F186" s="243" t="str">
        <f>"Total "&amp;LEFT(F177,15)</f>
        <v>Total Activity 3.1.1:</v>
      </c>
      <c r="G186" s="89"/>
      <c r="H186" s="90"/>
      <c r="I186" s="206">
        <v>408611.590787186</v>
      </c>
      <c r="J186" s="206">
        <v>356759.28754070285</v>
      </c>
      <c r="K186" s="206">
        <v>412383.86468131992</v>
      </c>
      <c r="L186" s="206">
        <v>537736.52322687127</v>
      </c>
      <c r="M186" s="206">
        <v>383792.14422569511</v>
      </c>
      <c r="N186" s="195">
        <v>2099283.4104617755</v>
      </c>
      <c r="O186" s="133"/>
      <c r="P186" s="7"/>
    </row>
    <row r="187" spans="1:16">
      <c r="A187" s="146"/>
      <c r="B187" s="146"/>
      <c r="C187" s="180"/>
      <c r="D187" s="276"/>
      <c r="E187" s="243" t="str">
        <f>"Total "&amp;LEFT(E177,11)</f>
        <v>Total Output 3.1:</v>
      </c>
      <c r="F187" s="97"/>
      <c r="G187" s="89"/>
      <c r="H187" s="90"/>
      <c r="I187" s="204">
        <v>408611.590787186</v>
      </c>
      <c r="J187" s="204">
        <v>356759.28754070285</v>
      </c>
      <c r="K187" s="204">
        <v>412383.86468131992</v>
      </c>
      <c r="L187" s="204">
        <v>537736.52322687127</v>
      </c>
      <c r="M187" s="205">
        <v>383792.14422569511</v>
      </c>
      <c r="N187" s="195">
        <v>2099283.4104617755</v>
      </c>
      <c r="O187" s="133"/>
      <c r="P187" s="7"/>
    </row>
    <row r="188" spans="1:16" ht="14.85" customHeight="1">
      <c r="A188" s="158" t="s">
        <v>20</v>
      </c>
      <c r="B188" s="158">
        <v>3.2</v>
      </c>
      <c r="C188" s="180" t="s">
        <v>79</v>
      </c>
      <c r="D188" s="276"/>
      <c r="E188" s="279" t="s">
        <v>80</v>
      </c>
      <c r="F188" s="290" t="s">
        <v>81</v>
      </c>
      <c r="G188" s="286" t="str">
        <f>A188</f>
        <v>The Green Climate Fund (GCF)</v>
      </c>
      <c r="H188" s="54" t="s">
        <v>25</v>
      </c>
      <c r="I188" s="150">
        <v>19602.849622490809</v>
      </c>
      <c r="J188" s="150">
        <v>24217.642517610304</v>
      </c>
      <c r="K188" s="150">
        <v>1031.0202771789875</v>
      </c>
      <c r="L188" s="150">
        <v>1789.2355602975331</v>
      </c>
      <c r="M188" s="151">
        <v>2447.8847821865456</v>
      </c>
      <c r="N188" s="198">
        <v>49088.632759764179</v>
      </c>
      <c r="O188" s="133"/>
      <c r="P188" s="7"/>
    </row>
    <row r="189" spans="1:16">
      <c r="A189" s="158" t="s">
        <v>20</v>
      </c>
      <c r="B189" s="158">
        <v>3.2</v>
      </c>
      <c r="C189" s="180" t="s">
        <v>79</v>
      </c>
      <c r="D189" s="276"/>
      <c r="E189" s="280"/>
      <c r="F189" s="291"/>
      <c r="G189" s="286"/>
      <c r="H189" s="55" t="s">
        <v>26</v>
      </c>
      <c r="I189" s="37">
        <v>11180.220814492613</v>
      </c>
      <c r="J189" s="37">
        <v>6308.8207703381895</v>
      </c>
      <c r="K189" s="37">
        <v>239.54402952496287</v>
      </c>
      <c r="L189" s="37">
        <v>420.73083904278957</v>
      </c>
      <c r="M189" s="47">
        <v>631.15913461896901</v>
      </c>
      <c r="N189" s="193">
        <v>18780.475588017529</v>
      </c>
      <c r="O189" s="133"/>
      <c r="P189" s="7"/>
    </row>
    <row r="190" spans="1:16">
      <c r="A190" s="158" t="s">
        <v>20</v>
      </c>
      <c r="B190" s="158">
        <v>3.2</v>
      </c>
      <c r="C190" s="180" t="s">
        <v>79</v>
      </c>
      <c r="D190" s="276"/>
      <c r="E190" s="280"/>
      <c r="F190" s="291"/>
      <c r="G190" s="286"/>
      <c r="H190" s="55" t="s">
        <v>27</v>
      </c>
      <c r="I190" s="37">
        <v>6397.1609444487294</v>
      </c>
      <c r="J190" s="37">
        <v>9139.6045655566759</v>
      </c>
      <c r="K190" s="37">
        <v>4457.2617367154144</v>
      </c>
      <c r="L190" s="37">
        <v>4978.57042508431</v>
      </c>
      <c r="M190" s="47">
        <v>5549.2594445804752</v>
      </c>
      <c r="N190" s="193">
        <v>30521.857116385607</v>
      </c>
      <c r="O190" s="133"/>
      <c r="P190" s="7"/>
    </row>
    <row r="191" spans="1:16">
      <c r="A191" s="158" t="s">
        <v>20</v>
      </c>
      <c r="B191" s="158">
        <v>3.2</v>
      </c>
      <c r="C191" s="180" t="s">
        <v>79</v>
      </c>
      <c r="D191" s="276"/>
      <c r="E191" s="280"/>
      <c r="F191" s="291"/>
      <c r="G191" s="286"/>
      <c r="H191" s="55" t="s">
        <v>28</v>
      </c>
      <c r="I191" s="37">
        <v>90729.066885420631</v>
      </c>
      <c r="J191" s="37">
        <v>112808.02704824322</v>
      </c>
      <c r="K191" s="37">
        <v>479.09947824319579</v>
      </c>
      <c r="L191" s="37">
        <v>890.97281603545161</v>
      </c>
      <c r="M191" s="47">
        <v>1226.2381145211484</v>
      </c>
      <c r="N191" s="193">
        <v>206133.40434246365</v>
      </c>
      <c r="O191" s="133"/>
      <c r="P191" s="7"/>
    </row>
    <row r="192" spans="1:16">
      <c r="A192" s="158" t="s">
        <v>20</v>
      </c>
      <c r="B192" s="158">
        <v>3.2</v>
      </c>
      <c r="C192" s="180" t="s">
        <v>79</v>
      </c>
      <c r="D192" s="276"/>
      <c r="E192" s="280"/>
      <c r="F192" s="291"/>
      <c r="G192" s="286"/>
      <c r="H192" s="55" t="s">
        <v>29</v>
      </c>
      <c r="I192" s="37">
        <v>11234.926562549512</v>
      </c>
      <c r="J192" s="37">
        <v>13881.701495241286</v>
      </c>
      <c r="K192" s="37">
        <v>323.14816578848911</v>
      </c>
      <c r="L192" s="37">
        <v>514.69020926151347</v>
      </c>
      <c r="M192" s="47">
        <v>723.93483882770568</v>
      </c>
      <c r="N192" s="193">
        <v>26678.401271668507</v>
      </c>
      <c r="O192" s="133"/>
      <c r="P192" s="7"/>
    </row>
    <row r="193" spans="1:16">
      <c r="A193" s="158" t="s">
        <v>20</v>
      </c>
      <c r="B193" s="158">
        <v>3.2</v>
      </c>
      <c r="C193" s="180" t="s">
        <v>79</v>
      </c>
      <c r="D193" s="276"/>
      <c r="E193" s="280"/>
      <c r="F193" s="291"/>
      <c r="G193" s="286"/>
      <c r="H193" s="56" t="s">
        <v>30</v>
      </c>
      <c r="I193" s="37">
        <v>2298.2343272318012</v>
      </c>
      <c r="J193" s="37">
        <v>37796.737780122181</v>
      </c>
      <c r="K193" s="37">
        <v>2.7660621090942232</v>
      </c>
      <c r="L193" s="37">
        <v>5.1489521443559472</v>
      </c>
      <c r="M193" s="47">
        <v>7.9690796948131535</v>
      </c>
      <c r="N193" s="194">
        <v>40110.856201302246</v>
      </c>
      <c r="O193" s="133"/>
      <c r="P193" s="7"/>
    </row>
    <row r="194" spans="1:16">
      <c r="A194" s="158" t="s">
        <v>31</v>
      </c>
      <c r="B194" s="158">
        <v>3.2</v>
      </c>
      <c r="C194" s="180" t="s">
        <v>79</v>
      </c>
      <c r="D194" s="276"/>
      <c r="E194" s="280"/>
      <c r="F194" s="291"/>
      <c r="G194" s="52" t="s">
        <v>32</v>
      </c>
      <c r="H194" s="153" t="s">
        <v>25</v>
      </c>
      <c r="I194" s="42">
        <v>2982.837442458595</v>
      </c>
      <c r="J194" s="42">
        <v>1625.8431947743759</v>
      </c>
      <c r="K194" s="42">
        <v>0</v>
      </c>
      <c r="L194" s="42">
        <v>0</v>
      </c>
      <c r="M194" s="50">
        <v>0</v>
      </c>
      <c r="N194" s="199">
        <v>4608.6806372329711</v>
      </c>
      <c r="O194" s="133"/>
      <c r="P194" s="7"/>
    </row>
    <row r="195" spans="1:16">
      <c r="A195" s="158" t="s">
        <v>33</v>
      </c>
      <c r="B195" s="158">
        <v>3.2</v>
      </c>
      <c r="C195" s="180" t="s">
        <v>79</v>
      </c>
      <c r="D195" s="276"/>
      <c r="E195" s="280"/>
      <c r="F195" s="291"/>
      <c r="G195" s="300" t="s">
        <v>32</v>
      </c>
      <c r="H195" s="54" t="s">
        <v>27</v>
      </c>
      <c r="I195" s="39">
        <v>913.19799275296737</v>
      </c>
      <c r="J195" s="39">
        <v>1004.5177920282642</v>
      </c>
      <c r="K195" s="39">
        <v>0</v>
      </c>
      <c r="L195" s="39">
        <v>0</v>
      </c>
      <c r="M195" s="46">
        <v>0</v>
      </c>
      <c r="N195" s="198">
        <v>1917.7157847812316</v>
      </c>
      <c r="O195" s="133"/>
      <c r="P195" s="7"/>
    </row>
    <row r="196" spans="1:16">
      <c r="A196" s="158" t="s">
        <v>33</v>
      </c>
      <c r="B196" s="158">
        <v>3.2</v>
      </c>
      <c r="C196" s="180" t="s">
        <v>79</v>
      </c>
      <c r="D196" s="276"/>
      <c r="E196" s="280"/>
      <c r="F196" s="291"/>
      <c r="G196" s="289"/>
      <c r="H196" s="56" t="s">
        <v>30</v>
      </c>
      <c r="I196" s="41">
        <v>8329.6447993749243</v>
      </c>
      <c r="J196" s="41">
        <v>0</v>
      </c>
      <c r="K196" s="41">
        <v>0</v>
      </c>
      <c r="L196" s="41">
        <v>0</v>
      </c>
      <c r="M196" s="48">
        <v>0</v>
      </c>
      <c r="N196" s="194">
        <v>8329.6447993749243</v>
      </c>
      <c r="O196" s="133"/>
      <c r="P196" s="7"/>
    </row>
    <row r="197" spans="1:16">
      <c r="A197" s="158"/>
      <c r="B197" s="158"/>
      <c r="C197" s="180"/>
      <c r="D197" s="276"/>
      <c r="E197" s="280"/>
      <c r="F197" s="243" t="str">
        <f>"Total "&amp;LEFT(F188,15)</f>
        <v>Total Activity 3.2.1:</v>
      </c>
      <c r="G197" s="89"/>
      <c r="H197" s="90"/>
      <c r="I197" s="204">
        <v>153668.13939122058</v>
      </c>
      <c r="J197" s="204">
        <v>206782.89516391451</v>
      </c>
      <c r="K197" s="204">
        <v>6532.8397495601439</v>
      </c>
      <c r="L197" s="204">
        <v>8599.3488018659536</v>
      </c>
      <c r="M197" s="205">
        <v>10586.445394429657</v>
      </c>
      <c r="N197" s="195">
        <v>386169.66850099078</v>
      </c>
      <c r="O197" s="133"/>
      <c r="P197" s="7"/>
    </row>
    <row r="198" spans="1:16">
      <c r="A198" s="158" t="s">
        <v>20</v>
      </c>
      <c r="B198" s="158">
        <v>3.2</v>
      </c>
      <c r="C198" s="180" t="s">
        <v>82</v>
      </c>
      <c r="D198" s="276"/>
      <c r="E198" s="280"/>
      <c r="F198" s="290" t="s">
        <v>83</v>
      </c>
      <c r="G198" s="286" t="str">
        <f>A198</f>
        <v>The Green Climate Fund (GCF)</v>
      </c>
      <c r="H198" s="54" t="s">
        <v>25</v>
      </c>
      <c r="I198" s="162">
        <v>39268.310202219225</v>
      </c>
      <c r="J198" s="162">
        <v>47860.027593620507</v>
      </c>
      <c r="K198" s="162">
        <v>67229.252417309923</v>
      </c>
      <c r="L198" s="162">
        <v>116670.09954842646</v>
      </c>
      <c r="M198" s="163">
        <v>94856.742226340401</v>
      </c>
      <c r="N198" s="207">
        <v>365884.43198791653</v>
      </c>
      <c r="O198" s="133"/>
      <c r="P198" s="7"/>
    </row>
    <row r="199" spans="1:16">
      <c r="A199" s="158" t="s">
        <v>20</v>
      </c>
      <c r="B199" s="158">
        <v>3.2</v>
      </c>
      <c r="C199" s="180" t="s">
        <v>82</v>
      </c>
      <c r="D199" s="276"/>
      <c r="E199" s="280"/>
      <c r="F199" s="291"/>
      <c r="G199" s="286"/>
      <c r="H199" s="55" t="s">
        <v>26</v>
      </c>
      <c r="I199" s="164">
        <v>14324.3378125898</v>
      </c>
      <c r="J199" s="164">
        <v>10172.029804724552</v>
      </c>
      <c r="K199" s="164">
        <v>15619.878018482465</v>
      </c>
      <c r="L199" s="164">
        <v>27434.76934359179</v>
      </c>
      <c r="M199" s="165">
        <v>24458.726829826275</v>
      </c>
      <c r="N199" s="208">
        <v>92009.741809214887</v>
      </c>
      <c r="O199" s="133"/>
      <c r="P199" s="7"/>
    </row>
    <row r="200" spans="1:16">
      <c r="A200" s="158" t="s">
        <v>20</v>
      </c>
      <c r="B200" s="158">
        <v>3.2</v>
      </c>
      <c r="C200" s="180" t="s">
        <v>82</v>
      </c>
      <c r="D200" s="276"/>
      <c r="E200" s="280"/>
      <c r="F200" s="291"/>
      <c r="G200" s="286"/>
      <c r="H200" s="55" t="s">
        <v>27</v>
      </c>
      <c r="I200" s="164">
        <v>3514.5964193883178</v>
      </c>
      <c r="J200" s="164">
        <v>34220.392992552166</v>
      </c>
      <c r="K200" s="164">
        <v>242245.48368023726</v>
      </c>
      <c r="L200" s="164">
        <v>271398.65052073332</v>
      </c>
      <c r="M200" s="165">
        <v>215034.38167630683</v>
      </c>
      <c r="N200" s="208">
        <v>766413.50528921792</v>
      </c>
      <c r="O200" s="133"/>
      <c r="P200" s="7"/>
    </row>
    <row r="201" spans="1:16">
      <c r="A201" s="158" t="s">
        <v>20</v>
      </c>
      <c r="B201" s="158">
        <v>3.2</v>
      </c>
      <c r="C201" s="180" t="s">
        <v>82</v>
      </c>
      <c r="D201" s="276"/>
      <c r="E201" s="280"/>
      <c r="F201" s="291"/>
      <c r="G201" s="286"/>
      <c r="H201" s="55" t="s">
        <v>28</v>
      </c>
      <c r="I201" s="164">
        <v>19516.29865893818</v>
      </c>
      <c r="J201" s="164">
        <v>37639.765439243201</v>
      </c>
      <c r="K201" s="164">
        <v>31240.413470764037</v>
      </c>
      <c r="L201" s="164">
        <v>58097.373788229481</v>
      </c>
      <c r="M201" s="165">
        <v>47517.331527894632</v>
      </c>
      <c r="N201" s="208">
        <v>194011.18288506952</v>
      </c>
      <c r="O201" s="133"/>
      <c r="P201" s="7"/>
    </row>
    <row r="202" spans="1:16">
      <c r="A202" s="158" t="s">
        <v>20</v>
      </c>
      <c r="B202" s="158">
        <v>3.2</v>
      </c>
      <c r="C202" s="180" t="s">
        <v>82</v>
      </c>
      <c r="D202" s="276"/>
      <c r="E202" s="280"/>
      <c r="F202" s="291"/>
      <c r="G202" s="286"/>
      <c r="H202" s="55" t="s">
        <v>29</v>
      </c>
      <c r="I202" s="164">
        <v>10550.763880344828</v>
      </c>
      <c r="J202" s="164">
        <v>13070.843542632301</v>
      </c>
      <c r="K202" s="164">
        <v>24247.678670220914</v>
      </c>
      <c r="L202" s="164">
        <v>37055.491749131448</v>
      </c>
      <c r="M202" s="165">
        <v>28053.977981591921</v>
      </c>
      <c r="N202" s="208">
        <v>112978.75582392141</v>
      </c>
      <c r="O202" s="133"/>
      <c r="P202" s="7"/>
    </row>
    <row r="203" spans="1:16">
      <c r="A203" s="158" t="s">
        <v>20</v>
      </c>
      <c r="B203" s="158">
        <v>3.2</v>
      </c>
      <c r="C203" s="180" t="s">
        <v>82</v>
      </c>
      <c r="D203" s="276"/>
      <c r="E203" s="280"/>
      <c r="F203" s="291"/>
      <c r="G203" s="286"/>
      <c r="H203" s="58" t="s">
        <v>30</v>
      </c>
      <c r="I203" s="164">
        <v>38146.035794803756</v>
      </c>
      <c r="J203" s="164">
        <v>52356.090542256927</v>
      </c>
      <c r="K203" s="164">
        <v>45401.09080924718</v>
      </c>
      <c r="L203" s="164">
        <v>50078.547346060688</v>
      </c>
      <c r="M203" s="165">
        <v>308.81838295538523</v>
      </c>
      <c r="N203" s="235">
        <v>186290.58287532395</v>
      </c>
      <c r="O203" s="133"/>
      <c r="P203" s="7"/>
    </row>
    <row r="204" spans="1:16">
      <c r="A204" s="158" t="s">
        <v>38</v>
      </c>
      <c r="B204" s="158">
        <v>3.2</v>
      </c>
      <c r="C204" s="180" t="s">
        <v>82</v>
      </c>
      <c r="D204" s="276"/>
      <c r="E204" s="280"/>
      <c r="F204" s="291"/>
      <c r="G204" s="145" t="str">
        <f>A204</f>
        <v>Government of Sierra Leone (GoSL)</v>
      </c>
      <c r="H204" s="153" t="s">
        <v>25</v>
      </c>
      <c r="I204" s="166">
        <v>19101.830091429318</v>
      </c>
      <c r="J204" s="166">
        <v>26285.387448916357</v>
      </c>
      <c r="K204" s="166">
        <v>22971.955961980209</v>
      </c>
      <c r="L204" s="166">
        <v>27177.091077064721</v>
      </c>
      <c r="M204" s="167">
        <v>22330.57277916764</v>
      </c>
      <c r="N204" s="210">
        <v>117866.83735855826</v>
      </c>
      <c r="O204" s="133"/>
      <c r="P204" s="7"/>
    </row>
    <row r="205" spans="1:16">
      <c r="A205" s="158" t="s">
        <v>31</v>
      </c>
      <c r="B205" s="158">
        <v>3.2</v>
      </c>
      <c r="C205" s="180" t="s">
        <v>82</v>
      </c>
      <c r="D205" s="276"/>
      <c r="E205" s="280"/>
      <c r="F205" s="291"/>
      <c r="G205" s="52" t="s">
        <v>32</v>
      </c>
      <c r="H205" s="153" t="s">
        <v>25</v>
      </c>
      <c r="I205" s="166">
        <v>6058.599481972441</v>
      </c>
      <c r="J205" s="166">
        <v>3223.1662860029392</v>
      </c>
      <c r="K205" s="166">
        <v>0</v>
      </c>
      <c r="L205" s="166">
        <v>0</v>
      </c>
      <c r="M205" s="167">
        <v>0</v>
      </c>
      <c r="N205" s="210">
        <v>9281.7657679753793</v>
      </c>
      <c r="O205" s="133"/>
      <c r="P205" s="7"/>
    </row>
    <row r="206" spans="1:16">
      <c r="A206" s="158" t="s">
        <v>33</v>
      </c>
      <c r="B206" s="158">
        <v>3.2</v>
      </c>
      <c r="C206" s="180" t="s">
        <v>82</v>
      </c>
      <c r="D206" s="276"/>
      <c r="E206" s="280"/>
      <c r="F206" s="291"/>
      <c r="G206" s="300" t="s">
        <v>32</v>
      </c>
      <c r="H206" s="54" t="s">
        <v>25</v>
      </c>
      <c r="I206" s="168">
        <v>47323.530011430586</v>
      </c>
      <c r="J206" s="168">
        <v>36255.078786254533</v>
      </c>
      <c r="K206" s="168">
        <v>0</v>
      </c>
      <c r="L206" s="168">
        <v>0</v>
      </c>
      <c r="M206" s="169">
        <v>0</v>
      </c>
      <c r="N206" s="207">
        <v>83578.608797685127</v>
      </c>
      <c r="O206" s="133"/>
      <c r="P206" s="7"/>
    </row>
    <row r="207" spans="1:16">
      <c r="A207" s="158" t="s">
        <v>33</v>
      </c>
      <c r="B207" s="158">
        <v>3.2</v>
      </c>
      <c r="C207" s="180" t="s">
        <v>82</v>
      </c>
      <c r="D207" s="276"/>
      <c r="E207" s="280"/>
      <c r="F207" s="291"/>
      <c r="G207" s="288"/>
      <c r="H207" s="58" t="s">
        <v>30</v>
      </c>
      <c r="I207" s="45">
        <v>14299.924566882992</v>
      </c>
      <c r="J207" s="45">
        <v>24825.038807533339</v>
      </c>
      <c r="K207" s="45">
        <v>0</v>
      </c>
      <c r="L207" s="45">
        <v>0</v>
      </c>
      <c r="M207" s="51">
        <v>0</v>
      </c>
      <c r="N207" s="215">
        <v>39124.963374416329</v>
      </c>
      <c r="O207" s="133"/>
      <c r="P207" s="7"/>
    </row>
    <row r="208" spans="1:16">
      <c r="A208" s="158"/>
      <c r="B208" s="158"/>
      <c r="C208" s="180"/>
      <c r="D208" s="276"/>
      <c r="E208" s="280"/>
      <c r="F208" s="243" t="str">
        <f>"Total "&amp;LEFT(F198,15)</f>
        <v>Total Activity 3.2.2:</v>
      </c>
      <c r="G208" s="95"/>
      <c r="H208" s="90"/>
      <c r="I208" s="204">
        <v>212104.22691999943</v>
      </c>
      <c r="J208" s="204">
        <v>285907.82124373683</v>
      </c>
      <c r="K208" s="204">
        <v>448955.75302824198</v>
      </c>
      <c r="L208" s="204">
        <v>587912.02337323793</v>
      </c>
      <c r="M208" s="205">
        <v>432560.55140408315</v>
      </c>
      <c r="N208" s="195">
        <v>1967440.3759692996</v>
      </c>
      <c r="O208" s="133"/>
      <c r="P208" s="7"/>
    </row>
    <row r="209" spans="1:16">
      <c r="A209" s="158" t="s">
        <v>20</v>
      </c>
      <c r="B209" s="158">
        <v>3.2</v>
      </c>
      <c r="C209" s="180" t="s">
        <v>84</v>
      </c>
      <c r="D209" s="276"/>
      <c r="E209" s="280"/>
      <c r="F209" s="290" t="s">
        <v>85</v>
      </c>
      <c r="G209" s="286" t="str">
        <f>A209</f>
        <v>The Green Climate Fund (GCF)</v>
      </c>
      <c r="H209" s="256" t="s">
        <v>25</v>
      </c>
      <c r="I209" s="150">
        <v>3486.7679909728026</v>
      </c>
      <c r="J209" s="150">
        <v>27576.936902886911</v>
      </c>
      <c r="K209" s="150">
        <v>0</v>
      </c>
      <c r="L209" s="150">
        <v>0</v>
      </c>
      <c r="M209" s="151">
        <v>0</v>
      </c>
      <c r="N209" s="198">
        <v>31063.704893859715</v>
      </c>
      <c r="O209" s="133"/>
      <c r="P209" s="7"/>
    </row>
    <row r="210" spans="1:16">
      <c r="A210" s="158" t="s">
        <v>20</v>
      </c>
      <c r="B210" s="158">
        <v>3.2</v>
      </c>
      <c r="C210" s="180" t="s">
        <v>84</v>
      </c>
      <c r="D210" s="276"/>
      <c r="E210" s="280"/>
      <c r="F210" s="291"/>
      <c r="G210" s="286"/>
      <c r="H210" s="257" t="s">
        <v>26</v>
      </c>
      <c r="I210" s="37">
        <v>3540.9970461866269</v>
      </c>
      <c r="J210" s="37">
        <v>6360.8707722620939</v>
      </c>
      <c r="K210" s="37">
        <v>0</v>
      </c>
      <c r="L210" s="37">
        <v>0</v>
      </c>
      <c r="M210" s="47">
        <v>0</v>
      </c>
      <c r="N210" s="193">
        <v>9901.8678184487217</v>
      </c>
      <c r="O210" s="133"/>
      <c r="P210" s="7"/>
    </row>
    <row r="211" spans="1:16">
      <c r="A211" s="158" t="s">
        <v>20</v>
      </c>
      <c r="B211" s="158">
        <v>3.2</v>
      </c>
      <c r="C211" s="180" t="s">
        <v>84</v>
      </c>
      <c r="D211" s="276"/>
      <c r="E211" s="280"/>
      <c r="F211" s="291"/>
      <c r="G211" s="286"/>
      <c r="H211" s="257" t="s">
        <v>27</v>
      </c>
      <c r="I211" s="37">
        <v>868.81332333938246</v>
      </c>
      <c r="J211" s="37">
        <v>6390.7352944747017</v>
      </c>
      <c r="K211" s="37">
        <v>0</v>
      </c>
      <c r="L211" s="37">
        <v>0</v>
      </c>
      <c r="M211" s="47">
        <v>0</v>
      </c>
      <c r="N211" s="193">
        <v>7259.5486178140845</v>
      </c>
      <c r="O211" s="133"/>
      <c r="P211" s="7"/>
    </row>
    <row r="212" spans="1:16">
      <c r="A212" s="158" t="s">
        <v>20</v>
      </c>
      <c r="B212" s="158">
        <v>3.2</v>
      </c>
      <c r="C212" s="180" t="s">
        <v>84</v>
      </c>
      <c r="D212" s="276"/>
      <c r="E212" s="280"/>
      <c r="F212" s="291"/>
      <c r="G212" s="286"/>
      <c r="H212" s="257" t="s">
        <v>28</v>
      </c>
      <c r="I212" s="37">
        <v>46732.919117624915</v>
      </c>
      <c r="J212" s="37">
        <v>62021.804918550195</v>
      </c>
      <c r="K212" s="37">
        <v>0</v>
      </c>
      <c r="L212" s="37">
        <v>0</v>
      </c>
      <c r="M212" s="47">
        <v>0</v>
      </c>
      <c r="N212" s="193">
        <v>108754.72403617512</v>
      </c>
      <c r="O212" s="133"/>
      <c r="P212" s="7"/>
    </row>
    <row r="213" spans="1:16">
      <c r="A213" s="158" t="s">
        <v>20</v>
      </c>
      <c r="B213" s="158">
        <v>3.2</v>
      </c>
      <c r="C213" s="180" t="s">
        <v>84</v>
      </c>
      <c r="D213" s="276"/>
      <c r="E213" s="280"/>
      <c r="F213" s="291"/>
      <c r="G213" s="286"/>
      <c r="H213" s="257" t="s">
        <v>29</v>
      </c>
      <c r="I213" s="37">
        <v>2608.164106718938</v>
      </c>
      <c r="J213" s="37">
        <v>16836.084648810604</v>
      </c>
      <c r="K213" s="37">
        <v>0</v>
      </c>
      <c r="L213" s="37">
        <v>0</v>
      </c>
      <c r="M213" s="47">
        <v>0</v>
      </c>
      <c r="N213" s="193">
        <v>19444.248755529541</v>
      </c>
      <c r="O213" s="133"/>
      <c r="P213" s="7"/>
    </row>
    <row r="214" spans="1:16">
      <c r="A214" s="158" t="s">
        <v>20</v>
      </c>
      <c r="B214" s="158">
        <v>3.2</v>
      </c>
      <c r="C214" s="180" t="s">
        <v>84</v>
      </c>
      <c r="D214" s="276"/>
      <c r="E214" s="280"/>
      <c r="F214" s="291"/>
      <c r="G214" s="286"/>
      <c r="H214" s="258" t="s">
        <v>30</v>
      </c>
      <c r="I214" s="37">
        <v>159.7009838123434</v>
      </c>
      <c r="J214" s="37">
        <v>47994.379144293431</v>
      </c>
      <c r="K214" s="37">
        <v>0</v>
      </c>
      <c r="L214" s="37">
        <v>0</v>
      </c>
      <c r="M214" s="47">
        <v>0</v>
      </c>
      <c r="N214" s="194">
        <v>48154.080128105772</v>
      </c>
      <c r="O214" s="133"/>
      <c r="P214" s="7"/>
    </row>
    <row r="215" spans="1:16">
      <c r="A215" s="158" t="s">
        <v>31</v>
      </c>
      <c r="B215" s="158">
        <v>3.2</v>
      </c>
      <c r="C215" s="180" t="s">
        <v>84</v>
      </c>
      <c r="D215" s="276"/>
      <c r="E215" s="280"/>
      <c r="F215" s="292"/>
      <c r="G215" s="52" t="s">
        <v>32</v>
      </c>
      <c r="H215" s="57" t="s">
        <v>25</v>
      </c>
      <c r="I215" s="44">
        <v>514.51973137232403</v>
      </c>
      <c r="J215" s="44">
        <v>1854.9891475615032</v>
      </c>
      <c r="K215" s="44">
        <v>0</v>
      </c>
      <c r="L215" s="44">
        <v>0</v>
      </c>
      <c r="M215" s="49">
        <v>0</v>
      </c>
      <c r="N215" s="195">
        <v>2369.508878933827</v>
      </c>
      <c r="O215" s="133"/>
      <c r="P215" s="7"/>
    </row>
    <row r="216" spans="1:16">
      <c r="A216" s="158"/>
      <c r="B216" s="158"/>
      <c r="C216" s="180"/>
      <c r="D216" s="276"/>
      <c r="E216" s="280"/>
      <c r="F216" s="243" t="str">
        <f>"Total "&amp;LEFT(F209,15)</f>
        <v>Total Activity 3.2.3:</v>
      </c>
      <c r="G216" s="89"/>
      <c r="H216" s="90"/>
      <c r="I216" s="204">
        <v>57911.882300027333</v>
      </c>
      <c r="J216" s="204">
        <v>169035.80082883945</v>
      </c>
      <c r="K216" s="204">
        <v>0</v>
      </c>
      <c r="L216" s="204">
        <v>0</v>
      </c>
      <c r="M216" s="205">
        <v>0</v>
      </c>
      <c r="N216" s="195">
        <v>226947.68312886677</v>
      </c>
      <c r="O216" s="133"/>
      <c r="P216" s="7"/>
    </row>
    <row r="217" spans="1:16" ht="14.85" customHeight="1">
      <c r="A217" s="158" t="s">
        <v>20</v>
      </c>
      <c r="B217" s="158">
        <v>3.2</v>
      </c>
      <c r="C217" s="180" t="s">
        <v>86</v>
      </c>
      <c r="D217" s="276"/>
      <c r="E217" s="280"/>
      <c r="F217" s="303" t="s">
        <v>87</v>
      </c>
      <c r="G217" s="286" t="str">
        <f>A217</f>
        <v>The Green Climate Fund (GCF)</v>
      </c>
      <c r="H217" s="54" t="s">
        <v>25</v>
      </c>
      <c r="I217" s="150">
        <v>242036.66941348059</v>
      </c>
      <c r="J217" s="150">
        <v>25253.062677514197</v>
      </c>
      <c r="K217" s="150">
        <v>148712.2079339232</v>
      </c>
      <c r="L217" s="150">
        <v>196169.18494452009</v>
      </c>
      <c r="M217" s="151">
        <v>230471.34581199216</v>
      </c>
      <c r="N217" s="198">
        <v>842642.47078143025</v>
      </c>
      <c r="O217" s="133"/>
      <c r="P217" s="7"/>
    </row>
    <row r="218" spans="1:16">
      <c r="A218" s="158" t="s">
        <v>20</v>
      </c>
      <c r="B218" s="158">
        <v>3.2</v>
      </c>
      <c r="C218" s="180" t="s">
        <v>86</v>
      </c>
      <c r="D218" s="276"/>
      <c r="E218" s="280"/>
      <c r="F218" s="302"/>
      <c r="G218" s="286"/>
      <c r="H218" s="55" t="s">
        <v>26</v>
      </c>
      <c r="I218" s="37">
        <v>406134.83945644385</v>
      </c>
      <c r="J218" s="37">
        <v>46512.333942386758</v>
      </c>
      <c r="K218" s="37">
        <v>490891.74961472233</v>
      </c>
      <c r="L218" s="37">
        <v>331976.96031869046</v>
      </c>
      <c r="M218" s="47">
        <v>372771.19143181742</v>
      </c>
      <c r="N218" s="193">
        <v>1648287.0747640608</v>
      </c>
      <c r="O218" s="133"/>
      <c r="P218" s="7"/>
    </row>
    <row r="219" spans="1:16">
      <c r="A219" s="158" t="s">
        <v>20</v>
      </c>
      <c r="B219" s="158">
        <v>3.2</v>
      </c>
      <c r="C219" s="180" t="s">
        <v>86</v>
      </c>
      <c r="D219" s="276"/>
      <c r="E219" s="280"/>
      <c r="F219" s="302"/>
      <c r="G219" s="286"/>
      <c r="H219" s="55" t="s">
        <v>27</v>
      </c>
      <c r="I219" s="37">
        <v>21622.118383440677</v>
      </c>
      <c r="J219" s="37">
        <v>2338.5516887284302</v>
      </c>
      <c r="K219" s="37">
        <v>24157.814815783328</v>
      </c>
      <c r="L219" s="37">
        <v>31581.563552897376</v>
      </c>
      <c r="M219" s="47">
        <v>32942.004048321818</v>
      </c>
      <c r="N219" s="193">
        <v>112642.05248917163</v>
      </c>
      <c r="O219" s="133"/>
      <c r="P219" s="7"/>
    </row>
    <row r="220" spans="1:16">
      <c r="A220" s="158" t="s">
        <v>20</v>
      </c>
      <c r="B220" s="158">
        <v>3.2</v>
      </c>
      <c r="C220" s="180" t="s">
        <v>86</v>
      </c>
      <c r="D220" s="276"/>
      <c r="E220" s="280"/>
      <c r="F220" s="302"/>
      <c r="G220" s="286"/>
      <c r="H220" s="55" t="s">
        <v>28</v>
      </c>
      <c r="I220" s="37">
        <v>120291.90719852316</v>
      </c>
      <c r="J220" s="37">
        <v>11466.607968728043</v>
      </c>
      <c r="K220" s="37">
        <v>248448.05649330898</v>
      </c>
      <c r="L220" s="37">
        <v>284731.02641316457</v>
      </c>
      <c r="M220" s="47">
        <v>310331.54433062265</v>
      </c>
      <c r="N220" s="193">
        <v>975269.14240434743</v>
      </c>
      <c r="O220" s="133"/>
      <c r="P220" s="7"/>
    </row>
    <row r="221" spans="1:16">
      <c r="A221" s="158" t="s">
        <v>20</v>
      </c>
      <c r="B221" s="158">
        <v>3.2</v>
      </c>
      <c r="C221" s="180" t="s">
        <v>86</v>
      </c>
      <c r="D221" s="276"/>
      <c r="E221" s="280"/>
      <c r="F221" s="302"/>
      <c r="G221" s="286"/>
      <c r="H221" s="55" t="s">
        <v>29</v>
      </c>
      <c r="I221" s="37">
        <v>64909.263663407954</v>
      </c>
      <c r="J221" s="37">
        <v>13843.238015221243</v>
      </c>
      <c r="K221" s="37">
        <v>195828.15857826246</v>
      </c>
      <c r="L221" s="37">
        <v>284812.61127316812</v>
      </c>
      <c r="M221" s="47">
        <v>244304.91046888998</v>
      </c>
      <c r="N221" s="193">
        <v>803698.18199894973</v>
      </c>
      <c r="O221" s="133"/>
      <c r="P221" s="7"/>
    </row>
    <row r="222" spans="1:16">
      <c r="A222" s="158" t="s">
        <v>20</v>
      </c>
      <c r="B222" s="158">
        <v>3.2</v>
      </c>
      <c r="C222" s="180" t="s">
        <v>86</v>
      </c>
      <c r="D222" s="276"/>
      <c r="E222" s="280"/>
      <c r="F222" s="302"/>
      <c r="G222" s="286"/>
      <c r="H222" s="56" t="s">
        <v>30</v>
      </c>
      <c r="I222" s="37">
        <v>3974.4712531227669</v>
      </c>
      <c r="J222" s="37">
        <v>6586.742888050665</v>
      </c>
      <c r="K222" s="37">
        <v>13588.901649524078</v>
      </c>
      <c r="L222" s="37">
        <v>594.81356234079567</v>
      </c>
      <c r="M222" s="47">
        <v>785.51043420595374</v>
      </c>
      <c r="N222" s="194">
        <v>25530.439787244257</v>
      </c>
      <c r="O222" s="133"/>
      <c r="P222" s="7"/>
    </row>
    <row r="223" spans="1:16">
      <c r="A223" s="158" t="s">
        <v>38</v>
      </c>
      <c r="B223" s="158">
        <v>3.2</v>
      </c>
      <c r="C223" s="180" t="s">
        <v>86</v>
      </c>
      <c r="D223" s="276"/>
      <c r="E223" s="280"/>
      <c r="F223" s="302"/>
      <c r="G223" s="145" t="str">
        <f>A223</f>
        <v>Government of Sierra Leone (GoSL)</v>
      </c>
      <c r="H223" s="153" t="s">
        <v>25</v>
      </c>
      <c r="I223" s="42">
        <v>59371.196043457494</v>
      </c>
      <c r="J223" s="42">
        <v>9971.9739187599043</v>
      </c>
      <c r="K223" s="42">
        <v>59694.530939682649</v>
      </c>
      <c r="L223" s="42">
        <v>59225.091410978865</v>
      </c>
      <c r="M223" s="50">
        <v>70536.620851768894</v>
      </c>
      <c r="N223" s="199">
        <v>258799.41316464782</v>
      </c>
      <c r="O223" s="133"/>
      <c r="P223" s="7"/>
    </row>
    <row r="224" spans="1:16">
      <c r="A224" s="158" t="s">
        <v>31</v>
      </c>
      <c r="B224" s="158">
        <v>3.2</v>
      </c>
      <c r="C224" s="180" t="s">
        <v>86</v>
      </c>
      <c r="D224" s="276"/>
      <c r="E224" s="280"/>
      <c r="F224" s="302"/>
      <c r="G224" s="52" t="s">
        <v>32</v>
      </c>
      <c r="H224" s="153" t="s">
        <v>25</v>
      </c>
      <c r="I224" s="42">
        <v>37344.884160222107</v>
      </c>
      <c r="J224" s="42">
        <v>1701.146159212522</v>
      </c>
      <c r="K224" s="42">
        <v>0</v>
      </c>
      <c r="L224" s="42">
        <v>0</v>
      </c>
      <c r="M224" s="50">
        <v>0</v>
      </c>
      <c r="N224" s="199">
        <v>39046.030319434627</v>
      </c>
      <c r="O224" s="133"/>
      <c r="P224" s="7"/>
    </row>
    <row r="225" spans="1:16">
      <c r="A225" s="146" t="s">
        <v>33</v>
      </c>
      <c r="B225" s="146">
        <v>3.2</v>
      </c>
      <c r="C225" s="180" t="s">
        <v>86</v>
      </c>
      <c r="D225" s="276"/>
      <c r="E225" s="280"/>
      <c r="F225" s="292"/>
      <c r="G225" s="142" t="s">
        <v>32</v>
      </c>
      <c r="H225" s="259" t="s">
        <v>30</v>
      </c>
      <c r="I225" s="93">
        <v>1603.1442241021621</v>
      </c>
      <c r="J225" s="93">
        <v>1763.4586465123787</v>
      </c>
      <c r="K225" s="93">
        <v>0</v>
      </c>
      <c r="L225" s="93">
        <v>0</v>
      </c>
      <c r="M225" s="94">
        <v>0</v>
      </c>
      <c r="N225" s="236">
        <v>3366.6028706145407</v>
      </c>
      <c r="O225" s="133"/>
      <c r="P225" s="7"/>
    </row>
    <row r="226" spans="1:16">
      <c r="A226" s="146"/>
      <c r="B226" s="146"/>
      <c r="C226" s="180"/>
      <c r="D226" s="276"/>
      <c r="E226" s="281"/>
      <c r="F226" s="247" t="str">
        <f>"Total "&amp;LEFT(F217,15)</f>
        <v>Total Activity 3.2.4:</v>
      </c>
      <c r="G226" s="91"/>
      <c r="H226" s="92"/>
      <c r="I226" s="237">
        <v>957288.49379620084</v>
      </c>
      <c r="J226" s="237">
        <v>119437.11590511414</v>
      </c>
      <c r="K226" s="237">
        <v>1181321.4200252069</v>
      </c>
      <c r="L226" s="237">
        <v>1189091.2514757602</v>
      </c>
      <c r="M226" s="237">
        <v>1262143.1273776188</v>
      </c>
      <c r="N226" s="197">
        <v>4709281.4085799009</v>
      </c>
      <c r="O226" s="133"/>
      <c r="P226" s="7"/>
    </row>
    <row r="227" spans="1:16" ht="15" thickBot="1">
      <c r="A227" s="146"/>
      <c r="B227" s="146"/>
      <c r="C227" s="180"/>
      <c r="D227" s="277"/>
      <c r="E227" s="246" t="str">
        <f>"Total "&amp;LEFT(E188,11)</f>
        <v>Total Output 3.2:</v>
      </c>
      <c r="F227" s="112"/>
      <c r="G227" s="113"/>
      <c r="H227" s="114"/>
      <c r="I227" s="229">
        <v>1380972.7424074481</v>
      </c>
      <c r="J227" s="229">
        <v>781163.63314160483</v>
      </c>
      <c r="K227" s="229">
        <v>1636810.012803009</v>
      </c>
      <c r="L227" s="229">
        <v>1785602.6236508642</v>
      </c>
      <c r="M227" s="230">
        <v>1705290.1241761316</v>
      </c>
      <c r="N227" s="216">
        <v>7289839.1361790579</v>
      </c>
      <c r="O227" s="133"/>
      <c r="P227" s="7"/>
    </row>
    <row r="228" spans="1:16">
      <c r="A228" s="146"/>
      <c r="B228" s="146"/>
      <c r="C228" s="180"/>
      <c r="D228" s="269" t="s">
        <v>88</v>
      </c>
      <c r="E228" s="270"/>
      <c r="F228" s="271"/>
      <c r="G228" s="98" t="s">
        <v>20</v>
      </c>
      <c r="H228" s="184"/>
      <c r="I228" s="220">
        <v>1539789.5201019282</v>
      </c>
      <c r="J228" s="223">
        <v>996224.88621564244</v>
      </c>
      <c r="K228" s="223">
        <v>1952606.2944412024</v>
      </c>
      <c r="L228" s="223">
        <v>2220449.4052246013</v>
      </c>
      <c r="M228" s="224">
        <v>1988119.3937829591</v>
      </c>
      <c r="N228" s="217">
        <v>8697189.4997663349</v>
      </c>
      <c r="O228" s="133"/>
      <c r="P228" s="7"/>
    </row>
    <row r="229" spans="1:16">
      <c r="A229" s="146"/>
      <c r="B229" s="146"/>
      <c r="C229" s="180"/>
      <c r="D229" s="272"/>
      <c r="E229" s="264"/>
      <c r="F229" s="265"/>
      <c r="G229" s="98"/>
      <c r="H229" s="185"/>
      <c r="I229" s="221">
        <v>87760.26777766255</v>
      </c>
      <c r="J229" s="225">
        <v>64082.774840799742</v>
      </c>
      <c r="K229" s="225">
        <v>0</v>
      </c>
      <c r="L229" s="225">
        <v>0</v>
      </c>
      <c r="M229" s="226">
        <v>0</v>
      </c>
      <c r="N229" s="218">
        <v>151843.04261846226</v>
      </c>
      <c r="O229" s="133"/>
      <c r="P229" s="7"/>
    </row>
    <row r="230" spans="1:16">
      <c r="A230" s="146"/>
      <c r="B230" s="146"/>
      <c r="C230" s="180"/>
      <c r="D230" s="272"/>
      <c r="E230" s="264"/>
      <c r="F230" s="265"/>
      <c r="G230" s="98"/>
      <c r="H230" s="185"/>
      <c r="I230" s="221">
        <v>61139.263045221422</v>
      </c>
      <c r="J230" s="225">
        <v>13227.843578941336</v>
      </c>
      <c r="K230" s="225">
        <v>0</v>
      </c>
      <c r="L230" s="225">
        <v>0</v>
      </c>
      <c r="M230" s="226">
        <v>0</v>
      </c>
      <c r="N230" s="218">
        <v>74367.106624162756</v>
      </c>
      <c r="O230" s="133"/>
      <c r="P230" s="7"/>
    </row>
    <row r="231" spans="1:16" ht="15" thickBot="1">
      <c r="A231" s="146"/>
      <c r="B231" s="146"/>
      <c r="C231" s="180"/>
      <c r="D231" s="273"/>
      <c r="E231" s="274"/>
      <c r="F231" s="275"/>
      <c r="G231" s="98" t="s">
        <v>38</v>
      </c>
      <c r="H231" s="186"/>
      <c r="I231" s="222">
        <v>100895.28226982159</v>
      </c>
      <c r="J231" s="227">
        <v>64387.416046924001</v>
      </c>
      <c r="K231" s="227">
        <v>96587.583043126448</v>
      </c>
      <c r="L231" s="227">
        <v>102889.74165313371</v>
      </c>
      <c r="M231" s="228">
        <v>100962.87461886756</v>
      </c>
      <c r="N231" s="219">
        <v>465722.89763187338</v>
      </c>
      <c r="O231" s="133"/>
      <c r="P231" s="7"/>
    </row>
    <row r="232" spans="1:16" ht="14.85" customHeight="1">
      <c r="A232" s="158" t="s">
        <v>20</v>
      </c>
      <c r="B232" s="158">
        <v>4.0999999999999996</v>
      </c>
      <c r="C232" s="180" t="s">
        <v>89</v>
      </c>
      <c r="D232" s="276" t="s">
        <v>90</v>
      </c>
      <c r="E232" s="280" t="s">
        <v>91</v>
      </c>
      <c r="F232" s="291" t="s">
        <v>92</v>
      </c>
      <c r="G232" s="288" t="s">
        <v>20</v>
      </c>
      <c r="H232" s="154" t="s">
        <v>25</v>
      </c>
      <c r="I232" s="150">
        <v>46411.067157446407</v>
      </c>
      <c r="J232" s="150">
        <v>40093.749476086734</v>
      </c>
      <c r="K232" s="150">
        <v>33941.269678313511</v>
      </c>
      <c r="L232" s="150">
        <v>44436.454739490007</v>
      </c>
      <c r="M232" s="151">
        <v>60887.224943793466</v>
      </c>
      <c r="N232" s="234">
        <v>225769.76599513012</v>
      </c>
      <c r="O232" s="133"/>
      <c r="P232" s="7"/>
    </row>
    <row r="233" spans="1:16">
      <c r="A233" s="158" t="s">
        <v>20</v>
      </c>
      <c r="B233" s="158">
        <v>4.0999999999999996</v>
      </c>
      <c r="C233" s="180" t="s">
        <v>89</v>
      </c>
      <c r="D233" s="276"/>
      <c r="E233" s="280"/>
      <c r="F233" s="291"/>
      <c r="G233" s="288"/>
      <c r="H233" s="55" t="s">
        <v>26</v>
      </c>
      <c r="I233" s="37">
        <v>15621.844486955075</v>
      </c>
      <c r="J233" s="37">
        <v>4299.4981926178061</v>
      </c>
      <c r="K233" s="37">
        <v>2614.8902803700366</v>
      </c>
      <c r="L233" s="37">
        <v>4620.1156897268229</v>
      </c>
      <c r="M233" s="47">
        <v>9113.2941754465483</v>
      </c>
      <c r="N233" s="193">
        <v>36269.642825116287</v>
      </c>
      <c r="O233" s="133"/>
      <c r="P233" s="7"/>
    </row>
    <row r="234" spans="1:16">
      <c r="A234" s="158" t="s">
        <v>20</v>
      </c>
      <c r="B234" s="158">
        <v>4.0999999999999996</v>
      </c>
      <c r="C234" s="180" t="s">
        <v>89</v>
      </c>
      <c r="D234" s="276"/>
      <c r="E234" s="280"/>
      <c r="F234" s="291"/>
      <c r="G234" s="288"/>
      <c r="H234" s="55" t="s">
        <v>27</v>
      </c>
      <c r="I234" s="37">
        <v>8628.8378228898291</v>
      </c>
      <c r="J234" s="37">
        <v>8730.6728818640695</v>
      </c>
      <c r="K234" s="37">
        <v>8607.3848081107462</v>
      </c>
      <c r="L234" s="37">
        <v>10305.353499306626</v>
      </c>
      <c r="M234" s="47">
        <v>32864.017934076961</v>
      </c>
      <c r="N234" s="193">
        <v>69136.26694624823</v>
      </c>
      <c r="O234" s="133"/>
      <c r="P234" s="7"/>
    </row>
    <row r="235" spans="1:16">
      <c r="A235" s="158" t="s">
        <v>20</v>
      </c>
      <c r="B235" s="158">
        <v>4.0999999999999996</v>
      </c>
      <c r="C235" s="180" t="s">
        <v>89</v>
      </c>
      <c r="D235" s="276"/>
      <c r="E235" s="280"/>
      <c r="F235" s="291"/>
      <c r="G235" s="288"/>
      <c r="H235" s="55" t="s">
        <v>28</v>
      </c>
      <c r="I235" s="37">
        <v>28295.837678925709</v>
      </c>
      <c r="J235" s="37">
        <v>25035.570065615037</v>
      </c>
      <c r="K235" s="37">
        <v>23037.303267283234</v>
      </c>
      <c r="L235" s="37">
        <v>29292.892937550972</v>
      </c>
      <c r="M235" s="37">
        <v>34286.991807192964</v>
      </c>
      <c r="N235" s="193">
        <v>139948.59575656793</v>
      </c>
      <c r="O235" s="133"/>
      <c r="P235" s="7"/>
    </row>
    <row r="236" spans="1:16">
      <c r="A236" s="158" t="s">
        <v>20</v>
      </c>
      <c r="B236" s="158">
        <v>4.0999999999999996</v>
      </c>
      <c r="C236" s="180" t="s">
        <v>89</v>
      </c>
      <c r="D236" s="276"/>
      <c r="E236" s="280"/>
      <c r="F236" s="291"/>
      <c r="G236" s="288"/>
      <c r="H236" s="55" t="s">
        <v>29</v>
      </c>
      <c r="I236" s="37">
        <v>34323.330814839166</v>
      </c>
      <c r="J236" s="37">
        <v>41529.306649484701</v>
      </c>
      <c r="K236" s="37">
        <v>43132.51915286031</v>
      </c>
      <c r="L236" s="37">
        <v>49217.395360432245</v>
      </c>
      <c r="M236" s="47">
        <v>57496.466448879495</v>
      </c>
      <c r="N236" s="193">
        <v>225699.0184264959</v>
      </c>
      <c r="O236" s="133"/>
      <c r="P236" s="7"/>
    </row>
    <row r="237" spans="1:16">
      <c r="A237" s="158" t="s">
        <v>38</v>
      </c>
      <c r="B237" s="158">
        <v>4.0999999999999996</v>
      </c>
      <c r="C237" s="180" t="s">
        <v>89</v>
      </c>
      <c r="D237" s="276"/>
      <c r="E237" s="280"/>
      <c r="F237" s="291"/>
      <c r="G237" s="145" t="str">
        <f>A237</f>
        <v>Government of Sierra Leone (GoSL)</v>
      </c>
      <c r="H237" s="153" t="s">
        <v>25</v>
      </c>
      <c r="I237" s="42">
        <v>10443.988864064342</v>
      </c>
      <c r="J237" s="42">
        <v>9662.4619689704268</v>
      </c>
      <c r="K237" s="42">
        <v>4666.6537461523485</v>
      </c>
      <c r="L237" s="42">
        <v>5473.591140035529</v>
      </c>
      <c r="M237" s="50">
        <v>7130.5718461235974</v>
      </c>
      <c r="N237" s="199">
        <v>37377.267565346243</v>
      </c>
      <c r="O237" s="133"/>
      <c r="P237" s="7"/>
    </row>
    <row r="238" spans="1:16">
      <c r="A238" s="158" t="s">
        <v>31</v>
      </c>
      <c r="B238" s="158">
        <v>4.0999999999999996</v>
      </c>
      <c r="C238" s="180" t="s">
        <v>89</v>
      </c>
      <c r="D238" s="276"/>
      <c r="E238" s="280"/>
      <c r="F238" s="291"/>
      <c r="G238" s="142" t="s">
        <v>32</v>
      </c>
      <c r="H238" s="153" t="s">
        <v>25</v>
      </c>
      <c r="I238" s="42">
        <v>4615.5281734403034</v>
      </c>
      <c r="J238" s="42">
        <v>1373.8227256237574</v>
      </c>
      <c r="K238" s="42">
        <v>0</v>
      </c>
      <c r="L238" s="42">
        <v>0</v>
      </c>
      <c r="M238" s="50">
        <v>0</v>
      </c>
      <c r="N238" s="199">
        <v>5989.3508990640603</v>
      </c>
      <c r="O238" s="133"/>
      <c r="P238" s="7"/>
    </row>
    <row r="239" spans="1:16">
      <c r="A239" s="146"/>
      <c r="B239" s="146"/>
      <c r="C239" s="180"/>
      <c r="D239" s="276"/>
      <c r="E239" s="280"/>
      <c r="F239" s="243" t="str">
        <f>"Total "&amp;LEFT(F232,15)</f>
        <v>Total Activity 4.1.1:</v>
      </c>
      <c r="G239" s="89"/>
      <c r="H239" s="90"/>
      <c r="I239" s="204">
        <v>148340.43499856084</v>
      </c>
      <c r="J239" s="204">
        <v>130725.08196026253</v>
      </c>
      <c r="K239" s="204">
        <v>116000.02093309019</v>
      </c>
      <c r="L239" s="204">
        <v>143345.80336654221</v>
      </c>
      <c r="M239" s="205">
        <v>201778.56715551304</v>
      </c>
      <c r="N239" s="195">
        <v>740189.90841396875</v>
      </c>
      <c r="O239" s="133"/>
      <c r="P239" s="7"/>
    </row>
    <row r="240" spans="1:16">
      <c r="A240" s="158" t="s">
        <v>20</v>
      </c>
      <c r="B240" s="158">
        <v>4.0999999999999996</v>
      </c>
      <c r="C240" s="180" t="s">
        <v>93</v>
      </c>
      <c r="D240" s="276"/>
      <c r="E240" s="280"/>
      <c r="F240" s="290" t="s">
        <v>94</v>
      </c>
      <c r="G240" s="300" t="s">
        <v>20</v>
      </c>
      <c r="H240" s="54" t="s">
        <v>25</v>
      </c>
      <c r="I240" s="150">
        <v>29488.557934399974</v>
      </c>
      <c r="J240" s="150">
        <v>25812.128555423777</v>
      </c>
      <c r="K240" s="150">
        <v>25148.02481849194</v>
      </c>
      <c r="L240" s="150">
        <v>28787.515427995928</v>
      </c>
      <c r="M240" s="151">
        <v>32585.597519436924</v>
      </c>
      <c r="N240" s="198">
        <v>141821.82425574854</v>
      </c>
      <c r="O240" s="133"/>
      <c r="P240" s="7"/>
    </row>
    <row r="241" spans="1:16">
      <c r="A241" s="158" t="s">
        <v>20</v>
      </c>
      <c r="B241" s="158">
        <v>4.0999999999999996</v>
      </c>
      <c r="C241" s="180" t="s">
        <v>93</v>
      </c>
      <c r="D241" s="276"/>
      <c r="E241" s="280"/>
      <c r="F241" s="291"/>
      <c r="G241" s="288"/>
      <c r="H241" s="55" t="s">
        <v>26</v>
      </c>
      <c r="I241" s="37">
        <v>6851.7396359558152</v>
      </c>
      <c r="J241" s="37">
        <v>1553.7619506796689</v>
      </c>
      <c r="K241" s="37">
        <v>864.50296391420261</v>
      </c>
      <c r="L241" s="37">
        <v>896.12871541423794</v>
      </c>
      <c r="M241" s="47">
        <v>3267.2620368575126</v>
      </c>
      <c r="N241" s="193">
        <v>13433.395302821438</v>
      </c>
      <c r="O241" s="133"/>
      <c r="P241" s="7"/>
    </row>
    <row r="242" spans="1:16">
      <c r="A242" s="158" t="s">
        <v>20</v>
      </c>
      <c r="B242" s="158">
        <v>4.0999999999999996</v>
      </c>
      <c r="C242" s="180" t="s">
        <v>93</v>
      </c>
      <c r="D242" s="276"/>
      <c r="E242" s="280"/>
      <c r="F242" s="291"/>
      <c r="G242" s="288"/>
      <c r="H242" s="55" t="s">
        <v>27</v>
      </c>
      <c r="I242" s="37">
        <v>9262.1317846711354</v>
      </c>
      <c r="J242" s="37">
        <v>8940.4830961746065</v>
      </c>
      <c r="K242" s="37">
        <v>9538.4587723830027</v>
      </c>
      <c r="L242" s="37">
        <v>10380.734574942147</v>
      </c>
      <c r="M242" s="47">
        <v>12541.023940052923</v>
      </c>
      <c r="N242" s="193">
        <v>50662.832168223817</v>
      </c>
      <c r="O242" s="133"/>
      <c r="P242" s="7"/>
    </row>
    <row r="243" spans="1:16">
      <c r="A243" s="158" t="s">
        <v>20</v>
      </c>
      <c r="B243" s="158">
        <v>4.0999999999999996</v>
      </c>
      <c r="C243" s="180" t="s">
        <v>93</v>
      </c>
      <c r="D243" s="276"/>
      <c r="E243" s="280"/>
      <c r="F243" s="291"/>
      <c r="G243" s="288"/>
      <c r="H243" s="55" t="s">
        <v>28</v>
      </c>
      <c r="I243" s="37">
        <v>57877.361526024906</v>
      </c>
      <c r="J243" s="37">
        <v>15910.742844992659</v>
      </c>
      <c r="K243" s="37">
        <v>55593.714858575091</v>
      </c>
      <c r="L243" s="37">
        <v>18305.902718736394</v>
      </c>
      <c r="M243" s="47">
        <v>87026.306409912679</v>
      </c>
      <c r="N243" s="193">
        <v>234714.02835824172</v>
      </c>
      <c r="O243" s="133"/>
      <c r="P243" s="7"/>
    </row>
    <row r="244" spans="1:16">
      <c r="A244" s="158" t="s">
        <v>20</v>
      </c>
      <c r="B244" s="158">
        <v>4.0999999999999996</v>
      </c>
      <c r="C244" s="180" t="s">
        <v>93</v>
      </c>
      <c r="D244" s="276"/>
      <c r="E244" s="280"/>
      <c r="F244" s="291"/>
      <c r="G244" s="288"/>
      <c r="H244" s="55" t="s">
        <v>29</v>
      </c>
      <c r="I244" s="37">
        <v>5046.7315148789849</v>
      </c>
      <c r="J244" s="37">
        <v>1996.5513029067527</v>
      </c>
      <c r="K244" s="37">
        <v>1166.2262994472783</v>
      </c>
      <c r="L244" s="37">
        <v>1096.2559272126405</v>
      </c>
      <c r="M244" s="47">
        <v>3747.5252853438437</v>
      </c>
      <c r="N244" s="193">
        <v>13053.290329789499</v>
      </c>
      <c r="O244" s="133"/>
      <c r="P244" s="7"/>
    </row>
    <row r="245" spans="1:16">
      <c r="A245" s="158" t="s">
        <v>31</v>
      </c>
      <c r="B245" s="158">
        <v>4.0999999999999996</v>
      </c>
      <c r="C245" s="180" t="s">
        <v>93</v>
      </c>
      <c r="D245" s="276"/>
      <c r="E245" s="280"/>
      <c r="F245" s="291"/>
      <c r="G245" s="142" t="s">
        <v>32</v>
      </c>
      <c r="H245" s="153" t="s">
        <v>25</v>
      </c>
      <c r="I245" s="42">
        <v>2021.676495624738</v>
      </c>
      <c r="J245" s="42">
        <v>416.26664697635505</v>
      </c>
      <c r="K245" s="42">
        <v>0</v>
      </c>
      <c r="L245" s="42">
        <v>0</v>
      </c>
      <c r="M245" s="50">
        <v>0</v>
      </c>
      <c r="N245" s="193">
        <v>2437.9431426010929</v>
      </c>
      <c r="O245" s="133"/>
      <c r="P245" s="7"/>
    </row>
    <row r="246" spans="1:16">
      <c r="A246" s="158" t="s">
        <v>33</v>
      </c>
      <c r="B246" s="158">
        <v>4.0999999999999996</v>
      </c>
      <c r="C246" s="180" t="s">
        <v>93</v>
      </c>
      <c r="D246" s="276"/>
      <c r="E246" s="280"/>
      <c r="F246" s="291"/>
      <c r="G246" s="300" t="s">
        <v>32</v>
      </c>
      <c r="H246" s="54" t="s">
        <v>95</v>
      </c>
      <c r="I246" s="39">
        <v>0</v>
      </c>
      <c r="J246" s="39">
        <v>20115.497868962495</v>
      </c>
      <c r="K246" s="39">
        <v>0</v>
      </c>
      <c r="L246" s="39">
        <v>0</v>
      </c>
      <c r="M246" s="46">
        <v>0</v>
      </c>
      <c r="N246" s="198">
        <v>20115.497868962495</v>
      </c>
      <c r="O246" s="133"/>
      <c r="P246" s="7"/>
    </row>
    <row r="247" spans="1:16">
      <c r="A247" s="158" t="s">
        <v>33</v>
      </c>
      <c r="B247" s="158">
        <v>4.0999999999999996</v>
      </c>
      <c r="C247" s="180" t="s">
        <v>93</v>
      </c>
      <c r="D247" s="276"/>
      <c r="E247" s="280"/>
      <c r="F247" s="291"/>
      <c r="G247" s="288"/>
      <c r="H247" s="55" t="s">
        <v>29</v>
      </c>
      <c r="I247" s="37">
        <v>2577.6311848615424</v>
      </c>
      <c r="J247" s="37">
        <v>1890.2628688984648</v>
      </c>
      <c r="K247" s="37">
        <v>0</v>
      </c>
      <c r="L247" s="37">
        <v>0</v>
      </c>
      <c r="M247" s="47">
        <v>0</v>
      </c>
      <c r="N247" s="193">
        <v>4467.8940537600074</v>
      </c>
      <c r="O247" s="133"/>
      <c r="P247" s="7"/>
    </row>
    <row r="248" spans="1:16">
      <c r="A248" s="158"/>
      <c r="B248" s="158"/>
      <c r="D248" s="276"/>
      <c r="E248" s="281"/>
      <c r="F248" s="243" t="str">
        <f>"Total "&amp;LEFT(F240,15)</f>
        <v>Total Activity 4.1.2:</v>
      </c>
      <c r="G248" s="89"/>
      <c r="H248" s="90"/>
      <c r="I248" s="206">
        <v>113125.83007641709</v>
      </c>
      <c r="J248" s="206">
        <v>76635.695135014787</v>
      </c>
      <c r="K248" s="206">
        <v>92310.927712811521</v>
      </c>
      <c r="L248" s="206">
        <v>59466.537364301344</v>
      </c>
      <c r="M248" s="206">
        <v>139167.7151916039</v>
      </c>
      <c r="N248" s="195">
        <v>480706.70548014861</v>
      </c>
      <c r="O248" s="133"/>
      <c r="P248" s="7"/>
    </row>
    <row r="249" spans="1:16" ht="15" thickBot="1">
      <c r="A249" s="158"/>
      <c r="B249" s="158"/>
      <c r="D249" s="277"/>
      <c r="E249" s="244" t="str">
        <f>"Total "&amp;LEFT(E232,11)</f>
        <v>Total Output 4.1:</v>
      </c>
      <c r="F249" s="112"/>
      <c r="G249" s="113"/>
      <c r="H249" s="114"/>
      <c r="I249" s="229">
        <v>261466.26507497794</v>
      </c>
      <c r="J249" s="229">
        <v>207360.77709527733</v>
      </c>
      <c r="K249" s="229">
        <v>208310.94864590169</v>
      </c>
      <c r="L249" s="229">
        <v>202812.34073084354</v>
      </c>
      <c r="M249" s="230">
        <v>340946.28234711697</v>
      </c>
      <c r="N249" s="216">
        <v>1220896.6138941173</v>
      </c>
      <c r="O249" s="133"/>
      <c r="P249" s="7"/>
    </row>
    <row r="250" spans="1:16">
      <c r="A250" s="146"/>
      <c r="B250" s="146"/>
      <c r="D250" s="263" t="s">
        <v>96</v>
      </c>
      <c r="E250" s="264"/>
      <c r="F250" s="265"/>
      <c r="G250" s="98" t="s">
        <v>20</v>
      </c>
      <c r="H250" s="184"/>
      <c r="I250" s="187">
        <v>241807.440356987</v>
      </c>
      <c r="J250" s="99">
        <v>173902.46501584584</v>
      </c>
      <c r="K250" s="99">
        <v>203644.29489974934</v>
      </c>
      <c r="L250" s="99">
        <v>197338.74959080803</v>
      </c>
      <c r="M250" s="100">
        <v>333815.7105009933</v>
      </c>
      <c r="N250" s="101">
        <v>1150508.6603643834</v>
      </c>
      <c r="O250" s="133"/>
      <c r="P250" s="7"/>
    </row>
    <row r="251" spans="1:16">
      <c r="A251" s="146"/>
      <c r="B251" s="146"/>
      <c r="D251" s="263"/>
      <c r="E251" s="264"/>
      <c r="F251" s="265"/>
      <c r="G251" s="98"/>
      <c r="H251" s="185"/>
      <c r="I251" s="182">
        <v>2577.6311848615424</v>
      </c>
      <c r="J251" s="102">
        <v>22005.760737860961</v>
      </c>
      <c r="K251" s="102">
        <v>0</v>
      </c>
      <c r="L251" s="102">
        <v>0</v>
      </c>
      <c r="M251" s="103">
        <v>0</v>
      </c>
      <c r="N251" s="104">
        <v>24583.391922722501</v>
      </c>
      <c r="O251" s="133"/>
      <c r="P251" s="7"/>
    </row>
    <row r="252" spans="1:16">
      <c r="A252" s="146"/>
      <c r="B252" s="146"/>
      <c r="D252" s="263"/>
      <c r="E252" s="264"/>
      <c r="F252" s="265"/>
      <c r="G252" s="98"/>
      <c r="H252" s="185"/>
      <c r="I252" s="182">
        <v>6637.2046690650413</v>
      </c>
      <c r="J252" s="102">
        <v>1790.0893726001125</v>
      </c>
      <c r="K252" s="102">
        <v>0</v>
      </c>
      <c r="L252" s="102">
        <v>0</v>
      </c>
      <c r="M252" s="103">
        <v>0</v>
      </c>
      <c r="N252" s="104">
        <v>8427.2940416651527</v>
      </c>
      <c r="O252" s="133"/>
      <c r="P252" s="7"/>
    </row>
    <row r="253" spans="1:16" ht="15" thickBot="1">
      <c r="A253" s="146"/>
      <c r="B253" s="146"/>
      <c r="D253" s="266"/>
      <c r="E253" s="267"/>
      <c r="F253" s="268"/>
      <c r="G253" s="98" t="s">
        <v>38</v>
      </c>
      <c r="H253" s="186"/>
      <c r="I253" s="188">
        <v>10443.988864064342</v>
      </c>
      <c r="J253" s="105">
        <v>9662.4619689704268</v>
      </c>
      <c r="K253" s="105">
        <v>4666.6537461523485</v>
      </c>
      <c r="L253" s="105">
        <v>5473.591140035529</v>
      </c>
      <c r="M253" s="106">
        <v>7130.5718461235974</v>
      </c>
      <c r="N253" s="107">
        <v>37377.267565346243</v>
      </c>
      <c r="O253" s="133"/>
      <c r="P253" s="7"/>
    </row>
    <row r="254" spans="1:16" s="10" customFormat="1" ht="15" thickBot="1">
      <c r="A254" s="158"/>
      <c r="B254" s="158"/>
      <c r="C254" s="159"/>
      <c r="D254" s="86"/>
      <c r="E254" s="87" t="s">
        <v>97</v>
      </c>
      <c r="F254" s="85"/>
      <c r="G254" s="115"/>
      <c r="H254" s="189"/>
      <c r="I254" s="116">
        <v>3630937.5957339099</v>
      </c>
      <c r="J254" s="116">
        <v>4762333.7280677538</v>
      </c>
      <c r="K254" s="116">
        <v>6798561.4494347507</v>
      </c>
      <c r="L254" s="116">
        <v>5314709.8754541138</v>
      </c>
      <c r="M254" s="117">
        <v>4860129.6028790288</v>
      </c>
      <c r="N254" s="118">
        <v>25366672.251569554</v>
      </c>
      <c r="O254" s="133"/>
      <c r="P254" s="7"/>
    </row>
    <row r="255" spans="1:16">
      <c r="A255" s="158" t="s">
        <v>20</v>
      </c>
      <c r="B255" s="158" t="s">
        <v>98</v>
      </c>
      <c r="D255" s="278" t="s">
        <v>99</v>
      </c>
      <c r="E255" s="282" t="s">
        <v>99</v>
      </c>
      <c r="F255" s="301" t="s">
        <v>99</v>
      </c>
      <c r="G255" s="287" t="s">
        <v>20</v>
      </c>
      <c r="H255" s="108" t="s">
        <v>25</v>
      </c>
      <c r="I255" s="109">
        <v>36274.763613602008</v>
      </c>
      <c r="J255" s="126">
        <v>39048.618169064823</v>
      </c>
      <c r="K255" s="126">
        <v>44120.470503434313</v>
      </c>
      <c r="L255" s="126">
        <v>49082.670226296017</v>
      </c>
      <c r="M255" s="127">
        <v>49914.72202784619</v>
      </c>
      <c r="N255" s="238">
        <v>218441.24454024335</v>
      </c>
      <c r="O255" s="133"/>
      <c r="P255" s="7"/>
    </row>
    <row r="256" spans="1:16">
      <c r="A256" s="158" t="s">
        <v>20</v>
      </c>
      <c r="B256" s="158" t="s">
        <v>98</v>
      </c>
      <c r="D256" s="276"/>
      <c r="E256" s="280"/>
      <c r="F256" s="302"/>
      <c r="G256" s="288"/>
      <c r="H256" s="55" t="s">
        <v>26</v>
      </c>
      <c r="I256" s="36">
        <v>15063.775510204081</v>
      </c>
      <c r="J256" s="36">
        <v>6600.0000000000009</v>
      </c>
      <c r="K256" s="36">
        <v>7260.0000000000018</v>
      </c>
      <c r="L256" s="36">
        <v>7986.0000000000027</v>
      </c>
      <c r="M256" s="36">
        <v>8784.600000000004</v>
      </c>
      <c r="N256" s="239">
        <v>45694.375510204089</v>
      </c>
      <c r="O256" s="133"/>
      <c r="P256" s="7"/>
    </row>
    <row r="257" spans="1:16">
      <c r="A257" s="158" t="s">
        <v>20</v>
      </c>
      <c r="B257" s="158" t="s">
        <v>98</v>
      </c>
      <c r="D257" s="276"/>
      <c r="E257" s="280"/>
      <c r="F257" s="302"/>
      <c r="G257" s="288"/>
      <c r="H257" s="55" t="s">
        <v>27</v>
      </c>
      <c r="I257" s="36">
        <v>306.12244897959175</v>
      </c>
      <c r="J257" s="59">
        <v>336.73469387755097</v>
      </c>
      <c r="K257" s="59">
        <v>370.40816326530609</v>
      </c>
      <c r="L257" s="59">
        <v>407.44897959183675</v>
      </c>
      <c r="M257" s="60">
        <v>448.19387755102048</v>
      </c>
      <c r="N257" s="239">
        <v>1868.9081632653058</v>
      </c>
      <c r="O257" s="133"/>
      <c r="P257" s="7"/>
    </row>
    <row r="258" spans="1:16">
      <c r="A258" s="158" t="s">
        <v>20</v>
      </c>
      <c r="B258" s="158" t="s">
        <v>98</v>
      </c>
      <c r="D258" s="276"/>
      <c r="E258" s="280"/>
      <c r="F258" s="302"/>
      <c r="G258" s="288"/>
      <c r="H258" s="55" t="s">
        <v>100</v>
      </c>
      <c r="I258" s="36">
        <v>77004.984141336201</v>
      </c>
      <c r="J258" s="59">
        <v>102365.72889676996</v>
      </c>
      <c r="K258" s="59">
        <v>142736.48892047472</v>
      </c>
      <c r="L258" s="59">
        <v>124553.5944906209</v>
      </c>
      <c r="M258" s="60">
        <v>125112.63572647246</v>
      </c>
      <c r="N258" s="239">
        <v>571773.43217567424</v>
      </c>
      <c r="O258" s="133"/>
      <c r="P258" s="7"/>
    </row>
    <row r="259" spans="1:16">
      <c r="A259" s="158" t="s">
        <v>20</v>
      </c>
      <c r="B259" s="158" t="s">
        <v>98</v>
      </c>
      <c r="D259" s="276"/>
      <c r="E259" s="280"/>
      <c r="F259" s="302"/>
      <c r="G259" s="156"/>
      <c r="H259" s="154" t="s">
        <v>28</v>
      </c>
      <c r="I259" s="152">
        <v>57199.165714285715</v>
      </c>
      <c r="J259" s="160">
        <v>64569.082285714292</v>
      </c>
      <c r="K259" s="160">
        <v>71025.990514285717</v>
      </c>
      <c r="L259" s="160">
        <v>78128.589565714297</v>
      </c>
      <c r="M259" s="161">
        <v>81549.14852228573</v>
      </c>
      <c r="N259" s="239">
        <v>352471.97660228575</v>
      </c>
      <c r="O259" s="133"/>
      <c r="P259" s="7"/>
    </row>
    <row r="260" spans="1:16">
      <c r="A260" s="146" t="s">
        <v>38</v>
      </c>
      <c r="B260" s="146" t="s">
        <v>98</v>
      </c>
      <c r="D260" s="276"/>
      <c r="E260" s="280"/>
      <c r="F260" s="302"/>
      <c r="G260" s="300" t="s">
        <v>38</v>
      </c>
      <c r="H260" s="54" t="s">
        <v>25</v>
      </c>
      <c r="I260" s="38">
        <v>29160</v>
      </c>
      <c r="J260" s="63">
        <v>29160</v>
      </c>
      <c r="K260" s="63">
        <v>29160</v>
      </c>
      <c r="L260" s="63">
        <v>29160</v>
      </c>
      <c r="M260" s="64">
        <v>29160</v>
      </c>
      <c r="N260" s="240">
        <v>145800</v>
      </c>
      <c r="O260" s="133"/>
      <c r="P260" s="7"/>
    </row>
    <row r="261" spans="1:16">
      <c r="A261" s="146" t="s">
        <v>38</v>
      </c>
      <c r="B261" s="146" t="s">
        <v>98</v>
      </c>
      <c r="D261" s="276"/>
      <c r="E261" s="280"/>
      <c r="F261" s="302"/>
      <c r="G261" s="288"/>
      <c r="H261" s="55" t="s">
        <v>100</v>
      </c>
      <c r="I261" s="36">
        <v>20400</v>
      </c>
      <c r="J261" s="59">
        <v>20400</v>
      </c>
      <c r="K261" s="59">
        <v>20400</v>
      </c>
      <c r="L261" s="59">
        <v>20400</v>
      </c>
      <c r="M261" s="60">
        <v>20400</v>
      </c>
      <c r="N261" s="239">
        <v>102000</v>
      </c>
      <c r="O261" s="133"/>
      <c r="P261" s="7"/>
    </row>
    <row r="262" spans="1:16">
      <c r="A262" s="146" t="s">
        <v>38</v>
      </c>
      <c r="B262" s="146" t="s">
        <v>98</v>
      </c>
      <c r="D262" s="276"/>
      <c r="E262" s="280"/>
      <c r="F262" s="302"/>
      <c r="G262" s="289"/>
      <c r="H262" s="56" t="s">
        <v>27</v>
      </c>
      <c r="I262" s="40">
        <v>9600</v>
      </c>
      <c r="J262" s="61">
        <v>9600</v>
      </c>
      <c r="K262" s="61">
        <v>9600</v>
      </c>
      <c r="L262" s="61">
        <v>9600</v>
      </c>
      <c r="M262" s="62">
        <v>9600</v>
      </c>
      <c r="N262" s="241">
        <v>48000</v>
      </c>
      <c r="O262" s="133"/>
      <c r="P262" s="7"/>
    </row>
    <row r="263" spans="1:16" ht="15" thickBot="1">
      <c r="A263" s="146" t="s">
        <v>31</v>
      </c>
      <c r="B263" s="146" t="s">
        <v>98</v>
      </c>
      <c r="D263" s="276"/>
      <c r="E263" s="280"/>
      <c r="F263" s="302"/>
      <c r="G263" s="142" t="s">
        <v>32</v>
      </c>
      <c r="H263" s="57" t="s">
        <v>25</v>
      </c>
      <c r="I263" s="43">
        <v>5511.1712749138251</v>
      </c>
      <c r="J263" s="190">
        <v>5166.2700429916504</v>
      </c>
      <c r="K263" s="190">
        <v>0</v>
      </c>
      <c r="L263" s="190">
        <v>0</v>
      </c>
      <c r="M263" s="191">
        <v>0</v>
      </c>
      <c r="N263" s="242">
        <v>10677.441317905475</v>
      </c>
      <c r="O263" s="133"/>
      <c r="P263" s="7"/>
    </row>
    <row r="264" spans="1:16">
      <c r="A264" s="146"/>
      <c r="B264" s="146"/>
      <c r="D264" s="269" t="s">
        <v>101</v>
      </c>
      <c r="E264" s="270"/>
      <c r="F264" s="271"/>
      <c r="G264" s="98" t="s">
        <v>20</v>
      </c>
      <c r="H264" s="184"/>
      <c r="I264" s="181">
        <v>185848.81142840761</v>
      </c>
      <c r="J264" s="147">
        <v>212920.16404542665</v>
      </c>
      <c r="K264" s="147">
        <v>265513.35810146003</v>
      </c>
      <c r="L264" s="147">
        <v>260158.30326222305</v>
      </c>
      <c r="M264" s="148">
        <v>265809.30015415541</v>
      </c>
      <c r="N264" s="149">
        <v>1190249.9369916727</v>
      </c>
      <c r="O264" s="133"/>
      <c r="P264" s="7"/>
    </row>
    <row r="265" spans="1:16">
      <c r="A265" s="146"/>
      <c r="B265" s="146"/>
      <c r="D265" s="272"/>
      <c r="E265" s="264"/>
      <c r="F265" s="265"/>
      <c r="G265" s="98" t="s">
        <v>31</v>
      </c>
      <c r="H265" s="185"/>
      <c r="I265" s="182">
        <v>5511.1712749138251</v>
      </c>
      <c r="J265" s="102">
        <v>5166.2700429916504</v>
      </c>
      <c r="K265" s="102">
        <v>0</v>
      </c>
      <c r="L265" s="102">
        <v>0</v>
      </c>
      <c r="M265" s="103">
        <v>0</v>
      </c>
      <c r="N265" s="128">
        <v>10677.441317905475</v>
      </c>
      <c r="O265" s="133"/>
      <c r="P265" s="7"/>
    </row>
    <row r="266" spans="1:16" ht="15" thickBot="1">
      <c r="A266" s="146"/>
      <c r="B266" s="146"/>
      <c r="D266" s="273"/>
      <c r="E266" s="274"/>
      <c r="F266" s="275"/>
      <c r="G266" s="129" t="s">
        <v>38</v>
      </c>
      <c r="H266" s="186"/>
      <c r="I266" s="183">
        <v>59160</v>
      </c>
      <c r="J266" s="130">
        <v>59160</v>
      </c>
      <c r="K266" s="130">
        <v>59160</v>
      </c>
      <c r="L266" s="130">
        <v>59160</v>
      </c>
      <c r="M266" s="131">
        <v>59160</v>
      </c>
      <c r="N266" s="132">
        <v>295800</v>
      </c>
      <c r="O266" s="133"/>
      <c r="P266" s="7"/>
    </row>
    <row r="267" spans="1:16" ht="15" thickBot="1">
      <c r="D267" s="119"/>
      <c r="E267" s="120" t="s">
        <v>97</v>
      </c>
      <c r="F267" s="121"/>
      <c r="G267" s="122"/>
      <c r="H267" s="123"/>
      <c r="I267" s="124">
        <v>250519.98270332144</v>
      </c>
      <c r="J267" s="125">
        <v>277246.43408841832</v>
      </c>
      <c r="K267" s="125">
        <v>324673.35810146003</v>
      </c>
      <c r="L267" s="125">
        <v>319318.30326222302</v>
      </c>
      <c r="M267" s="125">
        <v>324969.30015415541</v>
      </c>
      <c r="N267" s="255">
        <v>1496727.3783095782</v>
      </c>
      <c r="O267" s="133"/>
      <c r="P267" s="7"/>
    </row>
    <row r="268" spans="1:16" s="3" customFormat="1" ht="12">
      <c r="C268" s="157"/>
      <c r="D268" s="14" t="s">
        <v>102</v>
      </c>
      <c r="E268" s="15"/>
      <c r="F268" s="26"/>
      <c r="G268" s="15"/>
      <c r="H268" s="16"/>
      <c r="I268" s="18">
        <v>3881457.5784372315</v>
      </c>
      <c r="J268" s="65">
        <v>5039580.1621561721</v>
      </c>
      <c r="K268" s="65">
        <v>7123234.8075362109</v>
      </c>
      <c r="L268" s="65">
        <v>5634028.1787163373</v>
      </c>
      <c r="M268" s="65">
        <v>5185098.9030331839</v>
      </c>
      <c r="N268" s="65">
        <v>26863399.629879132</v>
      </c>
      <c r="O268" s="9"/>
      <c r="P268" s="9"/>
    </row>
    <row r="269" spans="1:16" s="3" customFormat="1" ht="12">
      <c r="C269" s="157"/>
      <c r="D269" s="19" t="s">
        <v>103</v>
      </c>
      <c r="E269" s="20" t="s">
        <v>20</v>
      </c>
      <c r="F269" s="26"/>
      <c r="G269" s="20"/>
      <c r="H269" s="17"/>
      <c r="I269" s="18">
        <v>3156618.2599263652</v>
      </c>
      <c r="J269" s="65">
        <v>4460549.8506700387</v>
      </c>
      <c r="K269" s="65">
        <v>6936724.8075362071</v>
      </c>
      <c r="L269" s="65">
        <v>5447518.1787163373</v>
      </c>
      <c r="M269" s="65">
        <v>4998588.9030331839</v>
      </c>
      <c r="N269" s="65">
        <v>24999999.999882147</v>
      </c>
      <c r="O269" s="9"/>
      <c r="P269" s="9"/>
    </row>
    <row r="270" spans="1:16" s="3" customFormat="1" ht="12">
      <c r="C270" s="157"/>
      <c r="D270" s="19" t="s">
        <v>103</v>
      </c>
      <c r="E270" s="20" t="s">
        <v>32</v>
      </c>
      <c r="F270" s="26"/>
      <c r="G270" s="20"/>
      <c r="H270" s="17"/>
      <c r="I270" s="18" t="s">
        <v>32</v>
      </c>
      <c r="J270" s="18" t="s">
        <v>32</v>
      </c>
      <c r="K270" s="18" t="s">
        <v>32</v>
      </c>
      <c r="L270" s="18" t="s">
        <v>32</v>
      </c>
      <c r="M270" s="18" t="s">
        <v>32</v>
      </c>
      <c r="N270" s="18" t="s">
        <v>32</v>
      </c>
      <c r="O270" s="9"/>
      <c r="P270" s="9"/>
    </row>
    <row r="271" spans="1:16" s="3" customFormat="1" ht="12">
      <c r="C271" s="157"/>
      <c r="D271" s="19" t="s">
        <v>103</v>
      </c>
      <c r="E271" s="20" t="s">
        <v>32</v>
      </c>
      <c r="F271" s="26"/>
      <c r="G271" s="20"/>
      <c r="H271" s="17"/>
      <c r="I271" s="18" t="s">
        <v>32</v>
      </c>
      <c r="J271" s="18" t="s">
        <v>32</v>
      </c>
      <c r="K271" s="18" t="s">
        <v>32</v>
      </c>
      <c r="L271" s="18" t="s">
        <v>32</v>
      </c>
      <c r="M271" s="18" t="s">
        <v>32</v>
      </c>
      <c r="N271" s="18" t="s">
        <v>32</v>
      </c>
    </row>
    <row r="272" spans="1:16" s="3" customFormat="1" ht="12.6" thickBot="1">
      <c r="C272" s="157"/>
      <c r="D272" s="21" t="s">
        <v>104</v>
      </c>
      <c r="E272" s="22" t="str">
        <f>'[1]Title Lists'!J6</f>
        <v>Government of Sierra Leone (GoSL)</v>
      </c>
      <c r="F272" s="27"/>
      <c r="G272" s="22"/>
      <c r="H272" s="23"/>
      <c r="I272" s="24">
        <v>102043.25538714105</v>
      </c>
      <c r="J272" s="66">
        <v>186510</v>
      </c>
      <c r="K272" s="66">
        <v>186510.00000000003</v>
      </c>
      <c r="L272" s="66">
        <v>186510</v>
      </c>
      <c r="M272" s="66">
        <v>186510</v>
      </c>
      <c r="N272" s="66">
        <v>932549.99999999988</v>
      </c>
    </row>
    <row r="273" spans="4:14" ht="15" thickBot="1"/>
    <row r="274" spans="4:14" ht="15" thickBot="1">
      <c r="D274" s="78" t="s">
        <v>105</v>
      </c>
      <c r="E274" s="79"/>
      <c r="F274" s="80"/>
      <c r="G274" s="79"/>
      <c r="H274" s="81"/>
      <c r="N274" s="134"/>
    </row>
    <row r="275" spans="4:14" ht="29.45" customHeight="1">
      <c r="D275" s="12" t="s">
        <v>106</v>
      </c>
      <c r="E275" s="76" t="s">
        <v>107</v>
      </c>
      <c r="F275" s="76" t="s">
        <v>108</v>
      </c>
      <c r="G275" s="76" t="s">
        <v>109</v>
      </c>
      <c r="H275" s="77" t="s">
        <v>110</v>
      </c>
    </row>
    <row r="276" spans="4:14">
      <c r="D276" s="67" t="s">
        <v>25</v>
      </c>
      <c r="E276" s="73">
        <f t="shared" ref="E276:E284" si="0">SUMIFS($N$8:$N$263,$A$8:$A$263,$E$269,$H$8:$H$263,$D276)</f>
        <v>5006475.1535790889</v>
      </c>
      <c r="F276" s="73" t="s">
        <v>32</v>
      </c>
      <c r="G276" s="73" t="s">
        <v>32</v>
      </c>
      <c r="H276" s="73">
        <v>782549.99999999988</v>
      </c>
    </row>
    <row r="277" spans="4:14">
      <c r="D277" s="68" t="s">
        <v>111</v>
      </c>
      <c r="E277" s="74">
        <f t="shared" si="0"/>
        <v>0</v>
      </c>
      <c r="F277" s="74" t="s">
        <v>32</v>
      </c>
      <c r="G277" s="74" t="s">
        <v>32</v>
      </c>
      <c r="H277" s="74">
        <v>0</v>
      </c>
    </row>
    <row r="278" spans="4:14">
      <c r="D278" s="68" t="s">
        <v>95</v>
      </c>
      <c r="E278" s="74">
        <f t="shared" si="0"/>
        <v>0</v>
      </c>
      <c r="F278" s="74" t="s">
        <v>32</v>
      </c>
      <c r="G278" s="74" t="s">
        <v>32</v>
      </c>
      <c r="H278" s="74">
        <v>0</v>
      </c>
    </row>
    <row r="279" spans="4:14">
      <c r="D279" s="69" t="s">
        <v>26</v>
      </c>
      <c r="E279" s="74">
        <f t="shared" si="0"/>
        <v>6181746.3933150461</v>
      </c>
      <c r="F279" s="74" t="s">
        <v>32</v>
      </c>
      <c r="G279" s="74" t="s">
        <v>32</v>
      </c>
      <c r="H279" s="74">
        <v>0</v>
      </c>
    </row>
    <row r="280" spans="4:14">
      <c r="D280" s="69" t="s">
        <v>27</v>
      </c>
      <c r="E280" s="74">
        <f t="shared" si="0"/>
        <v>2084233.2592594491</v>
      </c>
      <c r="F280" s="74" t="s">
        <v>32</v>
      </c>
      <c r="G280" s="74" t="s">
        <v>32</v>
      </c>
      <c r="H280" s="74">
        <v>48000</v>
      </c>
    </row>
    <row r="281" spans="4:14">
      <c r="D281" s="69" t="s">
        <v>100</v>
      </c>
      <c r="E281" s="74">
        <f t="shared" si="0"/>
        <v>571773.43217567424</v>
      </c>
      <c r="F281" s="74" t="s">
        <v>32</v>
      </c>
      <c r="G281" s="74" t="s">
        <v>32</v>
      </c>
      <c r="H281" s="74">
        <v>102000</v>
      </c>
    </row>
    <row r="282" spans="4:14">
      <c r="D282" s="68" t="s">
        <v>28</v>
      </c>
      <c r="E282" s="74">
        <f t="shared" si="0"/>
        <v>4998636.402221038</v>
      </c>
      <c r="F282" s="74" t="s">
        <v>32</v>
      </c>
      <c r="G282" s="74" t="s">
        <v>32</v>
      </c>
      <c r="H282" s="74">
        <v>0</v>
      </c>
    </row>
    <row r="283" spans="4:14">
      <c r="D283" s="69" t="s">
        <v>29</v>
      </c>
      <c r="E283" s="74">
        <f t="shared" si="0"/>
        <v>3061684.1125574661</v>
      </c>
      <c r="F283" s="74" t="s">
        <v>32</v>
      </c>
      <c r="G283" s="74" t="s">
        <v>32</v>
      </c>
      <c r="H283" s="74">
        <v>0</v>
      </c>
    </row>
    <row r="284" spans="4:14">
      <c r="D284" s="70" t="s">
        <v>30</v>
      </c>
      <c r="E284" s="75">
        <f t="shared" si="0"/>
        <v>3095451.246774374</v>
      </c>
      <c r="F284" s="75" t="s">
        <v>32</v>
      </c>
      <c r="G284" s="75" t="s">
        <v>32</v>
      </c>
      <c r="H284" s="75">
        <v>0</v>
      </c>
    </row>
    <row r="285" spans="4:14" ht="15" thickBot="1">
      <c r="D285" s="71" t="s">
        <v>103</v>
      </c>
      <c r="E285" s="72">
        <f>SUM(E276:E284)</f>
        <v>24999999.999882139</v>
      </c>
      <c r="F285" s="72" t="s">
        <v>32</v>
      </c>
      <c r="G285" s="72" t="s">
        <v>32</v>
      </c>
      <c r="H285" s="72">
        <v>932549.99999999988</v>
      </c>
    </row>
    <row r="286" spans="4:14" ht="15" thickBot="1">
      <c r="D286" s="30"/>
      <c r="E286" s="88"/>
      <c r="J286" s="84"/>
    </row>
    <row r="287" spans="4:14" ht="15" thickBot="1">
      <c r="D287" s="78" t="s">
        <v>112</v>
      </c>
      <c r="E287" s="82"/>
      <c r="G287" s="174"/>
    </row>
    <row r="288" spans="4:14">
      <c r="D288" s="12" t="s">
        <v>106</v>
      </c>
      <c r="E288" s="77" t="s">
        <v>107</v>
      </c>
      <c r="F288" s="1"/>
      <c r="G288" s="139"/>
      <c r="H288" s="175"/>
    </row>
    <row r="289" spans="3:14">
      <c r="D289" s="67" t="s">
        <v>25</v>
      </c>
      <c r="E289" s="83">
        <f>E276/$E$285</f>
        <v>0.20025900614410766</v>
      </c>
      <c r="F289" s="1"/>
    </row>
    <row r="290" spans="3:14">
      <c r="D290" s="69" t="s">
        <v>26</v>
      </c>
      <c r="E290" s="83">
        <f t="shared" ref="E290:E295" si="1">E279/$E$285</f>
        <v>0.24726985573376759</v>
      </c>
      <c r="F290" s="29"/>
      <c r="G290" s="29"/>
    </row>
    <row r="291" spans="3:14">
      <c r="D291" s="69" t="s">
        <v>27</v>
      </c>
      <c r="E291" s="83">
        <f t="shared" si="1"/>
        <v>8.3369330370771003E-2</v>
      </c>
      <c r="F291" s="1"/>
    </row>
    <row r="292" spans="3:14">
      <c r="D292" s="69" t="s">
        <v>100</v>
      </c>
      <c r="E292" s="83">
        <f t="shared" si="1"/>
        <v>2.2870937287134793E-2</v>
      </c>
      <c r="F292" s="1"/>
    </row>
    <row r="293" spans="3:14">
      <c r="D293" s="68" t="s">
        <v>28</v>
      </c>
      <c r="E293" s="83">
        <f t="shared" si="1"/>
        <v>0.19994545608978415</v>
      </c>
      <c r="F293" s="1"/>
    </row>
    <row r="294" spans="3:14">
      <c r="D294" s="69" t="s">
        <v>29</v>
      </c>
      <c r="E294" s="83">
        <f t="shared" si="1"/>
        <v>0.12246736450287601</v>
      </c>
      <c r="F294" s="29"/>
      <c r="G294" s="29"/>
    </row>
    <row r="295" spans="3:14">
      <c r="D295" s="70" t="s">
        <v>30</v>
      </c>
      <c r="E295" s="83">
        <f t="shared" si="1"/>
        <v>0.1238180498715587</v>
      </c>
      <c r="F295" s="1"/>
    </row>
    <row r="296" spans="3:14" ht="15" thickBot="1">
      <c r="D296" s="248" t="s">
        <v>103</v>
      </c>
      <c r="E296" s="249">
        <f>SUM(E289:E295)</f>
        <v>0.99999999999999978</v>
      </c>
      <c r="F296" s="1"/>
    </row>
    <row r="297" spans="3:14" ht="15" thickBot="1"/>
    <row r="298" spans="3:14" ht="15" thickBot="1">
      <c r="C298"/>
      <c r="D298" s="140" t="s">
        <v>113</v>
      </c>
      <c r="E298" s="141">
        <f>N250/SUM(N250,N228,N173,N104)</f>
        <v>4.8320904559075978E-2</v>
      </c>
    </row>
    <row r="299" spans="3:14" ht="15" thickBot="1">
      <c r="C299"/>
      <c r="D299" s="25"/>
      <c r="E299" s="25"/>
    </row>
    <row r="300" spans="3:14" ht="23.1">
      <c r="C300"/>
      <c r="D300" s="136" t="s">
        <v>8</v>
      </c>
      <c r="E300" s="76" t="s">
        <v>20</v>
      </c>
      <c r="F300" s="76" t="s">
        <v>33</v>
      </c>
      <c r="G300" s="76" t="s">
        <v>31</v>
      </c>
      <c r="H300" s="250" t="s">
        <v>38</v>
      </c>
      <c r="I300" s="251" t="s">
        <v>103</v>
      </c>
    </row>
    <row r="301" spans="3:14">
      <c r="C301"/>
      <c r="D301" s="137">
        <v>1.1000000000000001</v>
      </c>
      <c r="E301" s="74">
        <f t="shared" ref="E301:E310" si="2">SUMIFS($N$8:$N$267,$B$8:$B$267,$D301,$A$8:$A$267,E$300)</f>
        <v>2065092.3923970272</v>
      </c>
      <c r="F301" s="74" t="s">
        <v>32</v>
      </c>
      <c r="G301" s="74" t="s">
        <v>32</v>
      </c>
      <c r="H301" s="74">
        <v>81269.483685317362</v>
      </c>
      <c r="I301" s="252">
        <v>2170481.9221277544</v>
      </c>
      <c r="N301" s="84"/>
    </row>
    <row r="302" spans="3:14">
      <c r="C302"/>
      <c r="D302" s="137">
        <v>1.2</v>
      </c>
      <c r="E302" s="74">
        <f t="shared" si="2"/>
        <v>803709.25212961237</v>
      </c>
      <c r="F302" s="74" t="s">
        <v>32</v>
      </c>
      <c r="G302" s="74" t="s">
        <v>32</v>
      </c>
      <c r="H302" s="74">
        <v>52380.351117463055</v>
      </c>
      <c r="I302" s="252">
        <v>879805.17916089273</v>
      </c>
      <c r="N302" s="84"/>
    </row>
    <row r="303" spans="3:14">
      <c r="C303"/>
      <c r="D303" s="137">
        <v>1.3</v>
      </c>
      <c r="E303" s="74">
        <f t="shared" si="2"/>
        <v>2117656.1801416781</v>
      </c>
      <c r="F303" s="74" t="s">
        <v>32</v>
      </c>
      <c r="G303" s="74" t="s">
        <v>32</v>
      </c>
      <c r="H303" s="74">
        <v>0</v>
      </c>
      <c r="I303" s="252">
        <v>2122338.3431561845</v>
      </c>
      <c r="N303" s="84"/>
    </row>
    <row r="304" spans="3:14">
      <c r="C304"/>
      <c r="D304" s="137">
        <v>1.4</v>
      </c>
      <c r="E304" s="74">
        <f t="shared" si="2"/>
        <v>2564279.5796032427</v>
      </c>
      <c r="F304" s="74" t="s">
        <v>32</v>
      </c>
      <c r="G304" s="74" t="s">
        <v>32</v>
      </c>
      <c r="H304" s="74">
        <v>0</v>
      </c>
      <c r="I304" s="252">
        <v>3065658.5850134827</v>
      </c>
      <c r="N304" s="84"/>
    </row>
    <row r="305" spans="3:14">
      <c r="C305"/>
      <c r="D305" s="137">
        <v>2.1</v>
      </c>
      <c r="E305" s="74">
        <f t="shared" si="2"/>
        <v>4735061.6739740623</v>
      </c>
      <c r="F305" s="74" t="s">
        <v>32</v>
      </c>
      <c r="G305" s="74" t="s">
        <v>32</v>
      </c>
      <c r="H305" s="74">
        <v>0</v>
      </c>
      <c r="I305" s="252">
        <v>4816791.8338152859</v>
      </c>
      <c r="N305" s="84"/>
    </row>
    <row r="306" spans="3:14">
      <c r="C306"/>
      <c r="D306" s="137">
        <v>2.2000000000000002</v>
      </c>
      <c r="E306" s="74">
        <f t="shared" si="2"/>
        <v>1676252.8245141224</v>
      </c>
      <c r="F306" s="74" t="s">
        <v>32</v>
      </c>
      <c r="G306" s="74" t="s">
        <v>32</v>
      </c>
      <c r="H306" s="74">
        <v>0</v>
      </c>
      <c r="I306" s="252">
        <v>1701577.2277610076</v>
      </c>
      <c r="N306" s="84"/>
    </row>
    <row r="307" spans="3:14">
      <c r="C307"/>
      <c r="D307" s="137">
        <v>3.1</v>
      </c>
      <c r="E307" s="74">
        <f t="shared" si="2"/>
        <v>1975640.1353409318</v>
      </c>
      <c r="F307" s="74" t="s">
        <v>32</v>
      </c>
      <c r="G307" s="74" t="s">
        <v>32</v>
      </c>
      <c r="H307" s="74">
        <v>89056.647108667268</v>
      </c>
      <c r="I307" s="252">
        <v>2099283.410461775</v>
      </c>
      <c r="N307" s="84"/>
    </row>
    <row r="308" spans="3:14">
      <c r="C308"/>
      <c r="D308" s="137">
        <v>3.2</v>
      </c>
      <c r="E308" s="74">
        <f t="shared" si="2"/>
        <v>6721549.3644254031</v>
      </c>
      <c r="F308" s="74" t="s">
        <v>32</v>
      </c>
      <c r="G308" s="74" t="s">
        <v>32</v>
      </c>
      <c r="H308" s="74">
        <v>376666.25052320608</v>
      </c>
      <c r="I308" s="252">
        <v>7289839.1361790579</v>
      </c>
      <c r="N308" s="84"/>
    </row>
    <row r="309" spans="3:14">
      <c r="C309"/>
      <c r="D309" s="137">
        <v>4.0999999999999996</v>
      </c>
      <c r="E309" s="74">
        <f t="shared" si="2"/>
        <v>1150508.6603643834</v>
      </c>
      <c r="F309" s="74" t="s">
        <v>32</v>
      </c>
      <c r="G309" s="74" t="s">
        <v>32</v>
      </c>
      <c r="H309" s="74">
        <v>37377.267565346243</v>
      </c>
      <c r="I309" s="252">
        <v>1220896.6138941173</v>
      </c>
      <c r="N309" s="84"/>
    </row>
    <row r="310" spans="3:14">
      <c r="C310"/>
      <c r="D310" s="177" t="s">
        <v>98</v>
      </c>
      <c r="E310" s="178">
        <f t="shared" si="2"/>
        <v>1190249.9369916727</v>
      </c>
      <c r="F310" s="74" t="s">
        <v>32</v>
      </c>
      <c r="G310" s="74" t="s">
        <v>32</v>
      </c>
      <c r="H310" s="74">
        <v>295800</v>
      </c>
      <c r="I310" s="253">
        <v>1496727.3783095782</v>
      </c>
      <c r="K310" s="170"/>
      <c r="N310" s="84"/>
    </row>
    <row r="311" spans="3:14" ht="15" thickBot="1">
      <c r="C311"/>
      <c r="D311" s="138" t="s">
        <v>103</v>
      </c>
      <c r="E311" s="179">
        <f>SUM(E301:E310)</f>
        <v>24999999.999882136</v>
      </c>
      <c r="F311" s="179" t="s">
        <v>32</v>
      </c>
      <c r="G311" s="179" t="s">
        <v>32</v>
      </c>
      <c r="H311" s="179">
        <v>932550</v>
      </c>
      <c r="I311" s="254">
        <v>26863399.629879136</v>
      </c>
      <c r="N311" s="84"/>
    </row>
    <row r="312" spans="3:14">
      <c r="C312"/>
    </row>
    <row r="313" spans="3:14">
      <c r="C313"/>
      <c r="E313" s="172"/>
      <c r="F313" s="135"/>
    </row>
    <row r="314" spans="3:14">
      <c r="C314"/>
      <c r="E314" s="173"/>
    </row>
    <row r="315" spans="3:14">
      <c r="C315"/>
      <c r="E315" s="171"/>
    </row>
    <row r="316" spans="3:14">
      <c r="C316"/>
    </row>
    <row r="317" spans="3:14">
      <c r="C317"/>
    </row>
    <row r="318" spans="3:14">
      <c r="C318"/>
    </row>
    <row r="319" spans="3:14">
      <c r="C319"/>
    </row>
    <row r="320" spans="3:14">
      <c r="C320"/>
    </row>
    <row r="321" spans="3:3">
      <c r="C321"/>
    </row>
    <row r="322" spans="3:3">
      <c r="C322"/>
    </row>
    <row r="323" spans="3:3">
      <c r="C323"/>
    </row>
    <row r="324" spans="3:3">
      <c r="C324"/>
    </row>
    <row r="325" spans="3:3">
      <c r="C325"/>
    </row>
    <row r="326" spans="3:3">
      <c r="C326"/>
    </row>
    <row r="327" spans="3:3">
      <c r="C327"/>
    </row>
    <row r="328" spans="3:3">
      <c r="C328"/>
    </row>
    <row r="329" spans="3:3">
      <c r="C329"/>
    </row>
    <row r="330" spans="3:3">
      <c r="C330"/>
    </row>
    <row r="331" spans="3:3">
      <c r="C331"/>
    </row>
    <row r="332" spans="3:3">
      <c r="C332"/>
    </row>
    <row r="333" spans="3:3">
      <c r="C333"/>
    </row>
    <row r="334" spans="3:3">
      <c r="C334"/>
    </row>
    <row r="335" spans="3:3">
      <c r="C335"/>
    </row>
    <row r="336" spans="3:3">
      <c r="C336"/>
    </row>
    <row r="337" spans="3:3">
      <c r="C337"/>
    </row>
    <row r="338" spans="3:3">
      <c r="C338"/>
    </row>
    <row r="339" spans="3:3">
      <c r="C339"/>
    </row>
    <row r="340" spans="3:3">
      <c r="C340"/>
    </row>
    <row r="341" spans="3:3">
      <c r="C341"/>
    </row>
    <row r="342" spans="3:3">
      <c r="C342"/>
    </row>
    <row r="343" spans="3:3">
      <c r="C343"/>
    </row>
    <row r="344" spans="3:3">
      <c r="C344"/>
    </row>
    <row r="345" spans="3:3">
      <c r="C345"/>
    </row>
    <row r="346" spans="3:3">
      <c r="C346"/>
    </row>
    <row r="347" spans="3:3">
      <c r="C347"/>
    </row>
    <row r="348" spans="3:3">
      <c r="C348"/>
    </row>
    <row r="349" spans="3:3">
      <c r="C349"/>
    </row>
    <row r="350" spans="3:3">
      <c r="C350"/>
    </row>
    <row r="351" spans="3:3">
      <c r="C351"/>
    </row>
    <row r="352" spans="3:3">
      <c r="C352"/>
    </row>
    <row r="353" spans="3:3">
      <c r="C353"/>
    </row>
    <row r="354" spans="3:3">
      <c r="C354"/>
    </row>
    <row r="355" spans="3:3">
      <c r="C355"/>
    </row>
    <row r="356" spans="3:3">
      <c r="C356"/>
    </row>
    <row r="357" spans="3:3">
      <c r="C357"/>
    </row>
    <row r="358" spans="3:3">
      <c r="C358"/>
    </row>
    <row r="359" spans="3:3">
      <c r="C359"/>
    </row>
    <row r="360" spans="3:3">
      <c r="C360"/>
    </row>
    <row r="361" spans="3:3">
      <c r="C361"/>
    </row>
    <row r="362" spans="3:3">
      <c r="C362"/>
    </row>
    <row r="363" spans="3:3">
      <c r="C363"/>
    </row>
    <row r="364" spans="3:3">
      <c r="C364"/>
    </row>
    <row r="365" spans="3:3">
      <c r="C365"/>
    </row>
    <row r="366" spans="3:3">
      <c r="C366"/>
    </row>
    <row r="367" spans="3:3">
      <c r="C367"/>
    </row>
    <row r="368" spans="3:3">
      <c r="C368"/>
    </row>
    <row r="369" spans="3:3">
      <c r="C369"/>
    </row>
    <row r="370" spans="3:3">
      <c r="C370"/>
    </row>
    <row r="371" spans="3:3">
      <c r="C371"/>
    </row>
    <row r="372" spans="3:3">
      <c r="C372"/>
    </row>
    <row r="373" spans="3:3">
      <c r="C373"/>
    </row>
    <row r="374" spans="3:3">
      <c r="C374"/>
    </row>
    <row r="375" spans="3:3">
      <c r="C375"/>
    </row>
    <row r="376" spans="3:3">
      <c r="C376"/>
    </row>
    <row r="377" spans="3:3">
      <c r="C377"/>
    </row>
    <row r="378" spans="3:3">
      <c r="C378"/>
    </row>
    <row r="379" spans="3:3">
      <c r="C379"/>
    </row>
    <row r="380" spans="3:3">
      <c r="C380"/>
    </row>
    <row r="381" spans="3:3">
      <c r="C381"/>
    </row>
    <row r="382" spans="3:3">
      <c r="C382"/>
    </row>
    <row r="383" spans="3:3">
      <c r="C383"/>
    </row>
    <row r="384" spans="3:3">
      <c r="C384"/>
    </row>
    <row r="385" spans="3:3">
      <c r="C385"/>
    </row>
    <row r="386" spans="3:3">
      <c r="C386"/>
    </row>
    <row r="387" spans="3:3">
      <c r="C387"/>
    </row>
    <row r="388" spans="3:3">
      <c r="C388"/>
    </row>
    <row r="389" spans="3:3">
      <c r="C389"/>
    </row>
    <row r="390" spans="3:3">
      <c r="C390"/>
    </row>
    <row r="391" spans="3:3">
      <c r="C391"/>
    </row>
    <row r="392" spans="3:3">
      <c r="C392"/>
    </row>
    <row r="393" spans="3:3">
      <c r="C393"/>
    </row>
    <row r="394" spans="3:3">
      <c r="C394"/>
    </row>
    <row r="395" spans="3:3">
      <c r="C395"/>
    </row>
    <row r="396" spans="3:3">
      <c r="C396"/>
    </row>
    <row r="397" spans="3:3">
      <c r="C397"/>
    </row>
    <row r="398" spans="3:3">
      <c r="C398"/>
    </row>
    <row r="399" spans="3:3">
      <c r="C399"/>
    </row>
    <row r="400" spans="3:3">
      <c r="C400"/>
    </row>
    <row r="401" spans="3:3">
      <c r="C401"/>
    </row>
    <row r="402" spans="3:3">
      <c r="C402"/>
    </row>
    <row r="403" spans="3:3">
      <c r="C403"/>
    </row>
    <row r="404" spans="3:3">
      <c r="C404"/>
    </row>
    <row r="405" spans="3:3">
      <c r="C405"/>
    </row>
    <row r="406" spans="3:3">
      <c r="C406"/>
    </row>
    <row r="407" spans="3:3">
      <c r="C407"/>
    </row>
    <row r="408" spans="3:3">
      <c r="C408"/>
    </row>
    <row r="409" spans="3:3">
      <c r="C409"/>
    </row>
    <row r="410" spans="3:3">
      <c r="C410"/>
    </row>
    <row r="411" spans="3:3">
      <c r="C411"/>
    </row>
    <row r="412" spans="3:3">
      <c r="C412"/>
    </row>
    <row r="413" spans="3:3">
      <c r="C413"/>
    </row>
    <row r="414" spans="3:3">
      <c r="C414"/>
    </row>
    <row r="415" spans="3:3">
      <c r="C415"/>
    </row>
    <row r="416" spans="3:3">
      <c r="C416"/>
    </row>
    <row r="417" spans="3:3">
      <c r="C417"/>
    </row>
    <row r="418" spans="3:3">
      <c r="C418"/>
    </row>
    <row r="419" spans="3:3">
      <c r="C419"/>
    </row>
    <row r="420" spans="3:3">
      <c r="C420"/>
    </row>
    <row r="421" spans="3:3">
      <c r="C421"/>
    </row>
    <row r="422" spans="3:3">
      <c r="C422"/>
    </row>
    <row r="423" spans="3:3">
      <c r="C423"/>
    </row>
    <row r="424" spans="3:3">
      <c r="C424"/>
    </row>
    <row r="425" spans="3:3">
      <c r="C425"/>
    </row>
    <row r="426" spans="3:3">
      <c r="C426"/>
    </row>
    <row r="427" spans="3:3">
      <c r="C427"/>
    </row>
    <row r="428" spans="3:3">
      <c r="C428"/>
    </row>
    <row r="429" spans="3:3">
      <c r="C429"/>
    </row>
    <row r="430" spans="3:3">
      <c r="C430"/>
    </row>
    <row r="431" spans="3:3">
      <c r="C431"/>
    </row>
    <row r="432" spans="3:3">
      <c r="C432"/>
    </row>
    <row r="433" spans="3:3">
      <c r="C433"/>
    </row>
    <row r="434" spans="3:3">
      <c r="C434"/>
    </row>
    <row r="435" spans="3:3">
      <c r="C435"/>
    </row>
    <row r="436" spans="3:3">
      <c r="C436"/>
    </row>
    <row r="437" spans="3:3">
      <c r="C437"/>
    </row>
    <row r="438" spans="3:3">
      <c r="C438"/>
    </row>
    <row r="439" spans="3:3">
      <c r="C439"/>
    </row>
    <row r="440" spans="3:3">
      <c r="C440"/>
    </row>
    <row r="441" spans="3:3">
      <c r="C441"/>
    </row>
    <row r="442" spans="3:3">
      <c r="C442"/>
    </row>
    <row r="443" spans="3:3">
      <c r="C443"/>
    </row>
    <row r="444" spans="3:3">
      <c r="C444"/>
    </row>
    <row r="445" spans="3:3">
      <c r="C445"/>
    </row>
    <row r="446" spans="3:3">
      <c r="C446"/>
    </row>
    <row r="447" spans="3:3">
      <c r="C447"/>
    </row>
    <row r="448" spans="3:3">
      <c r="C448"/>
    </row>
    <row r="449" spans="3:3">
      <c r="C449"/>
    </row>
    <row r="450" spans="3:3">
      <c r="C450"/>
    </row>
    <row r="451" spans="3:3">
      <c r="C451"/>
    </row>
    <row r="452" spans="3:3">
      <c r="C452"/>
    </row>
    <row r="453" spans="3:3">
      <c r="C453"/>
    </row>
    <row r="454" spans="3:3">
      <c r="C454"/>
    </row>
    <row r="455" spans="3:3">
      <c r="C455"/>
    </row>
    <row r="456" spans="3:3">
      <c r="C456"/>
    </row>
    <row r="457" spans="3:3">
      <c r="C457"/>
    </row>
    <row r="458" spans="3:3">
      <c r="C458"/>
    </row>
    <row r="459" spans="3:3">
      <c r="C459"/>
    </row>
    <row r="460" spans="3:3">
      <c r="C460"/>
    </row>
    <row r="461" spans="3:3">
      <c r="C461"/>
    </row>
    <row r="462" spans="3:3">
      <c r="C462"/>
    </row>
    <row r="463" spans="3:3">
      <c r="C463"/>
    </row>
    <row r="464" spans="3:3">
      <c r="C464"/>
    </row>
    <row r="465" spans="3:3">
      <c r="C465"/>
    </row>
    <row r="466" spans="3:3">
      <c r="C466"/>
    </row>
    <row r="467" spans="3:3">
      <c r="C467"/>
    </row>
    <row r="468" spans="3:3">
      <c r="C468"/>
    </row>
    <row r="469" spans="3:3">
      <c r="C469"/>
    </row>
    <row r="470" spans="3:3">
      <c r="C470"/>
    </row>
    <row r="471" spans="3:3">
      <c r="C471"/>
    </row>
    <row r="472" spans="3:3">
      <c r="C472"/>
    </row>
    <row r="473" spans="3:3">
      <c r="C473"/>
    </row>
    <row r="474" spans="3:3">
      <c r="C474"/>
    </row>
    <row r="475" spans="3:3">
      <c r="C475"/>
    </row>
    <row r="476" spans="3:3">
      <c r="C476"/>
    </row>
    <row r="477" spans="3:3">
      <c r="C477"/>
    </row>
    <row r="478" spans="3:3">
      <c r="C478"/>
    </row>
    <row r="479" spans="3:3">
      <c r="C479"/>
    </row>
    <row r="480" spans="3:3">
      <c r="C480"/>
    </row>
    <row r="481" spans="3:3">
      <c r="C481"/>
    </row>
    <row r="482" spans="3:3">
      <c r="C482"/>
    </row>
    <row r="483" spans="3:3">
      <c r="C483"/>
    </row>
    <row r="484" spans="3:3">
      <c r="C484"/>
    </row>
    <row r="485" spans="3:3">
      <c r="C485"/>
    </row>
    <row r="486" spans="3:3">
      <c r="C486"/>
    </row>
    <row r="487" spans="3:3">
      <c r="C487"/>
    </row>
    <row r="488" spans="3:3">
      <c r="C488"/>
    </row>
    <row r="489" spans="3:3">
      <c r="C489"/>
    </row>
    <row r="490" spans="3:3">
      <c r="C490"/>
    </row>
    <row r="491" spans="3:3">
      <c r="C491"/>
    </row>
    <row r="492" spans="3:3">
      <c r="C492"/>
    </row>
    <row r="493" spans="3:3">
      <c r="C493"/>
    </row>
    <row r="494" spans="3:3">
      <c r="C494"/>
    </row>
    <row r="495" spans="3:3">
      <c r="C495"/>
    </row>
    <row r="496" spans="3:3">
      <c r="C496"/>
    </row>
    <row r="497" spans="3:3">
      <c r="C497"/>
    </row>
    <row r="498" spans="3:3">
      <c r="C498"/>
    </row>
    <row r="499" spans="3:3">
      <c r="C499"/>
    </row>
    <row r="500" spans="3:3">
      <c r="C500"/>
    </row>
    <row r="501" spans="3:3">
      <c r="C501"/>
    </row>
    <row r="502" spans="3:3">
      <c r="C502"/>
    </row>
    <row r="503" spans="3:3">
      <c r="C503"/>
    </row>
    <row r="504" spans="3:3">
      <c r="C504"/>
    </row>
    <row r="505" spans="3:3">
      <c r="C505"/>
    </row>
    <row r="506" spans="3:3">
      <c r="C506"/>
    </row>
    <row r="507" spans="3:3">
      <c r="C507"/>
    </row>
    <row r="508" spans="3:3">
      <c r="C508"/>
    </row>
    <row r="509" spans="3:3">
      <c r="C509"/>
    </row>
    <row r="510" spans="3:3">
      <c r="C510"/>
    </row>
    <row r="511" spans="3:3">
      <c r="C511"/>
    </row>
    <row r="512" spans="3:3">
      <c r="C512"/>
    </row>
    <row r="513" spans="3:3">
      <c r="C513"/>
    </row>
    <row r="514" spans="3:3">
      <c r="C514"/>
    </row>
    <row r="515" spans="3:3">
      <c r="C515"/>
    </row>
    <row r="516" spans="3:3">
      <c r="C516"/>
    </row>
    <row r="517" spans="3:3">
      <c r="C517"/>
    </row>
    <row r="518" spans="3:3">
      <c r="C518"/>
    </row>
    <row r="519" spans="3:3">
      <c r="C519"/>
    </row>
    <row r="520" spans="3:3">
      <c r="C520"/>
    </row>
    <row r="521" spans="3:3">
      <c r="C521"/>
    </row>
    <row r="522" spans="3:3">
      <c r="C522"/>
    </row>
    <row r="523" spans="3:3">
      <c r="C523"/>
    </row>
    <row r="524" spans="3:3">
      <c r="C524"/>
    </row>
    <row r="525" spans="3:3">
      <c r="C525"/>
    </row>
    <row r="526" spans="3:3">
      <c r="C526"/>
    </row>
    <row r="527" spans="3:3">
      <c r="C527"/>
    </row>
    <row r="528" spans="3:3">
      <c r="C528"/>
    </row>
    <row r="529" spans="3:3">
      <c r="C529"/>
    </row>
    <row r="530" spans="3:3">
      <c r="C530"/>
    </row>
    <row r="531" spans="3:3">
      <c r="C531"/>
    </row>
    <row r="532" spans="3:3">
      <c r="C532"/>
    </row>
    <row r="533" spans="3:3">
      <c r="C533"/>
    </row>
  </sheetData>
  <mergeCells count="77">
    <mergeCell ref="G260:G262"/>
    <mergeCell ref="G209:G214"/>
    <mergeCell ref="G217:G222"/>
    <mergeCell ref="G232:G236"/>
    <mergeCell ref="G240:G244"/>
    <mergeCell ref="G246:G247"/>
    <mergeCell ref="G116:G121"/>
    <mergeCell ref="G195:G196"/>
    <mergeCell ref="G198:G203"/>
    <mergeCell ref="G206:G207"/>
    <mergeCell ref="G255:G258"/>
    <mergeCell ref="G163:G168"/>
    <mergeCell ref="G177:G182"/>
    <mergeCell ref="G188:G193"/>
    <mergeCell ref="D255:D263"/>
    <mergeCell ref="F35:F42"/>
    <mergeCell ref="F26:F33"/>
    <mergeCell ref="F108:F114"/>
    <mergeCell ref="F74:F80"/>
    <mergeCell ref="F66:F72"/>
    <mergeCell ref="F136:F142"/>
    <mergeCell ref="F209:F215"/>
    <mergeCell ref="F255:F263"/>
    <mergeCell ref="E255:E263"/>
    <mergeCell ref="F188:F196"/>
    <mergeCell ref="F198:F207"/>
    <mergeCell ref="F145:F152"/>
    <mergeCell ref="F116:F125"/>
    <mergeCell ref="F217:F225"/>
    <mergeCell ref="F240:F247"/>
    <mergeCell ref="F232:F238"/>
    <mergeCell ref="E232:E248"/>
    <mergeCell ref="F177:F185"/>
    <mergeCell ref="F94:F101"/>
    <mergeCell ref="F83:F92"/>
    <mergeCell ref="I5:N5"/>
    <mergeCell ref="F55:F63"/>
    <mergeCell ref="E188:E226"/>
    <mergeCell ref="F127:F134"/>
    <mergeCell ref="F163:F170"/>
    <mergeCell ref="F154:F161"/>
    <mergeCell ref="E66:E81"/>
    <mergeCell ref="G123:G125"/>
    <mergeCell ref="G127:G132"/>
    <mergeCell ref="G136:G141"/>
    <mergeCell ref="G145:G150"/>
    <mergeCell ref="G154:G159"/>
    <mergeCell ref="G83:G88"/>
    <mergeCell ref="G90:G92"/>
    <mergeCell ref="G94:G99"/>
    <mergeCell ref="G108:G113"/>
    <mergeCell ref="G8:G13"/>
    <mergeCell ref="G17:G22"/>
    <mergeCell ref="G26:G31"/>
    <mergeCell ref="F17:F24"/>
    <mergeCell ref="F8:F15"/>
    <mergeCell ref="G35:G40"/>
    <mergeCell ref="G45:G50"/>
    <mergeCell ref="G55:G60"/>
    <mergeCell ref="G66:G71"/>
    <mergeCell ref="G74:G79"/>
    <mergeCell ref="F45:F53"/>
    <mergeCell ref="D250:F253"/>
    <mergeCell ref="D264:F266"/>
    <mergeCell ref="D232:D249"/>
    <mergeCell ref="D108:D172"/>
    <mergeCell ref="D8:D103"/>
    <mergeCell ref="D104:F107"/>
    <mergeCell ref="D173:F176"/>
    <mergeCell ref="D228:F231"/>
    <mergeCell ref="E83:E102"/>
    <mergeCell ref="E108:E143"/>
    <mergeCell ref="E145:E171"/>
    <mergeCell ref="E177:E186"/>
    <mergeCell ref="D177:D227"/>
    <mergeCell ref="E8:E43"/>
    <mergeCell ref="E45:E64"/>
  </mergeCells>
  <phoneticPr fontId="20" type="noConversion"/>
  <dataValidations xWindow="587" yWindow="1172" count="6">
    <dataValidation type="list" allowBlank="1" showInputMessage="1" showErrorMessage="1" sqref="A101:A107 A134:A135 A152:A153 A161:A162 A170:A176 A185:A187 A90:A93 A123:A126 A195:A197 A206:A208 A225:A231 G267 B264:B266 A260:A266 A63:A65 A246:A254 A239" xr:uid="{00000000-0002-0000-0200-000002000000}">
      <formula1>Funding</formula1>
    </dataValidation>
    <dataValidation type="list" allowBlank="1" showInputMessage="1" showErrorMessage="1" prompt="Please select Funding Source" sqref="A17 A26 A8 A35 A45 A55 A66 A74 A83 A94 A108 A116 A127 A136 A145 A154 A163 A177 A188 A198 A209 A217 A232 A240 A255 E269:E272" xr:uid="{00000000-0002-0000-0200-000003000000}">
      <formula1>Funding</formula1>
    </dataValidation>
    <dataValidation type="list" allowBlank="1" showInputMessage="1" showErrorMessage="1" sqref="H254 H267" xr:uid="{00000000-0002-0000-0200-000004000000}">
      <formula1>Categories</formula1>
    </dataValidation>
    <dataValidation type="list" allowBlank="1" showInputMessage="1" showErrorMessage="1" sqref="E254 E267" xr:uid="{00000000-0002-0000-0200-000007000000}">
      <formula1>Outputs</formula1>
    </dataValidation>
    <dataValidation type="list" allowBlank="1" showInputMessage="1" showErrorMessage="1" prompt="Please select from drop down list" sqref="E3" xr:uid="{00000000-0002-0000-0200-000008000000}">
      <formula1>#REF!</formula1>
    </dataValidation>
    <dataValidation type="list" allowBlank="1" showInputMessage="1" showErrorMessage="1" sqref="D267 D254:D255 H255:H266 H8:H253 F217 F17 F26 F35 F55 F74 F94 F127 F136 F154 F116 F163 F198 F209 D177:F177 E145:F145 E66:F66 D108:F108 E83:F83 E255:F255 D8:F8 E45:F45 E188:F188" xr:uid="{F538BC53-C3AD-4B8A-8062-8251DC7D287B}">
      <formula1>#REF!</formula1>
    </dataValidation>
  </dataValidations>
  <pageMargins left="0.25" right="0.25" top="0.75" bottom="0.75" header="0.3" footer="0.3"/>
  <pageSetup paperSize="9" scale="80" orientation="landscape" r:id="rId1"/>
  <ignoredErrors>
    <ignoredError sqref="E298 E289:E295 E311 E277:E284 E276 E301 E302:E310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979F12F22C9E4F9273E32F354CEDB7" ma:contentTypeVersion="20" ma:contentTypeDescription="Create a new document." ma:contentTypeScope="" ma:versionID="ea4e5d10fa89c9815ebf3d9d51abb56c">
  <xsd:schema xmlns:xsd="http://www.w3.org/2001/XMLSchema" xmlns:xs="http://www.w3.org/2001/XMLSchema" xmlns:p="http://schemas.microsoft.com/office/2006/metadata/properties" xmlns:ns2="366ae72f-6d51-4737-8f6b-a9169c366b64" xmlns:ns3="a3cd7b71-671d-4139-9a97-5d1a7380fae4" xmlns:ns4="50c9b839-8b53-4ddb-9b24-b96221f2bda6" targetNamespace="http://schemas.microsoft.com/office/2006/metadata/properties" ma:root="true" ma:fieldsID="bb0d8430c0dc2f6bfac168702e804803" ns2:_="" ns3:_="" ns4:_="">
    <xsd:import namespace="366ae72f-6d51-4737-8f6b-a9169c366b64"/>
    <xsd:import namespace="a3cd7b71-671d-4139-9a97-5d1a7380fae4"/>
    <xsd:import namespace="50c9b839-8b53-4ddb-9b24-b96221f2bda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file_x0020_" minOccurs="0"/>
                <xsd:element ref="ns2:remark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6ae72f-6d51-4737-8f6b-a9169c366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description="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file_x0020_" ma:index="16" nillable="true" ma:displayName="file " ma:format="Dropdown" ma:internalName="file_x0020_" ma:percentage="FALSE">
      <xsd:simpleType>
        <xsd:restriction base="dms:Number"/>
      </xsd:simpleType>
    </xsd:element>
    <xsd:element name="remarks" ma:index="17" nillable="true" ma:displayName="remarks" ma:format="Dropdown" ma:internalName="remarks">
      <xsd:simpleType>
        <xsd:restriction base="dms:Text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3a5397d5-9543-4dbc-8fcb-23c3638b1d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d7b71-671d-4139-9a97-5d1a7380fae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b839-8b53-4ddb-9b24-b96221f2bda6" elementFormDefault="qualified">
    <xsd:import namespace="http://schemas.microsoft.com/office/2006/documentManagement/types"/>
    <xsd:import namespace="http://schemas.microsoft.com/office/infopath/2007/PartnerControls"/>
    <xsd:element name="TaxCatchAll" ma:index="25" nillable="true" ma:displayName="Taxonomy Catch All Column" ma:hidden="true" ma:list="{5fd50e79-fa69-4ed5-b0f8-bdacc103d93a}" ma:internalName="TaxCatchAll" ma:showField="CatchAllData" ma:web="a3cd7b71-671d-4139-9a97-5d1a7380fa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66ae72f-6d51-4737-8f6b-a9169c366b64">
      <Terms xmlns="http://schemas.microsoft.com/office/infopath/2007/PartnerControls"/>
    </lcf76f155ced4ddcb4097134ff3c332f>
    <TaxCatchAll xmlns="50c9b839-8b53-4ddb-9b24-b96221f2bda6" xsi:nil="true"/>
    <remarks xmlns="366ae72f-6d51-4737-8f6b-a9169c366b64" xsi:nil="true"/>
    <file_x0020_ xmlns="366ae72f-6d51-4737-8f6b-a9169c366b6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25C98BC-E428-4C30-A501-D66AAC9272F5}"/>
</file>

<file path=customXml/itemProps2.xml><?xml version="1.0" encoding="utf-8"?>
<ds:datastoreItem xmlns:ds="http://schemas.openxmlformats.org/officeDocument/2006/customXml" ds:itemID="{435771EB-B2D3-4E2F-9A2C-DDA28F778718}"/>
</file>

<file path=customXml/itemProps3.xml><?xml version="1.0" encoding="utf-8"?>
<ds:datastoreItem xmlns:ds="http://schemas.openxmlformats.org/officeDocument/2006/customXml" ds:itemID="{EA9EC62E-FBC8-4010-B59A-3958A9A58C94}"/>
</file>

<file path=docMetadata/LabelInfo.xml><?xml version="1.0" encoding="utf-8"?>
<clbl:labelList xmlns:clbl="http://schemas.microsoft.com/office/2020/mipLabelMetadata">
  <clbl:label id="{6875d624-be8e-4279-bc32-cd34c7605b89}" enabled="1" method="Standard" siteId="{e05f907f-5886-4982-8b05-768c4df48a0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Helal Uddin</dc:creator>
  <cp:keywords/>
  <dc:description/>
  <cp:lastModifiedBy>Marine Gosset</cp:lastModifiedBy>
  <cp:revision/>
  <dcterms:created xsi:type="dcterms:W3CDTF">2018-04-27T05:12:51Z</dcterms:created>
  <dcterms:modified xsi:type="dcterms:W3CDTF">2024-01-31T16:34:22Z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0x01010000979F12F22C9E4F9273E32F354CEDB7</vt:lpwstr>
  </property>
  <property fmtid="{D5CDD505-2E9C-101B-9397-08002B2CF9AE}" pid="3" name="MediaServiceImageTags">
    <vt:lpwstr/>
  </property>
  <property fmtid="{D5CDD505-2E9C-101B-9397-08002B2CF9AE}" pid="4" name="MSIP_Label_6875d624-be8e-4279-bc32-cd34c7605b89_Enabled">
    <vt:lpwstr>true</vt:lpwstr>
  </property>
  <property fmtid="{D5CDD505-2E9C-101B-9397-08002B2CF9AE}" pid="5" name="MSIP_Label_6875d624-be8e-4279-bc32-cd34c7605b89_SetDate">
    <vt:lpwstr>2023-11-13T08:40:31Z</vt:lpwstr>
  </property>
  <property fmtid="{D5CDD505-2E9C-101B-9397-08002B2CF9AE}" pid="6" name="MSIP_Label_6875d624-be8e-4279-bc32-cd34c7605b89_Method">
    <vt:lpwstr>Standard</vt:lpwstr>
  </property>
  <property fmtid="{D5CDD505-2E9C-101B-9397-08002B2CF9AE}" pid="7" name="MSIP_Label_6875d624-be8e-4279-bc32-cd34c7605b89_Name">
    <vt:lpwstr>Internal Information</vt:lpwstr>
  </property>
  <property fmtid="{D5CDD505-2E9C-101B-9397-08002B2CF9AE}" pid="8" name="MSIP_Label_6875d624-be8e-4279-bc32-cd34c7605b89_SiteId">
    <vt:lpwstr>37ef3d19-1651-4452-b761-dc2414bf0416</vt:lpwstr>
  </property>
  <property fmtid="{D5CDD505-2E9C-101B-9397-08002B2CF9AE}" pid="9" name="MSIP_Label_6875d624-be8e-4279-bc32-cd34c7605b89_ActionId">
    <vt:lpwstr>67bc680e-7195-43ad-9a09-9d8cdb55819b</vt:lpwstr>
  </property>
  <property fmtid="{D5CDD505-2E9C-101B-9397-08002B2CF9AE}" pid="10" name="MSIP_Label_6875d624-be8e-4279-bc32-cd34c7605b89_ContentBits">
    <vt:lpwstr>0</vt:lpwstr>
  </property>
</Properties>
</file>