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D:\GCF PPF READINESS\Colombia\PPF Agro Agricultura - LECRA\00 FUNDING PROPOSAL\CSICAP 18 Envio 12-01-2022 FULL PACKAGE\10 Annex - Procurement plan\"/>
    </mc:Choice>
  </mc:AlternateContent>
  <xr:revisionPtr revIDLastSave="0" documentId="13_ncr:1_{E1DEE17E-8598-4538-80C1-43E1B51CFD31}" xr6:coauthVersionLast="47" xr6:coauthVersionMax="47" xr10:uidLastSave="{00000000-0000-0000-0000-000000000000}"/>
  <bookViews>
    <workbookView xWindow="-3540" yWindow="-16320" windowWidth="29040" windowHeight="15840" xr2:uid="{0217E91F-EA83-4E63-99BD-02924EBFEA45}"/>
  </bookViews>
  <sheets>
    <sheet name="Index" sheetId="3" r:id="rId1"/>
    <sheet name="4.6. Procurement Plan - NC" sheetId="1" r:id="rId2"/>
    <sheet name="4.7. Procurement Plan - C" sheetId="2" r:id="rId3"/>
  </sheets>
  <externalReferences>
    <externalReference r:id="rId4"/>
    <externalReference r:id="rId5"/>
  </externalReferences>
  <definedNames>
    <definedName name="______Alt2" localSheetId="2" hidden="1">{#N/A,#N/A,FALSE,"Hoja1"}</definedName>
    <definedName name="______Alt2" hidden="1">{#N/A,#N/A,FALSE,"Hoja1"}</definedName>
    <definedName name="____Alt2" localSheetId="2" hidden="1">{#N/A,#N/A,FALSE,"Hoja1"}</definedName>
    <definedName name="____Alt2" hidden="1">{#N/A,#N/A,FALSE,"Hoja1"}</definedName>
    <definedName name="___thinkcellAikPIBfzTEuHoNcBVlACSQ" hidden="1">#REF!</definedName>
    <definedName name="___thinkcellc_ym91ky1EuRwt9mKq_eHw" hidden="1">#REF!</definedName>
    <definedName name="___thinkcellE7MrQyzrqUuothhyPMcsNg" hidden="1">#REF!</definedName>
    <definedName name="___thinkcellgwulxQFHnUaUpIJlO6NHuQ" hidden="1">#REF!</definedName>
    <definedName name="___thinkcellIEMAAAAAAAAAAAAA9e2ga9gN10OiNfuhTwhciA" hidden="1">#REF!</definedName>
    <definedName name="___thinkcellIEMAAAAAAAAAAAAAdmXtsS.I9kGW.CAyXcIrTw" hidden="1">#REF!</definedName>
    <definedName name="___thinkcellIEMAAAAAAAABAAAA_ZFSUisSIkiqfgAUoot53A" hidden="1">#REF!</definedName>
    <definedName name="___thinkcellIEMAAAAAAAABAAAA0H4b5qaYYUqIyhiWuru06w" hidden="1">#REF!</definedName>
    <definedName name="___thinkcellIEMAAAAAAAABAAAAfqQzfjsIEEK5NDHkwJNYLw" hidden="1">#REF!</definedName>
    <definedName name="___thinkcellIEMAAAAAAAABAAAAJbzlvm9eZEKvZ8G7wvW_qQ" hidden="1">#REF!</definedName>
    <definedName name="___thinkcellIEMAAAAAAAABAAAAv.1U6QOcukqIJI0OTdT4dQ" hidden="1">#REF!</definedName>
    <definedName name="___thinkcellIEMAAAAAAAABAAAAx5.cFBD.REWjL97hejaIGg" hidden="1">#REF!</definedName>
    <definedName name="___thinkcellprw3EMs2_0Gk5pYXy4wujg" hidden="1">#REF!</definedName>
    <definedName name="___thinkcellT3c4nG2VJEuNiaBBoCCgGQ" hidden="1">#REF!</definedName>
    <definedName name="__Alt2" localSheetId="2" hidden="1">{#N/A,#N/A,FALSE,"Hoja1"}</definedName>
    <definedName name="__Alt2" hidden="1">{#N/A,#N/A,FALSE,"Hoja1"}</definedName>
    <definedName name="_Alt2" localSheetId="2" hidden="1">{#N/A,#N/A,FALSE,"Hoja1"}</definedName>
    <definedName name="_Alt2" hidden="1">{#N/A,#N/A,FALSE,"Hoja1"}</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256</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dm.0849567B7E3A4EB1A10F4E1E58C480D7.edm" hidden="1">#REF!</definedName>
    <definedName name="_Fill" hidden="1">#REF!</definedName>
    <definedName name="_Key1" hidden="1">#REF!</definedName>
    <definedName name="_Key2" hidden="1">#REF!</definedName>
    <definedName name="_Order1" hidden="1">255</definedName>
    <definedName name="_Order2" hidden="1">255</definedName>
    <definedName name="_Regression_Out" hidden="1">#REF!</definedName>
    <definedName name="_Regression_X" hidden="1">#REF!</definedName>
    <definedName name="_Regression_Y" hidden="1">#REF!</definedName>
    <definedName name="_Sort" hidden="1">#REF!</definedName>
    <definedName name="_Table1_In1" hidden="1">[1]PESOSTMT!#REF!</definedName>
    <definedName name="_Table1_Out" hidden="1">[1]PESOSTMT!#REF!</definedName>
    <definedName name="_Table2_In1" hidden="1">#REF!</definedName>
    <definedName name="_Table2_In2" hidden="1">#REF!</definedName>
    <definedName name="_Table2_Out" hidden="1">#REF!</definedName>
    <definedName name="_Table3_In2" hidden="1">#REF!</definedName>
    <definedName name="AccessDatabase" hidden="1">"C:\Mis documentos\ACTIVOS.MDB"</definedName>
    <definedName name="alt" localSheetId="2" hidden="1">{#N/A,#N/A,FALSE,"Hoja1"}</definedName>
    <definedName name="alt" hidden="1">{#N/A,#N/A,FALSE,"Hoja1"}</definedName>
    <definedName name="anscount" hidden="1">2</definedName>
    <definedName name="as" localSheetId="2" hidden="1">{"'Balance Web'!$A$1:$K$117"}</definedName>
    <definedName name="as" hidden="1">{"'Balance Web'!$A$1:$K$117"}</definedName>
    <definedName name="AS2DocOpenMode" hidden="1">"AS2DocumentEdit"</definedName>
    <definedName name="CA" localSheetId="2" hidden="1">{"'Hoja1'!$A$1:$N$27"}</definedName>
    <definedName name="CA" hidden="1">{"'Hoja1'!$A$1:$N$27"}</definedName>
    <definedName name="Calina" localSheetId="2" hidden="1">{#N/A,#N/A,FALSE,"Hoja1"}</definedName>
    <definedName name="Calina" hidden="1">{#N/A,#N/A,FALSE,"Hoja1"}</definedName>
    <definedName name="capaci" localSheetId="2" hidden="1">{"'Hoja1'!$A$1:$N$27"}</definedName>
    <definedName name="capaci" hidden="1">{"'Hoja1'!$A$1:$N$27"}</definedName>
    <definedName name="capacidad1" localSheetId="2" hidden="1">{"'Hoja1'!$A$1:$N$27"}</definedName>
    <definedName name="capacidad1" hidden="1">{"'Hoja1'!$A$1:$N$27"}</definedName>
    <definedName name="CBWorkbookPriority" hidden="1">-648494258</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nge" hidden="1">#N/A</definedName>
    <definedName name="ChngeRange" hidden="1">#N/A</definedName>
    <definedName name="costos" localSheetId="2" hidden="1">{"'Hoja1'!$A$1:$N$27"}</definedName>
    <definedName name="costos" hidden="1">{"'Hoja1'!$A$1:$N$27"}</definedName>
    <definedName name="CT" localSheetId="2" hidden="1">{"'Balance Web'!$A$1:$K$117"}</definedName>
    <definedName name="CT" hidden="1">{"'Balance Web'!$A$1:$K$117"}</definedName>
    <definedName name="d" hidden="1">#REF!</definedName>
    <definedName name="demanda1" localSheetId="2" hidden="1">{"'Hoja1'!$A$1:$N$27"}</definedName>
    <definedName name="demanda1" hidden="1">{"'Hoja1'!$A$1:$N$27"}</definedName>
    <definedName name="EDIFICIOS" hidden="1">#REF!</definedName>
    <definedName name="Ensayo" localSheetId="2" hidden="1">{#N/A,#N/A,FALSE,"Hoja1"}</definedName>
    <definedName name="Ensayo" hidden="1">{#N/A,#N/A,FALSE,"Hoja1"}</definedName>
    <definedName name="Eppy" localSheetId="2" hidden="1">{#N/A,#N/A,FALSE,"Hoja1"}</definedName>
    <definedName name="Eppy" hidden="1">{#N/A,#N/A,FALSE,"Hoja1"}</definedName>
    <definedName name="ev.Calculation" hidden="1">-4135</definedName>
    <definedName name="ev.Initialized" hidden="1">FALSE</definedName>
    <definedName name="HTML" localSheetId="2" hidden="1">{"'Balance Web'!$A$1:$K$117"}</definedName>
    <definedName name="HTML" hidden="1">{"'Balance Web'!$A$1:$K$117"}</definedName>
    <definedName name="HTML_CodePage" hidden="1">1252</definedName>
    <definedName name="HTML_Control" localSheetId="2" hidden="1">{"'Balance Web'!$A$1:$K$117"}</definedName>
    <definedName name="HTML_Control" hidden="1">{"'Balance Web'!$A$1:$K$117"}</definedName>
    <definedName name="HTML_Description" hidden="1">""</definedName>
    <definedName name="HTML_Email" hidden="1">"contabilidad@megabanco.com.co"</definedName>
    <definedName name="HTML_Header" hidden="1">""</definedName>
    <definedName name="HTML_LastUpdate" hidden="1">"31/07/2000"</definedName>
    <definedName name="HTML_LineAfter" hidden="1">TRUE</definedName>
    <definedName name="HTML_LineBefore" hidden="1">FALSE</definedName>
    <definedName name="HTML_Name" hidden="1">"Wilson E. Díaz"</definedName>
    <definedName name="HTML_OBDlg2" hidden="1">TRUE</definedName>
    <definedName name="HTML_OBDlg4" hidden="1">TRUE</definedName>
    <definedName name="HTML_OS" hidden="1">0</definedName>
    <definedName name="HTML_PathFile" hidden="1">"C:\Mis documentos\ANALIS&amp;S\Megabanco\Estados\HTML.htm"</definedName>
    <definedName name="HTML_PathFileMac" hidden="1">"Macintosh HD:HomePageStuff:New_Home_Page:datafile:histret.html"</definedName>
    <definedName name="HTML_Title" hidden="1">""</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Count" hidden="1">2</definedName>
    <definedName name="Intangibles"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38987.4844675926</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ul" localSheetId="2" hidden="1">{#N/A,#N/A,FALSE,"Hoja1"}</definedName>
    <definedName name="jul" hidden="1">{#N/A,#N/A,FALSE,"Hoja1"}</definedName>
    <definedName name="limcount" hidden="1">2</definedName>
    <definedName name="Obligaciones" localSheetId="2" hidden="1">{#N/A,#N/A,FALSE,"Hoja1"}</definedName>
    <definedName name="Obligaciones" hidden="1">{#N/A,#N/A,FALSE,"Hoja1"}</definedName>
    <definedName name="Pal_Workbook_GUID" hidden="1">"JFG841VKZXBXGV13USJM1LP1"</definedName>
    <definedName name="precoisbol" localSheetId="2" hidden="1">{"'Hoja1'!$A$1:$N$27"}</definedName>
    <definedName name="precoisbol" hidden="1">{"'Hoja1'!$A$1:$N$27"}</definedName>
    <definedName name="RangeChange" hidden="1">#N/A</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5</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encount" hidden="1">2</definedName>
    <definedName name="wrn.ALTERNATIVAS." localSheetId="2" hidden="1">{#N/A,#N/A,FALSE,"Hoja1"}</definedName>
    <definedName name="wrn.ALTERNATIVAS." hidden="1">{#N/A,#N/A,FALSE,"Hoja1"}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5" i="2" l="1"/>
  <c r="F334" i="2"/>
  <c r="F333" i="2"/>
  <c r="F332" i="2"/>
  <c r="F331" i="2"/>
  <c r="F330" i="2"/>
  <c r="F329" i="2"/>
  <c r="F328" i="2"/>
  <c r="F327" i="2"/>
  <c r="F326" i="2"/>
  <c r="E128" i="2"/>
  <c r="F99" i="2"/>
  <c r="F85" i="2"/>
  <c r="F84" i="2"/>
  <c r="F83" i="2"/>
  <c r="E74" i="2"/>
  <c r="F64" i="2"/>
  <c r="F40" i="2"/>
  <c r="E40" i="2"/>
  <c r="C40" i="2"/>
  <c r="F39" i="2"/>
  <c r="E39" i="2"/>
  <c r="C39" i="2"/>
  <c r="F38" i="2"/>
  <c r="E38" i="2"/>
  <c r="C38" i="2"/>
  <c r="F37" i="2"/>
  <c r="E37" i="2"/>
  <c r="C37" i="2"/>
  <c r="F36" i="2"/>
  <c r="E36" i="2"/>
  <c r="C36" i="2"/>
  <c r="F35" i="2"/>
  <c r="E35" i="2"/>
  <c r="C35" i="2"/>
  <c r="F34" i="2"/>
  <c r="E34" i="2"/>
  <c r="C34" i="2"/>
  <c r="F33" i="2"/>
  <c r="E33" i="2"/>
  <c r="C33" i="2"/>
  <c r="F32" i="2"/>
  <c r="E32" i="2"/>
  <c r="C32" i="2"/>
  <c r="F31" i="2"/>
  <c r="E31" i="2"/>
  <c r="C31" i="2"/>
  <c r="F30" i="2"/>
  <c r="E30" i="2"/>
  <c r="C30" i="2"/>
  <c r="F520" i="1"/>
  <c r="C520" i="1"/>
  <c r="F519" i="1"/>
  <c r="C519" i="1"/>
  <c r="F518" i="1"/>
  <c r="C518" i="1"/>
  <c r="F517" i="1"/>
  <c r="C517" i="1"/>
  <c r="F516" i="1"/>
  <c r="C516" i="1"/>
  <c r="F515" i="1"/>
  <c r="C515" i="1"/>
  <c r="F514" i="1"/>
  <c r="C514" i="1"/>
  <c r="F513" i="1"/>
  <c r="C513" i="1"/>
  <c r="F512" i="1"/>
  <c r="C512" i="1"/>
  <c r="F511" i="1"/>
  <c r="C511" i="1"/>
  <c r="F510" i="1"/>
  <c r="C510" i="1"/>
  <c r="F509" i="1"/>
  <c r="C509" i="1"/>
  <c r="F508" i="1"/>
  <c r="C508" i="1"/>
  <c r="F507" i="1"/>
  <c r="C507" i="1"/>
  <c r="F506" i="1"/>
  <c r="C506" i="1"/>
  <c r="F505" i="1"/>
  <c r="C505" i="1"/>
  <c r="F504" i="1"/>
  <c r="C504" i="1"/>
  <c r="F503" i="1"/>
  <c r="C503" i="1"/>
  <c r="F502" i="1"/>
  <c r="C502" i="1"/>
  <c r="F501" i="1"/>
  <c r="C501" i="1"/>
  <c r="F500" i="1"/>
  <c r="C500" i="1"/>
  <c r="F499" i="1"/>
  <c r="C499" i="1"/>
  <c r="F498" i="1"/>
  <c r="C498" i="1"/>
  <c r="F497" i="1"/>
  <c r="C497" i="1"/>
  <c r="F496" i="1"/>
  <c r="C496" i="1"/>
  <c r="F495" i="1"/>
  <c r="C495" i="1"/>
  <c r="F494" i="1"/>
  <c r="C494" i="1"/>
  <c r="F493" i="1"/>
  <c r="F492" i="1" s="1"/>
  <c r="C493" i="1"/>
  <c r="F491" i="1"/>
  <c r="C491" i="1"/>
  <c r="F490" i="1"/>
  <c r="C490" i="1"/>
  <c r="F489" i="1"/>
  <c r="C489" i="1"/>
  <c r="F488" i="1"/>
  <c r="C488" i="1"/>
  <c r="F487" i="1"/>
  <c r="C487" i="1"/>
  <c r="F486" i="1"/>
  <c r="C486" i="1"/>
  <c r="F485" i="1"/>
  <c r="C485" i="1"/>
  <c r="F484" i="1"/>
  <c r="C484" i="1"/>
  <c r="F483" i="1"/>
  <c r="C483" i="1"/>
  <c r="F482" i="1"/>
  <c r="C482" i="1"/>
  <c r="F481" i="1"/>
  <c r="C481" i="1"/>
  <c r="F480" i="1"/>
  <c r="C480" i="1"/>
  <c r="F478" i="1"/>
  <c r="C478" i="1"/>
  <c r="F477" i="1"/>
  <c r="C477" i="1"/>
  <c r="F476" i="1"/>
  <c r="C476" i="1"/>
  <c r="F475" i="1"/>
  <c r="C475" i="1"/>
  <c r="F474" i="1"/>
  <c r="C474" i="1"/>
  <c r="F473" i="1"/>
  <c r="C473" i="1"/>
  <c r="F472" i="1"/>
  <c r="C472" i="1"/>
  <c r="F471" i="1"/>
  <c r="C471" i="1"/>
  <c r="F469" i="1"/>
  <c r="C469" i="1"/>
  <c r="F468" i="1"/>
  <c r="C468" i="1"/>
  <c r="F467" i="1"/>
  <c r="C467" i="1"/>
  <c r="F466" i="1"/>
  <c r="C466" i="1"/>
  <c r="F465" i="1"/>
  <c r="C465" i="1"/>
  <c r="F464" i="1"/>
  <c r="C464" i="1"/>
  <c r="F463" i="1"/>
  <c r="C463" i="1"/>
  <c r="F462" i="1"/>
  <c r="C462" i="1"/>
  <c r="F461" i="1"/>
  <c r="C461" i="1"/>
  <c r="F460" i="1"/>
  <c r="C460" i="1"/>
  <c r="F459" i="1"/>
  <c r="C459" i="1"/>
  <c r="F458" i="1"/>
  <c r="C458" i="1"/>
  <c r="F457" i="1"/>
  <c r="C457" i="1"/>
  <c r="F456" i="1"/>
  <c r="C456" i="1"/>
  <c r="F446" i="1"/>
  <c r="C446" i="1"/>
  <c r="F445" i="1"/>
  <c r="C445" i="1"/>
  <c r="F444" i="1"/>
  <c r="C444" i="1"/>
  <c r="F443" i="1"/>
  <c r="C443" i="1"/>
  <c r="F442" i="1"/>
  <c r="C442" i="1"/>
  <c r="F441" i="1"/>
  <c r="C441" i="1"/>
  <c r="F440" i="1"/>
  <c r="C440" i="1"/>
  <c r="F439" i="1"/>
  <c r="C439" i="1"/>
  <c r="F438" i="1"/>
  <c r="C438" i="1"/>
  <c r="F437" i="1"/>
  <c r="C437" i="1"/>
  <c r="F436" i="1"/>
  <c r="C436" i="1"/>
  <c r="F435" i="1"/>
  <c r="C435" i="1"/>
  <c r="F434" i="1"/>
  <c r="C434" i="1"/>
  <c r="F433" i="1"/>
  <c r="C433" i="1"/>
  <c r="F432" i="1"/>
  <c r="C432" i="1"/>
  <c r="F431" i="1"/>
  <c r="C431" i="1"/>
  <c r="F430" i="1"/>
  <c r="C430" i="1"/>
  <c r="F429" i="1"/>
  <c r="C429" i="1"/>
  <c r="F428" i="1"/>
  <c r="C428" i="1"/>
  <c r="F427" i="1"/>
  <c r="C427" i="1"/>
  <c r="F426" i="1"/>
  <c r="C426" i="1"/>
  <c r="F425" i="1"/>
  <c r="C425" i="1"/>
  <c r="F424" i="1"/>
  <c r="C424" i="1"/>
  <c r="F423" i="1"/>
  <c r="C423" i="1"/>
  <c r="F422" i="1"/>
  <c r="C422" i="1"/>
  <c r="F421" i="1"/>
  <c r="C421" i="1"/>
  <c r="F420" i="1"/>
  <c r="C420" i="1"/>
  <c r="F419" i="1"/>
  <c r="C419" i="1"/>
  <c r="F418" i="1"/>
  <c r="C418" i="1"/>
  <c r="F417" i="1"/>
  <c r="C417" i="1"/>
  <c r="F416" i="1"/>
  <c r="C416" i="1"/>
  <c r="F415" i="1"/>
  <c r="C415" i="1"/>
  <c r="F414" i="1"/>
  <c r="C414" i="1"/>
  <c r="F413" i="1"/>
  <c r="C413" i="1"/>
  <c r="F412" i="1"/>
  <c r="C412" i="1"/>
  <c r="F411" i="1"/>
  <c r="C411" i="1"/>
  <c r="F410" i="1"/>
  <c r="C410" i="1"/>
  <c r="F409" i="1"/>
  <c r="C409" i="1"/>
  <c r="F408" i="1"/>
  <c r="C408" i="1"/>
  <c r="F407" i="1"/>
  <c r="C407" i="1"/>
  <c r="F406" i="1"/>
  <c r="C406" i="1"/>
  <c r="F405" i="1"/>
  <c r="C405" i="1"/>
  <c r="F404" i="1"/>
  <c r="C404" i="1"/>
  <c r="F403" i="1"/>
  <c r="C403" i="1"/>
  <c r="F402" i="1"/>
  <c r="C402" i="1"/>
  <c r="F401" i="1"/>
  <c r="C401" i="1"/>
  <c r="F400" i="1"/>
  <c r="C400" i="1"/>
  <c r="F399" i="1"/>
  <c r="C399" i="1"/>
  <c r="F398" i="1"/>
  <c r="C398" i="1"/>
  <c r="F397" i="1"/>
  <c r="C397" i="1"/>
  <c r="F396" i="1"/>
  <c r="C396" i="1"/>
  <c r="F395" i="1"/>
  <c r="C395" i="1"/>
  <c r="F394" i="1"/>
  <c r="C394" i="1"/>
  <c r="F393" i="1"/>
  <c r="C393" i="1"/>
  <c r="F392" i="1"/>
  <c r="C392" i="1"/>
  <c r="F391" i="1"/>
  <c r="C391" i="1"/>
  <c r="F390" i="1"/>
  <c r="C390" i="1"/>
  <c r="F389" i="1"/>
  <c r="C389" i="1"/>
  <c r="F388" i="1"/>
  <c r="C388" i="1"/>
  <c r="F387" i="1"/>
  <c r="C387" i="1"/>
  <c r="F386" i="1"/>
  <c r="C386" i="1"/>
  <c r="F385" i="1"/>
  <c r="C385" i="1"/>
  <c r="F384" i="1"/>
  <c r="C384" i="1"/>
  <c r="F383" i="1"/>
  <c r="C383" i="1"/>
  <c r="F382" i="1"/>
  <c r="C382" i="1"/>
  <c r="F381" i="1"/>
  <c r="C381" i="1"/>
  <c r="F380" i="1"/>
  <c r="C380" i="1"/>
  <c r="F379" i="1"/>
  <c r="C379" i="1"/>
  <c r="F378" i="1"/>
  <c r="C378" i="1"/>
  <c r="F377" i="1"/>
  <c r="C377" i="1"/>
  <c r="F376" i="1"/>
  <c r="C376" i="1"/>
  <c r="F375" i="1"/>
  <c r="C375" i="1"/>
  <c r="F374" i="1"/>
  <c r="C374" i="1"/>
  <c r="F373" i="1"/>
  <c r="C373" i="1"/>
  <c r="F372" i="1"/>
  <c r="C372" i="1"/>
  <c r="F371" i="1"/>
  <c r="C371" i="1"/>
  <c r="F370" i="1"/>
  <c r="C370" i="1"/>
  <c r="F369" i="1"/>
  <c r="C369" i="1"/>
  <c r="F368" i="1"/>
  <c r="C368" i="1"/>
  <c r="F367" i="1"/>
  <c r="C367" i="1"/>
  <c r="F366" i="1"/>
  <c r="C366" i="1"/>
  <c r="F365" i="1"/>
  <c r="C365" i="1"/>
  <c r="F364" i="1"/>
  <c r="C364" i="1"/>
  <c r="F363" i="1"/>
  <c r="C363" i="1"/>
  <c r="F362" i="1"/>
  <c r="C362" i="1"/>
  <c r="F361" i="1"/>
  <c r="C361" i="1"/>
  <c r="F360" i="1"/>
  <c r="C360" i="1"/>
  <c r="F359" i="1"/>
  <c r="C359" i="1"/>
  <c r="F358" i="1"/>
  <c r="C358" i="1"/>
  <c r="F357" i="1"/>
  <c r="C357" i="1"/>
  <c r="F356" i="1"/>
  <c r="C356" i="1"/>
  <c r="F355" i="1"/>
  <c r="C355" i="1"/>
  <c r="F354" i="1"/>
  <c r="C354" i="1"/>
  <c r="F353" i="1"/>
  <c r="C353" i="1"/>
  <c r="F352" i="1"/>
  <c r="C352" i="1"/>
  <c r="F351" i="1"/>
  <c r="C351" i="1"/>
  <c r="F350" i="1"/>
  <c r="C350" i="1"/>
  <c r="F349" i="1"/>
  <c r="C349" i="1"/>
  <c r="F348" i="1"/>
  <c r="C348" i="1"/>
  <c r="F347" i="1"/>
  <c r="C347" i="1"/>
  <c r="F346" i="1"/>
  <c r="C346" i="1"/>
  <c r="F345" i="1"/>
  <c r="C345" i="1"/>
  <c r="F344" i="1"/>
  <c r="C344" i="1"/>
  <c r="F343" i="1"/>
  <c r="C343" i="1"/>
  <c r="F342" i="1"/>
  <c r="C342" i="1"/>
  <c r="F341" i="1"/>
  <c r="C341" i="1"/>
  <c r="F340" i="1"/>
  <c r="C340" i="1"/>
  <c r="F339" i="1"/>
  <c r="C339" i="1"/>
  <c r="F338" i="1"/>
  <c r="C338" i="1"/>
  <c r="F337" i="1"/>
  <c r="C337" i="1"/>
  <c r="F336" i="1"/>
  <c r="C336" i="1"/>
  <c r="F326" i="1"/>
  <c r="C326" i="1"/>
  <c r="F325" i="1"/>
  <c r="C325" i="1"/>
  <c r="F324" i="1"/>
  <c r="C324" i="1"/>
  <c r="F323" i="1"/>
  <c r="C323" i="1"/>
  <c r="F322" i="1"/>
  <c r="C322" i="1"/>
  <c r="F321" i="1"/>
  <c r="C321" i="1"/>
  <c r="F320" i="1"/>
  <c r="C320" i="1"/>
  <c r="F319" i="1"/>
  <c r="C319" i="1"/>
  <c r="F318" i="1"/>
  <c r="C318" i="1"/>
  <c r="F317" i="1"/>
  <c r="C317" i="1"/>
  <c r="F316" i="1"/>
  <c r="C316" i="1"/>
  <c r="F315" i="1"/>
  <c r="C315" i="1"/>
  <c r="F314" i="1"/>
  <c r="C314" i="1"/>
  <c r="F313" i="1"/>
  <c r="C313" i="1"/>
  <c r="F312" i="1"/>
  <c r="C312" i="1"/>
  <c r="F311" i="1"/>
  <c r="C311" i="1"/>
  <c r="F310" i="1"/>
  <c r="C310" i="1"/>
  <c r="F309" i="1"/>
  <c r="C309" i="1"/>
  <c r="F308" i="1"/>
  <c r="C308" i="1"/>
  <c r="F307" i="1"/>
  <c r="C307" i="1"/>
  <c r="F306" i="1"/>
  <c r="C306" i="1"/>
  <c r="F305" i="1"/>
  <c r="C305" i="1"/>
  <c r="F304" i="1"/>
  <c r="C304" i="1"/>
  <c r="F303" i="1"/>
  <c r="C303" i="1"/>
  <c r="F302" i="1"/>
  <c r="C302" i="1"/>
  <c r="F301" i="1"/>
  <c r="C301" i="1"/>
  <c r="F300" i="1"/>
  <c r="C300" i="1"/>
  <c r="F299" i="1"/>
  <c r="C299" i="1"/>
  <c r="F298" i="1"/>
  <c r="C298" i="1"/>
  <c r="F297" i="1"/>
  <c r="C297" i="1"/>
  <c r="F296" i="1"/>
  <c r="C296" i="1"/>
  <c r="F295" i="1"/>
  <c r="C295" i="1"/>
  <c r="F294" i="1"/>
  <c r="C294" i="1"/>
  <c r="F293" i="1"/>
  <c r="C293" i="1"/>
  <c r="F292" i="1"/>
  <c r="C292" i="1"/>
  <c r="F291" i="1"/>
  <c r="C291" i="1"/>
  <c r="F290" i="1"/>
  <c r="C290" i="1"/>
  <c r="F289" i="1"/>
  <c r="C289" i="1"/>
  <c r="F288" i="1"/>
  <c r="C288" i="1"/>
  <c r="F287" i="1"/>
  <c r="C287" i="1"/>
  <c r="F286" i="1"/>
  <c r="C286" i="1"/>
  <c r="F285" i="1"/>
  <c r="C285" i="1"/>
  <c r="F284" i="1"/>
  <c r="C284" i="1"/>
  <c r="F283" i="1"/>
  <c r="C283" i="1"/>
  <c r="F282" i="1"/>
  <c r="C282" i="1"/>
  <c r="F281" i="1"/>
  <c r="C281" i="1"/>
  <c r="F280" i="1"/>
  <c r="C280" i="1"/>
  <c r="F279" i="1"/>
  <c r="C279" i="1"/>
  <c r="F278" i="1"/>
  <c r="C278" i="1"/>
  <c r="F277" i="1"/>
  <c r="C277" i="1"/>
  <c r="F276" i="1"/>
  <c r="C276" i="1"/>
  <c r="F275" i="1"/>
  <c r="C275" i="1"/>
  <c r="F274" i="1"/>
  <c r="C274" i="1"/>
  <c r="F273" i="1"/>
  <c r="C273" i="1"/>
  <c r="F272" i="1"/>
  <c r="C272" i="1"/>
  <c r="F271" i="1"/>
  <c r="C271" i="1"/>
  <c r="F270" i="1"/>
  <c r="C270" i="1"/>
  <c r="F269" i="1"/>
  <c r="C269" i="1"/>
  <c r="F268" i="1"/>
  <c r="C268" i="1"/>
  <c r="F267" i="1"/>
  <c r="C267" i="1"/>
  <c r="F266" i="1"/>
  <c r="C266" i="1"/>
  <c r="F265" i="1"/>
  <c r="C265" i="1"/>
  <c r="F264" i="1"/>
  <c r="C264" i="1"/>
  <c r="F263" i="1"/>
  <c r="C263" i="1"/>
  <c r="F262" i="1"/>
  <c r="C262" i="1"/>
  <c r="F261" i="1"/>
  <c r="C261" i="1"/>
  <c r="F260" i="1"/>
  <c r="C260" i="1"/>
  <c r="F259" i="1"/>
  <c r="C259" i="1"/>
  <c r="F258" i="1"/>
  <c r="C258" i="1"/>
  <c r="F257" i="1"/>
  <c r="C257" i="1"/>
  <c r="F256" i="1"/>
  <c r="C256" i="1"/>
  <c r="F255" i="1"/>
  <c r="C255" i="1"/>
  <c r="F254" i="1"/>
  <c r="C254" i="1"/>
  <c r="F253" i="1"/>
  <c r="C253" i="1"/>
  <c r="F252" i="1"/>
  <c r="C252" i="1"/>
  <c r="F251" i="1"/>
  <c r="C251" i="1"/>
  <c r="F250" i="1"/>
  <c r="C250" i="1"/>
  <c r="F249" i="1"/>
  <c r="C249" i="1"/>
  <c r="F248" i="1"/>
  <c r="C248" i="1"/>
  <c r="F247" i="1"/>
  <c r="C247" i="1"/>
  <c r="F246" i="1"/>
  <c r="C246" i="1"/>
  <c r="F245" i="1"/>
  <c r="C245" i="1"/>
  <c r="F244" i="1"/>
  <c r="C244" i="1"/>
  <c r="F243" i="1"/>
  <c r="C243" i="1"/>
  <c r="F242" i="1"/>
  <c r="C242" i="1"/>
  <c r="F241" i="1"/>
  <c r="F239" i="1" s="1"/>
  <c r="C241" i="1"/>
  <c r="F240" i="1"/>
  <c r="C240" i="1"/>
  <c r="F238" i="1"/>
  <c r="C238" i="1"/>
  <c r="F237" i="1"/>
  <c r="C237" i="1"/>
  <c r="F236" i="1"/>
  <c r="C236" i="1"/>
  <c r="F235" i="1"/>
  <c r="C235" i="1"/>
  <c r="F234" i="1"/>
  <c r="C234" i="1"/>
  <c r="F233" i="1"/>
  <c r="C233" i="1"/>
  <c r="F232" i="1"/>
  <c r="C232" i="1"/>
  <c r="F231" i="1"/>
  <c r="C231" i="1"/>
  <c r="F230" i="1"/>
  <c r="C230" i="1"/>
  <c r="F229" i="1"/>
  <c r="C229" i="1"/>
  <c r="F228" i="1"/>
  <c r="C228" i="1"/>
  <c r="F227" i="1"/>
  <c r="C227" i="1"/>
  <c r="F226" i="1"/>
  <c r="C226" i="1"/>
  <c r="F225" i="1"/>
  <c r="C225" i="1"/>
  <c r="F224" i="1"/>
  <c r="F223" i="1" s="1"/>
  <c r="C224" i="1"/>
  <c r="F222" i="1"/>
  <c r="C222" i="1"/>
  <c r="F221" i="1"/>
  <c r="C221" i="1"/>
  <c r="F220" i="1"/>
  <c r="C220" i="1"/>
  <c r="F219" i="1"/>
  <c r="C219" i="1"/>
  <c r="F218" i="1"/>
  <c r="C218" i="1"/>
  <c r="F217" i="1"/>
  <c r="C217" i="1"/>
  <c r="F216" i="1"/>
  <c r="C216" i="1"/>
  <c r="F215" i="1"/>
  <c r="C215" i="1"/>
  <c r="F214" i="1"/>
  <c r="C214" i="1"/>
  <c r="F213" i="1"/>
  <c r="C213" i="1"/>
  <c r="F212" i="1"/>
  <c r="C212" i="1"/>
  <c r="F211" i="1"/>
  <c r="C211" i="1"/>
  <c r="F210" i="1"/>
  <c r="C210" i="1"/>
  <c r="F209" i="1"/>
  <c r="C209" i="1"/>
  <c r="F208" i="1"/>
  <c r="C208" i="1"/>
  <c r="F207" i="1"/>
  <c r="C207" i="1"/>
  <c r="F206" i="1"/>
  <c r="C206" i="1"/>
  <c r="F205" i="1"/>
  <c r="C205" i="1"/>
  <c r="F204" i="1"/>
  <c r="C204" i="1"/>
  <c r="F203" i="1"/>
  <c r="C203" i="1"/>
  <c r="F201" i="1"/>
  <c r="C201" i="1"/>
  <c r="F200" i="1"/>
  <c r="C200" i="1"/>
  <c r="F199" i="1"/>
  <c r="C199" i="1"/>
  <c r="F198" i="1"/>
  <c r="C198" i="1"/>
  <c r="F197" i="1"/>
  <c r="C197" i="1"/>
  <c r="F196" i="1"/>
  <c r="C196" i="1"/>
  <c r="F195" i="1"/>
  <c r="C195" i="1"/>
  <c r="F194" i="1"/>
  <c r="F193" i="1" s="1"/>
  <c r="C194" i="1"/>
  <c r="F192" i="1"/>
  <c r="C192" i="1"/>
  <c r="F191" i="1"/>
  <c r="C191" i="1"/>
  <c r="F190" i="1"/>
  <c r="C190" i="1"/>
  <c r="F189" i="1"/>
  <c r="F188" i="1" s="1"/>
  <c r="C189" i="1"/>
  <c r="F187" i="1"/>
  <c r="C187" i="1"/>
  <c r="F186" i="1"/>
  <c r="C186" i="1"/>
  <c r="F185" i="1"/>
  <c r="C185" i="1"/>
  <c r="F184" i="1"/>
  <c r="C184" i="1"/>
  <c r="F183" i="1"/>
  <c r="C183" i="1"/>
  <c r="F182" i="1"/>
  <c r="C182" i="1"/>
  <c r="F181" i="1"/>
  <c r="C181" i="1"/>
  <c r="F180" i="1"/>
  <c r="C180" i="1"/>
  <c r="F179" i="1"/>
  <c r="C179" i="1"/>
  <c r="F178" i="1"/>
  <c r="C178" i="1"/>
  <c r="F177" i="1"/>
  <c r="C177" i="1"/>
  <c r="F176" i="1"/>
  <c r="C176" i="1"/>
  <c r="F175" i="1"/>
  <c r="C175" i="1"/>
  <c r="F174" i="1"/>
  <c r="C174" i="1"/>
  <c r="F173" i="1"/>
  <c r="C173" i="1"/>
  <c r="F172" i="1"/>
  <c r="C172" i="1"/>
  <c r="F171" i="1"/>
  <c r="C171" i="1"/>
  <c r="F170" i="1"/>
  <c r="C170" i="1"/>
  <c r="F169" i="1"/>
  <c r="C169" i="1"/>
  <c r="F168" i="1"/>
  <c r="C168" i="1"/>
  <c r="F167" i="1"/>
  <c r="C167" i="1"/>
  <c r="F166" i="1"/>
  <c r="C166" i="1"/>
  <c r="F165" i="1"/>
  <c r="C165" i="1"/>
  <c r="F164" i="1"/>
  <c r="C164" i="1"/>
  <c r="F163" i="1"/>
  <c r="C163" i="1"/>
  <c r="F162" i="1"/>
  <c r="C162" i="1"/>
  <c r="F161" i="1"/>
  <c r="C161" i="1"/>
  <c r="F160" i="1"/>
  <c r="C160" i="1"/>
  <c r="F159" i="1"/>
  <c r="C159" i="1"/>
  <c r="F158" i="1"/>
  <c r="C158" i="1"/>
  <c r="F157" i="1"/>
  <c r="C157" i="1"/>
  <c r="F156" i="1"/>
  <c r="C156" i="1"/>
  <c r="F155" i="1"/>
  <c r="C155" i="1"/>
  <c r="F154" i="1"/>
  <c r="C154" i="1"/>
  <c r="F153" i="1"/>
  <c r="C153" i="1"/>
  <c r="F152" i="1"/>
  <c r="C152" i="1"/>
  <c r="F151" i="1"/>
  <c r="C151" i="1"/>
  <c r="F150" i="1"/>
  <c r="C150" i="1"/>
  <c r="F148" i="1"/>
  <c r="C148" i="1"/>
  <c r="F147" i="1"/>
  <c r="C147" i="1"/>
  <c r="F146" i="1"/>
  <c r="C146" i="1"/>
  <c r="F145" i="1"/>
  <c r="C145" i="1"/>
  <c r="F144" i="1"/>
  <c r="C144" i="1"/>
  <c r="F143" i="1"/>
  <c r="C143" i="1"/>
  <c r="F142" i="1"/>
  <c r="C142" i="1"/>
  <c r="F141" i="1"/>
  <c r="C141" i="1"/>
  <c r="F140" i="1"/>
  <c r="C140" i="1"/>
  <c r="F139" i="1"/>
  <c r="C139" i="1"/>
  <c r="F138" i="1"/>
  <c r="C138" i="1"/>
  <c r="F137" i="1"/>
  <c r="C137" i="1"/>
  <c r="F136" i="1"/>
  <c r="C136" i="1"/>
  <c r="F135" i="1"/>
  <c r="C135" i="1"/>
  <c r="F134" i="1"/>
  <c r="C134" i="1"/>
  <c r="F133" i="1"/>
  <c r="C133" i="1"/>
  <c r="F132" i="1"/>
  <c r="C132" i="1"/>
  <c r="F131" i="1"/>
  <c r="C131" i="1"/>
  <c r="F130" i="1"/>
  <c r="C130" i="1"/>
  <c r="F129" i="1"/>
  <c r="C129" i="1"/>
  <c r="F128" i="1"/>
  <c r="C128" i="1"/>
  <c r="F127" i="1"/>
  <c r="C127" i="1"/>
  <c r="F126" i="1"/>
  <c r="C126" i="1"/>
  <c r="F125" i="1"/>
  <c r="C125" i="1"/>
  <c r="F124" i="1"/>
  <c r="C124" i="1"/>
  <c r="F123" i="1"/>
  <c r="C123" i="1"/>
  <c r="F122" i="1"/>
  <c r="C122" i="1"/>
  <c r="F121" i="1"/>
  <c r="C121" i="1"/>
  <c r="F120" i="1"/>
  <c r="C120" i="1"/>
  <c r="F119" i="1"/>
  <c r="C119" i="1"/>
  <c r="F118" i="1"/>
  <c r="C118" i="1"/>
  <c r="F117" i="1"/>
  <c r="C117" i="1"/>
  <c r="F115" i="1"/>
  <c r="C115" i="1"/>
  <c r="F114" i="1"/>
  <c r="C114" i="1"/>
  <c r="F113" i="1"/>
  <c r="C113" i="1"/>
  <c r="F112" i="1"/>
  <c r="C112" i="1"/>
  <c r="F111" i="1"/>
  <c r="C111" i="1"/>
  <c r="F110" i="1"/>
  <c r="C110" i="1"/>
  <c r="F109" i="1"/>
  <c r="C109" i="1"/>
  <c r="F108" i="1"/>
  <c r="C108" i="1"/>
  <c r="F107" i="1"/>
  <c r="C107" i="1"/>
  <c r="F106" i="1"/>
  <c r="C106" i="1"/>
  <c r="F105" i="1"/>
  <c r="C105" i="1"/>
  <c r="F104" i="1"/>
  <c r="C104" i="1"/>
  <c r="F103" i="1"/>
  <c r="C103" i="1"/>
  <c r="F102" i="1"/>
  <c r="C102" i="1"/>
  <c r="F101" i="1"/>
  <c r="C101" i="1"/>
  <c r="F100" i="1"/>
  <c r="C100" i="1"/>
  <c r="F99" i="1"/>
  <c r="C99" i="1"/>
  <c r="F98" i="1"/>
  <c r="C98" i="1"/>
  <c r="F97" i="1"/>
  <c r="C97" i="1"/>
  <c r="F96" i="1"/>
  <c r="C96" i="1"/>
  <c r="F95" i="1"/>
  <c r="C95" i="1"/>
  <c r="F94" i="1"/>
  <c r="F93" i="1" s="1"/>
  <c r="C94" i="1"/>
  <c r="F92" i="1"/>
  <c r="C92" i="1"/>
  <c r="F91" i="1"/>
  <c r="C91" i="1"/>
  <c r="F90" i="1"/>
  <c r="C90" i="1"/>
  <c r="F89" i="1"/>
  <c r="C89" i="1"/>
  <c r="F88" i="1"/>
  <c r="C88" i="1"/>
  <c r="F87" i="1"/>
  <c r="C87" i="1"/>
  <c r="F86" i="1"/>
  <c r="C86" i="1"/>
  <c r="F85" i="1"/>
  <c r="C85" i="1"/>
  <c r="F84" i="1"/>
  <c r="C84" i="1"/>
  <c r="F83" i="1"/>
  <c r="C83" i="1"/>
  <c r="F82" i="1"/>
  <c r="C82" i="1"/>
  <c r="F81" i="1"/>
  <c r="C81" i="1"/>
  <c r="F80" i="1"/>
  <c r="C80" i="1"/>
  <c r="F79" i="1"/>
  <c r="C79" i="1"/>
  <c r="F78" i="1"/>
  <c r="C78" i="1"/>
  <c r="F77" i="1"/>
  <c r="C77" i="1"/>
  <c r="F76" i="1"/>
  <c r="C76" i="1"/>
  <c r="F75" i="1"/>
  <c r="C75" i="1"/>
  <c r="F73" i="1"/>
  <c r="C73" i="1"/>
  <c r="F72" i="1"/>
  <c r="C72" i="1"/>
  <c r="F71" i="1"/>
  <c r="C71" i="1"/>
  <c r="F70" i="1"/>
  <c r="C70" i="1"/>
  <c r="F69" i="1"/>
  <c r="C69" i="1"/>
  <c r="F68" i="1"/>
  <c r="C68" i="1"/>
  <c r="F67" i="1"/>
  <c r="C67" i="1"/>
  <c r="F66" i="1"/>
  <c r="C66" i="1"/>
  <c r="F65" i="1"/>
  <c r="C65" i="1"/>
  <c r="F64" i="1"/>
  <c r="C64" i="1"/>
  <c r="F63" i="1"/>
  <c r="C63" i="1"/>
  <c r="F62" i="1"/>
  <c r="C62" i="1"/>
  <c r="F61" i="1"/>
  <c r="C61" i="1"/>
  <c r="F60" i="1"/>
  <c r="C60" i="1"/>
  <c r="F59" i="1"/>
  <c r="C59" i="1"/>
  <c r="F58" i="1"/>
  <c r="C58" i="1"/>
  <c r="F57" i="1"/>
  <c r="C57" i="1"/>
  <c r="F56" i="1"/>
  <c r="C56" i="1"/>
  <c r="F55" i="1"/>
  <c r="C55" i="1"/>
  <c r="F54" i="1"/>
  <c r="C54" i="1"/>
  <c r="F53" i="1"/>
  <c r="C53" i="1"/>
  <c r="F52" i="1"/>
  <c r="C52" i="1"/>
  <c r="F51" i="1"/>
  <c r="C51" i="1"/>
  <c r="F50" i="1"/>
  <c r="C50" i="1"/>
  <c r="F49" i="1"/>
  <c r="C49" i="1"/>
  <c r="F48" i="1"/>
  <c r="C48" i="1"/>
  <c r="F47" i="1"/>
  <c r="C47" i="1"/>
  <c r="F46" i="1"/>
  <c r="C46" i="1"/>
  <c r="F45" i="1"/>
  <c r="C45" i="1"/>
  <c r="F44" i="1"/>
  <c r="C44" i="1"/>
  <c r="F43" i="1"/>
  <c r="C43" i="1"/>
  <c r="F42" i="1"/>
  <c r="C42" i="1"/>
  <c r="F41" i="1"/>
  <c r="C41" i="1"/>
  <c r="F40" i="1"/>
  <c r="C40" i="1"/>
  <c r="F39" i="1"/>
  <c r="C39" i="1"/>
  <c r="F38" i="1"/>
  <c r="C38" i="1"/>
  <c r="F37" i="1"/>
  <c r="C37" i="1"/>
  <c r="F36" i="1"/>
  <c r="C36" i="1"/>
  <c r="F35" i="1"/>
  <c r="C35" i="1"/>
  <c r="F34" i="1"/>
  <c r="C34" i="1"/>
  <c r="F33" i="1"/>
  <c r="C33" i="1"/>
  <c r="F32" i="1"/>
  <c r="C32" i="1"/>
  <c r="F202" i="1" l="1"/>
  <c r="E42" i="2"/>
  <c r="D338" i="2" s="1"/>
  <c r="F74" i="1"/>
  <c r="F455" i="1"/>
  <c r="F149" i="1"/>
  <c r="F447" i="1"/>
  <c r="F448" i="1" s="1"/>
  <c r="F116" i="1"/>
  <c r="F31" i="1"/>
  <c r="F327" i="1" s="1"/>
  <c r="F328" i="1" s="1"/>
  <c r="F470" i="1"/>
  <c r="F479" i="1"/>
</calcChain>
</file>

<file path=xl/sharedStrings.xml><?xml version="1.0" encoding="utf-8"?>
<sst xmlns="http://schemas.openxmlformats.org/spreadsheetml/2006/main" count="1390" uniqueCount="349">
  <si>
    <t>Goods, Works and non-consulting services.</t>
  </si>
  <si>
    <r>
      <t>I.</t>
    </r>
    <r>
      <rPr>
        <b/>
        <sz val="7"/>
        <color theme="1"/>
        <rFont val="Times New Roman"/>
        <family val="1"/>
      </rPr>
      <t xml:space="preserve">                   </t>
    </r>
    <r>
      <rPr>
        <b/>
        <u/>
        <sz val="12"/>
        <color theme="1"/>
        <rFont val="Times New Roman"/>
        <family val="1"/>
      </rPr>
      <t>General</t>
    </r>
  </si>
  <si>
    <t>1.  Project information: limate-smart initiatives for climate change adaptation and sustainability in prioritized agricultural production systems in Colombia</t>
  </si>
  <si>
    <t>2. Version of the Plan: Version 1.0 dated 15/11/2021</t>
  </si>
  <si>
    <r>
      <t>3.</t>
    </r>
    <r>
      <rPr>
        <sz val="7"/>
        <color theme="1"/>
        <rFont val="Times New Roman"/>
        <family val="1"/>
      </rPr>
      <t xml:space="preserve">      </t>
    </r>
    <r>
      <rPr>
        <sz val="12"/>
        <color theme="1"/>
        <rFont val="Times New Roman"/>
        <family val="1"/>
      </rPr>
      <t xml:space="preserve">Approval Date of the procurement Plan:  </t>
    </r>
  </si>
  <si>
    <t xml:space="preserve">4. Date of General Procurement Notice:  </t>
  </si>
  <si>
    <t>5. Period covered by this procurement plan: 2022-2026</t>
  </si>
  <si>
    <t xml:space="preserve">6. Other Arrangements: </t>
  </si>
  <si>
    <t>1.	Prior Review Threshold: Procurement Decisions subject to Prior Review by the AE/Fund</t>
  </si>
  <si>
    <t>c</t>
  </si>
  <si>
    <t>Procurement Method</t>
  </si>
  <si>
    <t>Threshold for use of method</t>
  </si>
  <si>
    <t>Prior Review Threshold</t>
  </si>
  <si>
    <t>Comments</t>
  </si>
  <si>
    <t>1.</t>
  </si>
  <si>
    <t xml:space="preserve"> Request for Quotations</t>
  </si>
  <si>
    <t>* 1 Quatiotion : USD 500-1000
* 2 Quotations : USD 1001 -3000
* 3 Quotations: USD 3001 onward</t>
  </si>
  <si>
    <t>The supplier must nevertheless 
meet all requirements for registration as a CIAT provider.</t>
  </si>
  <si>
    <t>Purchases may be made without having to comply with the number of required quotations in the following cases:
 When the national or international supplier is the only manufacturer.
 When the national or international supplier presents a document that certifies that it is the manufacturer’s sole authorized distributor.
 Any exception to these rules must be previously authorized by the Director General or whoever is acting on his behalf.       The Purchasing Department must request quotations, compare prices, and verify suitability and responsibility from the 
recommended provider.</t>
  </si>
  <si>
    <t>2.</t>
  </si>
  <si>
    <t xml:space="preserve"> Submission of Tenders</t>
  </si>
  <si>
    <t xml:space="preserve">
1. Open (public tender). This method may not be the most recommendable in terms of efficiency because it allows the participation of suppliers who do not have the appropriate infrastructure to satisfy the Center’s needs and expectations. 
2. Closed (private tender). This method restricts the participation of suppliers. They are directly invited by the Logistics Department to submit 
tenders. The selection and number of invited suppliers will depend on both the characteristics of the tender process 
and market conditions.</t>
  </si>
  <si>
    <t>The tendering of goods and services is practical when applied to products catalogued as of frequent consumption, to obtain discounts on purchasing volumes, for long-term agreements with suppliers, or when the purchasing sum is 
considerable and compliance is required with technical specifications that must be developed by the supplier within 
the timeframe required for the process and the place determined for bidding. The terms of reference (TOR) must be provided for the process by whoever requests the service</t>
  </si>
  <si>
    <t>3.</t>
  </si>
  <si>
    <t>Direct Assignment</t>
  </si>
  <si>
    <t>When the national or international supplier is the only manufacturer or when the national or international supplier presents a document that certifies that it is the manufacturer’s sole authorized distributor.</t>
  </si>
  <si>
    <t xml:space="preserve">Not exceed two purchases per year as a direct purchase allocated to the same provider. </t>
  </si>
  <si>
    <t>4.</t>
  </si>
  <si>
    <t>Contracting / Special Purchase</t>
  </si>
  <si>
    <t>Technical contracting or purchases are considered to be those that due to its specific and technical features cannot be managed by the Logistics Department alone.</t>
  </si>
  <si>
    <t>Generally, this contracting and/or purchases are associated to technical, technological, and research activities for marketing and advertisement, amongst others and correspond to activities related to projects and/or programs that can be found in the Center</t>
  </si>
  <si>
    <t>EQUIPMENT &amp; CONSTRUCTION PROCUREMENT PLAN</t>
  </si>
  <si>
    <t xml:space="preserve">Equipment Procurement Packages with Methods and Time Schedule </t>
  </si>
  <si>
    <t>Ref. No.</t>
  </si>
  <si>
    <t>Contract</t>
  </si>
  <si>
    <t>Source of Funds</t>
  </si>
  <si>
    <t>Planned vs Actual</t>
  </si>
  <si>
    <t>Procurement</t>
  </si>
  <si>
    <t>Pre</t>
  </si>
  <si>
    <t>Domestic Preference</t>
  </si>
  <si>
    <t>Review</t>
  </si>
  <si>
    <t>Date of issuance of doc’s</t>
  </si>
  <si>
    <t>Bid-Opening</t>
  </si>
  <si>
    <t>Date of contract</t>
  </si>
  <si>
    <t>(Description)</t>
  </si>
  <si>
    <t>Estimated</t>
  </si>
  <si>
    <t>Method</t>
  </si>
  <si>
    <t>qualification (yes/no)</t>
  </si>
  <si>
    <t>(yes/no)</t>
  </si>
  <si>
    <t>by AE/Fund</t>
  </si>
  <si>
    <t>Date</t>
  </si>
  <si>
    <t>/order signature</t>
  </si>
  <si>
    <t>Cost in US$</t>
  </si>
  <si>
    <t>(Prior / Post)</t>
  </si>
  <si>
    <t xml:space="preserve">1. </t>
  </si>
  <si>
    <t>Hardware Equipments ( Server, laptops, Tablets)</t>
  </si>
  <si>
    <t>GCF Loan, GCF Grant - CAF Loan</t>
  </si>
  <si>
    <t>Planned</t>
  </si>
  <si>
    <t xml:space="preserve">2. </t>
  </si>
  <si>
    <t>Weather and rainfall stations</t>
  </si>
  <si>
    <t xml:space="preserve">3. </t>
  </si>
  <si>
    <t>Licesing &amp; Software</t>
  </si>
  <si>
    <t>Drones &amp; Cameras</t>
  </si>
  <si>
    <t>5.</t>
  </si>
  <si>
    <t>Sensors &amp; Dataloggers</t>
  </si>
  <si>
    <t>6.</t>
  </si>
  <si>
    <t>Greenhouse and plots equipment</t>
  </si>
  <si>
    <t>See each one</t>
  </si>
  <si>
    <t>7.</t>
  </si>
  <si>
    <t>Specialized Equipment &gt; USD 100k</t>
  </si>
  <si>
    <t>2 or 3</t>
  </si>
  <si>
    <t>8.</t>
  </si>
  <si>
    <t>Specialized Equipment &gt; USD 20k</t>
  </si>
  <si>
    <t>9.</t>
  </si>
  <si>
    <t>Specialized Equipment &gt; USD10k</t>
  </si>
  <si>
    <t>10.</t>
  </si>
  <si>
    <t>Specialized Equipment &lt; USD10k</t>
  </si>
  <si>
    <t>Total   For Equipment</t>
  </si>
  <si>
    <t>Check</t>
  </si>
  <si>
    <t>TRAVEL &amp; TRAINING PROCUREMENT PLAN</t>
  </si>
  <si>
    <t xml:space="preserve">Travel &amp; Training Procurement Packages with Methods and Time Schedule </t>
  </si>
  <si>
    <t>Total   For Traveling &amp; Training</t>
  </si>
  <si>
    <t>SERVICES PROCUREMENT PLAN</t>
  </si>
  <si>
    <t>GHG Analysis</t>
  </si>
  <si>
    <t>ALIANZA - Licensamientos</t>
  </si>
  <si>
    <t>11.</t>
  </si>
  <si>
    <t>Services &lt; 100k</t>
  </si>
  <si>
    <t>12.</t>
  </si>
  <si>
    <t>Services &lt; 10k</t>
  </si>
  <si>
    <t>Selection of Consultants</t>
  </si>
  <si>
    <t>1.	Prior Review Threshold: Selection decisions subject to Prior Review by AE/Fund:</t>
  </si>
  <si>
    <t>Selection  Method</t>
  </si>
  <si>
    <t>Comment</t>
  </si>
  <si>
    <t>Consultancy Assignments with Selection Methods and Time Schedule</t>
  </si>
  <si>
    <t>Issuance of Expression of Interest</t>
  </si>
  <si>
    <t>Finalize shortlist and issue RFP</t>
  </si>
  <si>
    <t xml:space="preserve"> </t>
  </si>
  <si>
    <t>Complete Financial Evaluation</t>
  </si>
  <si>
    <t>Negotiate and Award</t>
  </si>
  <si>
    <t xml:space="preserve">Comment </t>
  </si>
  <si>
    <t>Description of Assignment</t>
  </si>
  <si>
    <t xml:space="preserve">Estimated </t>
  </si>
  <si>
    <t xml:space="preserve">Selection </t>
  </si>
  <si>
    <t xml:space="preserve">Proposals Submission </t>
  </si>
  <si>
    <t>Complete Technical Evaluation</t>
  </si>
  <si>
    <t>Cost</t>
  </si>
  <si>
    <t xml:space="preserve">Date </t>
  </si>
  <si>
    <t>Convenios/Contratos con gremios</t>
  </si>
  <si>
    <t>Contracts for a amount up to USD 25,000</t>
  </si>
  <si>
    <t>Program Leaders and Heads of Unit are authorized to sign consultancy contracts</t>
  </si>
  <si>
    <t>Selection should be on the basis of comparison of qualifications of at least three (3) candidates with a minimun relevant qualifications. For direct contracting of consultants, justification of a single applicant should include an statement indicating that the consulting involves highly specialized skills and experience and that based upon knoledge of the filed, only one person meets requirements. if there are more than one applicants but only one is available in the requered time frame, the consultant can be nominated as a sole supplier.</t>
  </si>
  <si>
    <t>Contracts for a amount up to USD 50,000</t>
  </si>
  <si>
    <t>Research Area Director and regional Directors are authorized to sign consultancy contracts</t>
  </si>
  <si>
    <t>Contracts over USD 50,000</t>
  </si>
  <si>
    <t xml:space="preserve">Must be sign by DG and need previous approval from the Contracting Committee </t>
  </si>
  <si>
    <t>Direct Assignment with specialized Agencies</t>
  </si>
  <si>
    <t>Cost ( 5 years)</t>
  </si>
  <si>
    <t>Cost ( 1 years - 2023)</t>
  </si>
  <si>
    <t>Genero</t>
  </si>
  <si>
    <t>Total   For Direct Assignment</t>
  </si>
  <si>
    <t>Cost ( 1 year - 2023)</t>
  </si>
  <si>
    <t>ALIANZA - Research assistant</t>
  </si>
  <si>
    <t>ALIANZA - Líder del Proyecto</t>
  </si>
  <si>
    <t xml:space="preserve">Alianza - Asesores científicos </t>
  </si>
  <si>
    <t>ALIANZA - Jefe de Legal</t>
  </si>
  <si>
    <t>ALIANZA - Director Regional Americas</t>
  </si>
  <si>
    <t>ALIANZA - Carbon and water footprint specialist</t>
  </si>
  <si>
    <t xml:space="preserve">ALIANZA - Científico Senior -  Fitopatología y Producción Sostenible </t>
  </si>
  <si>
    <t>CIAT - Personal de apoyo</t>
  </si>
  <si>
    <t>ALIANZA - Gerente Regional Financiero</t>
  </si>
  <si>
    <t>Position 1</t>
  </si>
  <si>
    <t>ALIANZA - Water and soil emission specialist</t>
  </si>
  <si>
    <t>ALIANZA - Socio internacional IRI para conexión y capacitaciones de pronósticos (NextGen), repartido en 6 sistemas productivos</t>
  </si>
  <si>
    <t>ALIANZA - Líder de Logistica</t>
  </si>
  <si>
    <t>ALIANZA - Soil GEI  emissions expert</t>
  </si>
  <si>
    <t>ALIANZA - Research assistant HC</t>
  </si>
  <si>
    <t>Alianza Experto en Evaluación de impacto y seguimiento</t>
  </si>
  <si>
    <t>ALIANZA - Personal de apoyo</t>
  </si>
  <si>
    <t>ALIANZA - Research assistant Carbon Footprint</t>
  </si>
  <si>
    <t xml:space="preserve">ALIANZA - Asociado de Investigación </t>
  </si>
  <si>
    <t>ALIANZA - Científico líder de lever de la alianza</t>
  </si>
  <si>
    <t>ALIANZA - Soporte Logistico y Administrativo</t>
  </si>
  <si>
    <t>Soporte Logistico y Administrativo</t>
  </si>
  <si>
    <t>Alianza - Personal cientifico de apoyo</t>
  </si>
  <si>
    <t>ALIANZA - Coordinadora de Administración de Proyectos</t>
  </si>
  <si>
    <t>Total   For Contracts Over USD 50,000</t>
  </si>
  <si>
    <t xml:space="preserve">Alianza Asesores científicos </t>
  </si>
  <si>
    <t>ALIANZA - Research assistant MFL</t>
  </si>
  <si>
    <t>ALIANZA - Social reseacrh asistant</t>
  </si>
  <si>
    <t>ALIANZA - Research assistant HH</t>
  </si>
  <si>
    <t>Alianza Experta en Evaluación de Impacto</t>
  </si>
  <si>
    <t>TEMP - Profesional Temporal Estreses Abioticos</t>
  </si>
  <si>
    <t xml:space="preserve">Asistente investigación </t>
  </si>
  <si>
    <t>Asistente investigación 5</t>
  </si>
  <si>
    <t>Data Scientist</t>
  </si>
  <si>
    <t>ALIANZA - Research assistant Water Footprint</t>
  </si>
  <si>
    <t xml:space="preserve">Alianza Personal científico de la Alianza </t>
  </si>
  <si>
    <t>Estadístico con experiencia en modelación climática</t>
  </si>
  <si>
    <t>MIN - Technical coordinator</t>
  </si>
  <si>
    <t>Asistente 1(Patologia)</t>
  </si>
  <si>
    <t>Eliel Petro</t>
  </si>
  <si>
    <t>ALIANZA - Research assistant Forrajes</t>
  </si>
  <si>
    <t>Coordinador con experiencia en manejo de riesgo agroclimático</t>
  </si>
  <si>
    <t xml:space="preserve">ALIANZA - Asistente de Investigación </t>
  </si>
  <si>
    <t xml:space="preserve">ALIANZA - Analista de Proyecto </t>
  </si>
  <si>
    <t>ALIANZA - Asistente de Logística</t>
  </si>
  <si>
    <t xml:space="preserve">Alejandra Rubio </t>
  </si>
  <si>
    <t xml:space="preserve">Asistente 2 </t>
  </si>
  <si>
    <t>Alianza -Coordinador componente experto - Gestión de conocimiento, M&amp;E</t>
  </si>
  <si>
    <t>Técnico invernadero 4</t>
  </si>
  <si>
    <t>Técnico invernadero 5</t>
  </si>
  <si>
    <t xml:space="preserve">Técnico laboratorio </t>
  </si>
  <si>
    <t>Técnico laboratorio 4</t>
  </si>
  <si>
    <t>ALIANZA - Científico fisiologo</t>
  </si>
  <si>
    <t xml:space="preserve">Personal científico de la Alianza </t>
  </si>
  <si>
    <t>ALIANZA - Soil emission specialist</t>
  </si>
  <si>
    <t>ALIANZA - Hydrology specialist</t>
  </si>
  <si>
    <t xml:space="preserve">ALIANZA - Profesional con experiencia en modelación </t>
  </si>
  <si>
    <t>Científico líder de lever de la alianza</t>
  </si>
  <si>
    <t>Investigador Visitante</t>
  </si>
  <si>
    <t>Alianza Investigador Visitante</t>
  </si>
  <si>
    <t>Alianza Profesional 2 de apoyo en evaluación de impacto</t>
  </si>
  <si>
    <t>ALIANZA - Estadístico con experiencia en modelación climática</t>
  </si>
  <si>
    <t>MIN- Profesional en adaptación</t>
  </si>
  <si>
    <t>MIN - Profesional en mitigación</t>
  </si>
  <si>
    <t>MIN - Especialista Financiero</t>
  </si>
  <si>
    <t>MIN - Especialista en Adquisiciones</t>
  </si>
  <si>
    <t>Desarrollador</t>
  </si>
  <si>
    <t>Total   For Contracts for a amount up to USD 50,000</t>
  </si>
  <si>
    <t>ALIANZA - Coordinador con experiencia en manejo de riesgo agroclimático</t>
  </si>
  <si>
    <t>Data mining expert statistician</t>
  </si>
  <si>
    <t xml:space="preserve">Profesional con experiencia en modelación </t>
  </si>
  <si>
    <t>Científico experto en finanzas climáticas</t>
  </si>
  <si>
    <t>CIAT-Especialista en forrajes y tecnologías de mitigación</t>
  </si>
  <si>
    <t>Científico experto en impactos climáticos</t>
  </si>
  <si>
    <t>Director de Crops for Nutrition and Health</t>
  </si>
  <si>
    <t>Alianza Profesional de apoyo en evaluación de impacto</t>
  </si>
  <si>
    <t>ALIANZA - Logistic support and operation coordination</t>
  </si>
  <si>
    <t>Experto en Evaluación de impacto y seguimiento</t>
  </si>
  <si>
    <t xml:space="preserve">Profesional agronomo </t>
  </si>
  <si>
    <t>ALIANZA - Asistente de invstigación 1</t>
  </si>
  <si>
    <t>Systems Engineer, with development experience</t>
  </si>
  <si>
    <t>Científico experto en modelación de agrícola y de ambiente</t>
  </si>
  <si>
    <t>Economist</t>
  </si>
  <si>
    <t>Experta en Evaluación de Impacto</t>
  </si>
  <si>
    <t>Professional Agrarian Sciences support sensors</t>
  </si>
  <si>
    <t>CIAT GALLEGO SANCHEZ, GERARDO JOSE</t>
  </si>
  <si>
    <t>ALIANZA - Técnico de laboratorio  1</t>
  </si>
  <si>
    <t>Mathematician with a background in data science</t>
  </si>
  <si>
    <t xml:space="preserve">Data Scientist </t>
  </si>
  <si>
    <t>Systems engineer, information systems expert</t>
  </si>
  <si>
    <t>Alianza - Profesional en ciencias Agrarias; sociales; comunicación social</t>
  </si>
  <si>
    <t>Alianza Coordinador componente experto - Gestión de conocimiento, M&amp;E</t>
  </si>
  <si>
    <t>ALIANZA - Estadístico con experiencia en modelación agroclimática</t>
  </si>
  <si>
    <t>Trabajador (G1)</t>
  </si>
  <si>
    <t>trabajador 1</t>
  </si>
  <si>
    <t>trabajador2</t>
  </si>
  <si>
    <t>ALIANZA - Water and soil emission specialist - Landscape</t>
  </si>
  <si>
    <t>CIAT-Especialista en nutrición y ganadería sostenible</t>
  </si>
  <si>
    <t>TEMP - Profesional Temporal Sanidad Vegetal</t>
  </si>
  <si>
    <t>TEMP - Profesional Temporal Sistema de informacion de variedades</t>
  </si>
  <si>
    <t>Coordinador con experiencia en el tema agroclimático</t>
  </si>
  <si>
    <t>Alianza - Asesores científicos de Gestion del Conocimiento</t>
  </si>
  <si>
    <t>Alianza Profesional en ciencias sociales, Ciencias Agrarias; Comunicación Social</t>
  </si>
  <si>
    <t>Professional with MsC in Sig with experience in Remote Sensing</t>
  </si>
  <si>
    <t>CIAT- comunicaciones y generación de capacidades</t>
  </si>
  <si>
    <t>ALIANZA - Data Scientist</t>
  </si>
  <si>
    <t>Alianza Profesional 3de apoyo en evaluación de impacto</t>
  </si>
  <si>
    <t>ALIANZA - Científico expero en modelación de agrícola y de ambiente</t>
  </si>
  <si>
    <t>Ing. de datos</t>
  </si>
  <si>
    <t>Lever Director for Climate Action</t>
  </si>
  <si>
    <t>Alianza -Coordinador componente experto - Gestión de conocimiento</t>
  </si>
  <si>
    <t>ALIANZA - Desarrollador</t>
  </si>
  <si>
    <t>Data Engineer</t>
  </si>
  <si>
    <t>Profesional 2 de apoyo en evaluación de impacto</t>
  </si>
  <si>
    <t>Economista</t>
  </si>
  <si>
    <t>Agrosavia personal de apoyo</t>
  </si>
  <si>
    <t xml:space="preserve">ALIANZA - Carbon and water footprint specialist </t>
  </si>
  <si>
    <t xml:space="preserve">Expert professional in remote sensing and analytics </t>
  </si>
  <si>
    <t>Alianza - Coordinadores; Expertos</t>
  </si>
  <si>
    <t>Alianza Profesional en ciencias sociales ; Comunicador Social</t>
  </si>
  <si>
    <t>Alianza - Comunicador social con experiencia en gestión de medios sociales</t>
  </si>
  <si>
    <t>Alianza -Profesional en ciencias sociales con experiencia en facilitación y documentación de eventos participativos</t>
  </si>
  <si>
    <t>Profesional Data análisis</t>
  </si>
  <si>
    <t>ALIANZA -Profesional de apoyo en cadenas de valor 2</t>
  </si>
  <si>
    <t>ALIANZA - Asistente de investigación</t>
  </si>
  <si>
    <t>Alianza Asesor científico</t>
  </si>
  <si>
    <t>CIAT-Experto en ganadería</t>
  </si>
  <si>
    <t>ALIANZA - Asistente de invstigación</t>
  </si>
  <si>
    <t>Ing. Mecatrónico Desarrollador-Electrónico- Sensores no remotos</t>
  </si>
  <si>
    <t>Alianza - Profesional en ciencias Agrarias o sociales con afinidad o experiencia en Gestión de Conocimiento</t>
  </si>
  <si>
    <t>ALIANZA - Científico experto en finanzas climáticas</t>
  </si>
  <si>
    <t>Profesional de apoyo en evaluación de impacto</t>
  </si>
  <si>
    <t>Alianza Profesional de 3 apoyo en evaluación de impacto</t>
  </si>
  <si>
    <t>CIAT ESCOBAR PEREZ, ROOSEVELT HUMBERTO</t>
  </si>
  <si>
    <t>Alianza Experto en Evaluación de Impacto</t>
  </si>
  <si>
    <t>ALIANZA -Profesional de apoyo en cadenas de valor 1</t>
  </si>
  <si>
    <t>ALIANZA - Científico experto en impactos climáticos</t>
  </si>
  <si>
    <t>ALIANZA - Principal Scientist - Land Restoration</t>
  </si>
  <si>
    <t>ALIANZA - Profesional en manejo de riesgo agroclimático (e.g. transferencias de estrategias de comunicación)</t>
  </si>
  <si>
    <t>ALIANZA - Profesional Data análisis</t>
  </si>
  <si>
    <t>Gloria Mosquera</t>
  </si>
  <si>
    <t>Científico expero en modelación de agrícola y de ambiente</t>
  </si>
  <si>
    <t>Alianza - Experto en comunicaciones institucionales y comunidades de práctica</t>
  </si>
  <si>
    <t>ALIANZA - Ing. de datos</t>
  </si>
  <si>
    <t xml:space="preserve">Profesional con experiencia en modelación de cultivo de arroz </t>
  </si>
  <si>
    <t>Alianza - Ciencias sociales; Comunicaciones</t>
  </si>
  <si>
    <t>Operario, técnico casa de malla (contratación)</t>
  </si>
  <si>
    <t>Alianza - Prof. coordinación capacitacion</t>
  </si>
  <si>
    <t>Student 1</t>
  </si>
  <si>
    <t xml:space="preserve">Maria Fernanda Alvarez </t>
  </si>
  <si>
    <t>CIAT-experto en fisiología de cultivos</t>
  </si>
  <si>
    <t>ALIANZA - Professional Agrarian Sciences support sensors</t>
  </si>
  <si>
    <t>ALIANZA - Expert professional in remote sensing and analytics</t>
  </si>
  <si>
    <t>CIAT-Especialista en selección de germoplasma forrajero</t>
  </si>
  <si>
    <t>ALIANZA - Ing. Mecatrónico Desarrollador-Electrónico- Sensores no remotos</t>
  </si>
  <si>
    <t>ALIANZA - Professional with MsC in Sig with experience in Remote Sensing</t>
  </si>
  <si>
    <t>Profesional en ciencias sociales con experiencia en GC - sistematización</t>
  </si>
  <si>
    <t>ALIANZA -Profesional de apoyo en cadenas de valor 3</t>
  </si>
  <si>
    <t>ALIANZA -Experto en cadenas de valor y sistemas alimentarios</t>
  </si>
  <si>
    <t>Alianza -Experta en Gestión de conocimiento, redes y fortalecimiento institucional</t>
  </si>
  <si>
    <t xml:space="preserve">Systems Engineer, with development experience </t>
  </si>
  <si>
    <t>ALIANZA - Systems engineer, information systems expert</t>
  </si>
  <si>
    <t>ALIANZA - Data mining expert statistician</t>
  </si>
  <si>
    <t>Alianza Profesional en ciencias Agrarias o sociales con afinidad o experiencia en Gestión de Conocimiento</t>
  </si>
  <si>
    <t>ALIANZA - Profesional en economía para el trabajo de transferencia (e.g. estrategias de comunicación)</t>
  </si>
  <si>
    <t>CIAT-Experto en economía y género</t>
  </si>
  <si>
    <t>ALIANZA - Ing. de datos 1</t>
  </si>
  <si>
    <t>ALIANZA - Senior Soil Scientist</t>
  </si>
  <si>
    <t>Expert professional in remote sensing and analytics</t>
  </si>
  <si>
    <t>ALIANZA - Economist</t>
  </si>
  <si>
    <t>ALIANZA - Experto en cadenas de valor y sistemas alimentarios</t>
  </si>
  <si>
    <t>ALIANZA - Mathematician with a background in data science</t>
  </si>
  <si>
    <t>Alianza Coordinadora de capacitaciones y seguimiento</t>
  </si>
  <si>
    <t>Profesional con experiencia en asesoría organizaciona y financiera  (Contratar o buscar en la alianza)</t>
  </si>
  <si>
    <t>Coordinador componente experto - Gestión de conocimiento, M&amp;E</t>
  </si>
  <si>
    <t>Comunicador social con experiencia en gestión de medios sociales</t>
  </si>
  <si>
    <t>Profesional en ciencias Agrarias o sociales con afinidad o experiencia en Gestión de Conocimiento</t>
  </si>
  <si>
    <t>Profesional en ciencias sociales con experiencia en facilitación y documentación de eventos participativos</t>
  </si>
  <si>
    <t>ALIANZA - Electronic Developer Systems Engineer- Non-remote sensors</t>
  </si>
  <si>
    <t>CIAT-coordinador administrativo y financiero</t>
  </si>
  <si>
    <t>ALIANZA - GEI emisions specialist</t>
  </si>
  <si>
    <t>Alianza Experto en comunicaciones institucionales y comunidades de práctica</t>
  </si>
  <si>
    <t>Alianza Programación</t>
  </si>
  <si>
    <t>Alianza Experta en Gestión de conocimiento, redes y fortalecimiento institucional</t>
  </si>
  <si>
    <t>ALIANZA - Científico experto en modelación de agrícola y de ambiente</t>
  </si>
  <si>
    <t>ALIANZA -Profesional en sistematización de experiencias</t>
  </si>
  <si>
    <t>Profesional Agrónomo de apoyo en Análisis</t>
  </si>
  <si>
    <t>ALIANZA -Personal cientifico de la Alianza</t>
  </si>
  <si>
    <t>CIAT-Apoyo técnico en región</t>
  </si>
  <si>
    <t>ALIANZA - Student 1</t>
  </si>
  <si>
    <t>ALIANZA - Economista</t>
  </si>
  <si>
    <t>CIAT- experto en calidad forrajera</t>
  </si>
  <si>
    <t>ALIANZA - Ings. Datos</t>
  </si>
  <si>
    <t>CIAT-Economista</t>
  </si>
  <si>
    <t xml:space="preserve">ALIANZA -Profesional en sistematización de experiencias </t>
  </si>
  <si>
    <t>Profesional con experiencia en modelación de cultivo de arroz</t>
  </si>
  <si>
    <t>CIAT- colaborador en campo</t>
  </si>
  <si>
    <t>Ing. Datos</t>
  </si>
  <si>
    <t>Ing. Sistemas Desarrollador</t>
  </si>
  <si>
    <t>Estudiante</t>
  </si>
  <si>
    <t>ALIANZA -Personal científico de la Alianza</t>
  </si>
  <si>
    <t>ALIANZA -Asesores cientificos</t>
  </si>
  <si>
    <t xml:space="preserve">ALIANZA -asesores cientificos </t>
  </si>
  <si>
    <t>ALIANZA - Profesional Agrónomo de apoyo en Análisis</t>
  </si>
  <si>
    <t>ALIANZA - Estudiante 2</t>
  </si>
  <si>
    <t>ALIANZA - Profesionales</t>
  </si>
  <si>
    <t>Experto en comunicaciones institucionales y comunidades de práctica</t>
  </si>
  <si>
    <t>Alianza Programación plataforma</t>
  </si>
  <si>
    <t>Coordinadora de capacitaciones y seguimiento</t>
  </si>
  <si>
    <t xml:space="preserve">Systems engineer, information systems expert </t>
  </si>
  <si>
    <t>ALIANZA - Estudiante</t>
  </si>
  <si>
    <t>ALIANZA - Estudiantes</t>
  </si>
  <si>
    <t>ALIANZA - IDEAM</t>
  </si>
  <si>
    <t>Experta en Gestión de conocimiento, redes y fortalecimiento institucional</t>
  </si>
  <si>
    <t>ALIANZA - Profesional en medios, contenidos y difusión</t>
  </si>
  <si>
    <t>Estudiante 2</t>
  </si>
  <si>
    <t>ALIANZA - Ing. Sistemas Desarrollador</t>
  </si>
  <si>
    <t xml:space="preserve">Constanza Quintero </t>
  </si>
  <si>
    <t>Tecnico cruzamientos  (Martin Delgado)</t>
  </si>
  <si>
    <t>Tecnico lab- molecular</t>
  </si>
  <si>
    <t>ALIANZA - Carbon and water footprint specialist (G4)</t>
  </si>
  <si>
    <t>MVR</t>
  </si>
  <si>
    <t>Total   For Contracts for a amount up to USD 25,000</t>
  </si>
  <si>
    <t>GCF Summaries -  Consulting Services Procurement Plan</t>
  </si>
  <si>
    <t>GCF Summaries -  Goods, Works and Non-Consulting Services Procurement Plan</t>
  </si>
  <si>
    <t>PROCUREMENT PLAN</t>
  </si>
  <si>
    <t>Non Consulting Procurement Plan</t>
  </si>
  <si>
    <t>Consulting Procurement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</si>
</sst>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Arial Narrow"/>
      <family val="2"/>
    </font>
    <font>
      <sz val="10"/>
      <name val="Arial"/>
      <family val="2"/>
    </font>
    <font>
      <b/>
      <i/>
      <sz val="12"/>
      <color theme="0"/>
      <name val="Arial Narrow"/>
      <family val="2"/>
    </font>
    <font>
      <sz val="12"/>
      <color rgb="FF3E4E57"/>
      <name val="Arial Narrow"/>
      <family val="2"/>
    </font>
    <font>
      <b/>
      <sz val="12"/>
      <color rgb="FF3E4E57"/>
      <name val="Arial Narrow"/>
      <family val="2"/>
    </font>
    <font>
      <b/>
      <sz val="12"/>
      <color theme="1"/>
      <name val="Times New Roman"/>
      <family val="1"/>
    </font>
    <font>
      <b/>
      <sz val="7"/>
      <color theme="1"/>
      <name val="Times New Roman"/>
      <family val="1"/>
    </font>
    <font>
      <b/>
      <u/>
      <sz val="12"/>
      <color theme="1"/>
      <name val="Times New Roman"/>
      <family val="1"/>
    </font>
    <font>
      <sz val="12"/>
      <color theme="1"/>
      <name val="Times New Roman"/>
      <family val="1"/>
    </font>
    <font>
      <sz val="7"/>
      <color theme="1"/>
      <name val="Times New Roman"/>
      <family val="1"/>
    </font>
    <font>
      <b/>
      <i/>
      <sz val="12"/>
      <name val="Arial Narrow"/>
      <family val="2"/>
    </font>
    <font>
      <b/>
      <sz val="12"/>
      <name val="Arial Narrow"/>
      <family val="2"/>
    </font>
    <font>
      <b/>
      <sz val="10"/>
      <color theme="1"/>
      <name val="Times New Roman"/>
      <family val="1"/>
    </font>
    <font>
      <sz val="10"/>
      <color theme="1"/>
      <name val="Times New Roman"/>
      <family val="1"/>
    </font>
    <font>
      <sz val="9"/>
      <color theme="1"/>
      <name val="Times New Roman"/>
      <family val="1"/>
    </font>
    <font>
      <b/>
      <sz val="9"/>
      <color theme="1"/>
      <name val="Times New Roman"/>
      <family val="1"/>
    </font>
    <font>
      <sz val="9"/>
      <color rgb="FFFF0000"/>
      <name val="Times New Roman"/>
      <family val="1"/>
    </font>
    <font>
      <i/>
      <u/>
      <sz val="8"/>
      <color rgb="FFFF0000"/>
      <name val="Arial Narrow"/>
      <family val="2"/>
    </font>
    <font>
      <i/>
      <sz val="8"/>
      <color rgb="FFFF0000"/>
      <name val="Arial Narrow"/>
      <family val="2"/>
    </font>
    <font>
      <u/>
      <sz val="8"/>
      <color rgb="FFFF0000"/>
      <name val="Arial Narrow"/>
      <family val="2"/>
    </font>
    <font>
      <u/>
      <sz val="11"/>
      <color theme="10"/>
      <name val="Calibri"/>
      <family val="2"/>
      <scheme val="minor"/>
    </font>
    <font>
      <b/>
      <sz val="16"/>
      <color theme="0"/>
      <name val="Calibri"/>
      <family val="2"/>
      <scheme val="minor"/>
    </font>
    <font>
      <b/>
      <sz val="15"/>
      <color theme="1"/>
      <name val="Calibri"/>
      <family val="2"/>
      <scheme val="minor"/>
    </font>
    <font>
      <b/>
      <u/>
      <sz val="16"/>
      <color theme="10"/>
      <name val="Calibri"/>
      <family val="2"/>
      <scheme val="minor"/>
    </font>
  </fonts>
  <fills count="11">
    <fill>
      <patternFill patternType="none"/>
    </fill>
    <fill>
      <patternFill patternType="gray125"/>
    </fill>
    <fill>
      <patternFill patternType="solid">
        <fgColor theme="3"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theme="9" tint="0.79998168889431442"/>
        <bgColor indexed="64"/>
      </patternFill>
    </fill>
  </fills>
  <borders count="13">
    <border>
      <left/>
      <right/>
      <top/>
      <bottom/>
      <diagonal/>
    </border>
    <border>
      <left/>
      <right/>
      <top style="medium">
        <color rgb="FF3E4E57"/>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s>
  <cellStyleXfs count="4">
    <xf numFmtId="0" fontId="0" fillId="0" borderId="0"/>
    <xf numFmtId="0" fontId="2" fillId="0" borderId="0"/>
    <xf numFmtId="0" fontId="2" fillId="0" borderId="0" applyFont="0" applyFill="0" applyBorder="0" applyAlignment="0" applyProtection="0"/>
    <xf numFmtId="0" fontId="21" fillId="0" borderId="0" applyNumberFormat="0" applyFill="0" applyBorder="0" applyAlignment="0" applyProtection="0"/>
  </cellStyleXfs>
  <cellXfs count="118">
    <xf numFmtId="0" fontId="0" fillId="0" borderId="0" xfId="0"/>
    <xf numFmtId="0" fontId="1" fillId="0" borderId="0" xfId="0" applyFont="1"/>
    <xf numFmtId="0" fontId="3" fillId="2" borderId="1" xfId="1" applyFont="1" applyFill="1" applyBorder="1" applyAlignment="1">
      <alignment horizontal="left" vertical="center"/>
    </xf>
    <xf numFmtId="0" fontId="4" fillId="2" borderId="1" xfId="2" applyFont="1" applyFill="1" applyBorder="1" applyAlignment="1" applyProtection="1">
      <alignment horizontal="center" vertical="center"/>
      <protection locked="0"/>
    </xf>
    <xf numFmtId="1" fontId="5" fillId="2" borderId="1" xfId="2" applyNumberFormat="1" applyFont="1" applyFill="1" applyBorder="1" applyAlignment="1" applyProtection="1">
      <alignment horizontal="center" vertical="center"/>
      <protection locked="0"/>
    </xf>
    <xf numFmtId="0" fontId="3" fillId="3" borderId="0" xfId="1" applyFont="1" applyFill="1" applyAlignment="1">
      <alignment horizontal="left" vertical="center"/>
    </xf>
    <xf numFmtId="0" fontId="4" fillId="3" borderId="0" xfId="2" applyFont="1" applyFill="1" applyBorder="1" applyAlignment="1" applyProtection="1">
      <alignment horizontal="center" vertical="center"/>
      <protection locked="0"/>
    </xf>
    <xf numFmtId="1" fontId="5" fillId="3" borderId="0" xfId="2" applyNumberFormat="1" applyFont="1" applyFill="1" applyBorder="1" applyAlignment="1" applyProtection="1">
      <alignment horizontal="center" vertical="center"/>
      <protection locked="0"/>
    </xf>
    <xf numFmtId="1" fontId="5" fillId="0" borderId="0" xfId="2" applyNumberFormat="1" applyFont="1" applyFill="1" applyBorder="1" applyAlignment="1" applyProtection="1">
      <alignment horizontal="center" vertical="center"/>
      <protection locked="0"/>
    </xf>
    <xf numFmtId="0" fontId="3" fillId="0" borderId="0" xfId="1" applyFont="1" applyAlignment="1">
      <alignment horizontal="left" vertical="center"/>
    </xf>
    <xf numFmtId="0" fontId="4" fillId="0" borderId="0" xfId="2" applyFont="1" applyFill="1" applyBorder="1" applyAlignment="1" applyProtection="1">
      <alignment horizontal="center" vertical="center"/>
      <protection locked="0"/>
    </xf>
    <xf numFmtId="0" fontId="6" fillId="0" borderId="0" xfId="0" applyFont="1" applyAlignment="1">
      <alignment vertical="center"/>
    </xf>
    <xf numFmtId="0" fontId="4" fillId="0" borderId="0" xfId="2" applyFont="1" applyFill="1" applyBorder="1" applyAlignment="1" applyProtection="1">
      <alignment vertical="center"/>
      <protection locked="0"/>
    </xf>
    <xf numFmtId="0" fontId="9" fillId="0" borderId="0" xfId="0" applyFont="1" applyAlignment="1">
      <alignment vertical="center"/>
    </xf>
    <xf numFmtId="0" fontId="11" fillId="0" borderId="0" xfId="1" applyFont="1" applyAlignment="1">
      <alignment horizontal="left" vertical="center"/>
    </xf>
    <xf numFmtId="1" fontId="12" fillId="0" borderId="0" xfId="2" applyNumberFormat="1" applyFont="1" applyFill="1" applyBorder="1" applyAlignment="1" applyProtection="1">
      <alignment horizontal="center" vertical="center"/>
      <protection locked="0"/>
    </xf>
    <xf numFmtId="0" fontId="9" fillId="0" borderId="2" xfId="0" applyFont="1" applyBorder="1" applyAlignment="1">
      <alignment vertical="center" wrapText="1"/>
    </xf>
    <xf numFmtId="0" fontId="13" fillId="0" borderId="3" xfId="0" applyFont="1" applyBorder="1" applyAlignment="1">
      <alignment horizontal="center" vertical="center" wrapText="1"/>
    </xf>
    <xf numFmtId="0" fontId="14" fillId="0" borderId="4" xfId="0" applyFont="1" applyBorder="1" applyAlignment="1">
      <alignment vertical="center" wrapText="1"/>
    </xf>
    <xf numFmtId="0" fontId="15" fillId="0" borderId="5" xfId="0" applyFont="1" applyBorder="1" applyAlignment="1">
      <alignment vertical="center" wrapText="1"/>
    </xf>
    <xf numFmtId="0" fontId="15" fillId="0" borderId="5" xfId="0" applyFont="1" applyBorder="1" applyAlignment="1">
      <alignment horizontal="left" vertical="center" wrapText="1"/>
    </xf>
    <xf numFmtId="0" fontId="12" fillId="0" borderId="0" xfId="1" applyFont="1" applyAlignment="1">
      <alignment horizontal="lef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4" borderId="3" xfId="0" applyFont="1" applyFill="1" applyBorder="1" applyAlignment="1">
      <alignment horizontal="center" vertical="center" wrapText="1"/>
    </xf>
    <xf numFmtId="0" fontId="16" fillId="0" borderId="7" xfId="0" applyFont="1" applyBorder="1" applyAlignment="1">
      <alignment horizontal="center" vertical="center" wrapText="1"/>
    </xf>
    <xf numFmtId="0" fontId="16" fillId="4" borderId="7" xfId="0" applyFont="1" applyFill="1" applyBorder="1" applyAlignment="1">
      <alignment horizontal="center" vertical="center" wrapText="1"/>
    </xf>
    <xf numFmtId="0" fontId="0" fillId="0" borderId="4" xfId="0" applyBorder="1" applyAlignment="1">
      <alignment vertical="top" wrapText="1"/>
    </xf>
    <xf numFmtId="0" fontId="15"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5" xfId="0" applyBorder="1" applyAlignment="1">
      <alignment vertical="top" wrapText="1"/>
    </xf>
    <xf numFmtId="0" fontId="0" fillId="4" borderId="5" xfId="0" applyFill="1" applyBorder="1" applyAlignment="1">
      <alignment vertical="top" wrapText="1"/>
    </xf>
    <xf numFmtId="0" fontId="16" fillId="4" borderId="5"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7" xfId="0" applyFont="1" applyBorder="1" applyAlignment="1">
      <alignment horizontal="left" vertical="center" wrapText="1"/>
    </xf>
    <xf numFmtId="0" fontId="15" fillId="0" borderId="6" xfId="0" applyFont="1" applyBorder="1" applyAlignment="1">
      <alignment horizontal="center" vertical="center" wrapText="1"/>
    </xf>
    <xf numFmtId="3" fontId="15" fillId="0" borderId="5" xfId="0" applyNumberFormat="1" applyFont="1" applyBorder="1" applyAlignment="1">
      <alignment horizontal="center" vertical="center" wrapText="1"/>
    </xf>
    <xf numFmtId="0" fontId="0" fillId="0" borderId="8" xfId="0" applyBorder="1" applyAlignment="1">
      <alignment vertical="top" wrapText="1"/>
    </xf>
    <xf numFmtId="0" fontId="15" fillId="5" borderId="6" xfId="0" applyFont="1" applyFill="1" applyBorder="1" applyAlignment="1">
      <alignment vertical="center" wrapText="1"/>
    </xf>
    <xf numFmtId="0" fontId="15" fillId="0" borderId="6" xfId="0" applyFont="1" applyBorder="1" applyAlignment="1">
      <alignment vertical="center" wrapText="1"/>
    </xf>
    <xf numFmtId="0" fontId="15" fillId="5" borderId="6" xfId="0" applyFont="1" applyFill="1" applyBorder="1" applyAlignment="1">
      <alignment horizontal="center" vertical="center" wrapText="1"/>
    </xf>
    <xf numFmtId="0" fontId="16" fillId="5" borderId="5" xfId="0" applyFont="1" applyFill="1" applyBorder="1" applyAlignment="1">
      <alignment horizontal="center" vertical="center" wrapText="1"/>
    </xf>
    <xf numFmtId="3" fontId="15" fillId="5" borderId="5"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0" fontId="15" fillId="0" borderId="6" xfId="0" applyFont="1" applyBorder="1" applyAlignment="1">
      <alignment horizontal="left" vertical="center" wrapText="1"/>
    </xf>
    <xf numFmtId="0" fontId="15" fillId="0" borderId="2" xfId="0" applyFont="1" applyBorder="1" applyAlignment="1">
      <alignment vertical="center" wrapText="1"/>
    </xf>
    <xf numFmtId="0" fontId="15" fillId="0" borderId="2" xfId="0" applyFont="1" applyBorder="1" applyAlignment="1">
      <alignment horizontal="center" vertical="center" wrapText="1"/>
    </xf>
    <xf numFmtId="0" fontId="15" fillId="4" borderId="5" xfId="0" applyFont="1" applyFill="1" applyBorder="1" applyAlignment="1">
      <alignment vertical="center" wrapText="1"/>
    </xf>
    <xf numFmtId="0" fontId="17" fillId="4" borderId="5" xfId="0" applyFont="1" applyFill="1" applyBorder="1" applyAlignment="1">
      <alignment vertical="center" wrapText="1"/>
    </xf>
    <xf numFmtId="3" fontId="15" fillId="0" borderId="3"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vertical="center"/>
    </xf>
    <xf numFmtId="1" fontId="18" fillId="0" borderId="0" xfId="2" applyNumberFormat="1" applyFont="1" applyFill="1" applyBorder="1" applyAlignment="1" applyProtection="1">
      <alignment horizontal="center" vertical="center"/>
      <protection locked="0"/>
    </xf>
    <xf numFmtId="1" fontId="19" fillId="0" borderId="0" xfId="2" applyNumberFormat="1" applyFont="1" applyFill="1" applyBorder="1" applyAlignment="1" applyProtection="1">
      <alignment horizontal="center" vertical="center"/>
      <protection locked="0"/>
    </xf>
    <xf numFmtId="0" fontId="15" fillId="0" borderId="0" xfId="0" applyFont="1" applyAlignment="1">
      <alignment vertical="center" wrapText="1"/>
    </xf>
    <xf numFmtId="3" fontId="15" fillId="0" borderId="0" xfId="0" applyNumberFormat="1" applyFont="1" applyAlignment="1">
      <alignment horizontal="center" vertical="center" wrapText="1"/>
    </xf>
    <xf numFmtId="0" fontId="3" fillId="6" borderId="0" xfId="1" applyFont="1" applyFill="1" applyAlignment="1">
      <alignment horizontal="left" vertical="center"/>
    </xf>
    <xf numFmtId="0" fontId="4" fillId="6" borderId="0" xfId="2" applyFont="1" applyFill="1" applyBorder="1" applyAlignment="1" applyProtection="1">
      <alignment horizontal="center" vertical="center"/>
      <protection locked="0"/>
    </xf>
    <xf numFmtId="1" fontId="5" fillId="6" borderId="0" xfId="2" applyNumberFormat="1" applyFont="1" applyFill="1" applyBorder="1" applyAlignment="1" applyProtection="1">
      <alignment horizontal="center" vertical="center"/>
      <protection locked="0"/>
    </xf>
    <xf numFmtId="1" fontId="12" fillId="6" borderId="0" xfId="2" applyNumberFormat="1" applyFont="1" applyFill="1" applyBorder="1" applyAlignment="1" applyProtection="1">
      <alignment horizontal="center" vertical="center"/>
      <protection locked="0"/>
    </xf>
    <xf numFmtId="0" fontId="1" fillId="6" borderId="0" xfId="0" applyFont="1" applyFill="1"/>
    <xf numFmtId="0" fontId="14" fillId="0" borderId="2" xfId="0" applyFont="1" applyBorder="1" applyAlignment="1">
      <alignment vertical="center" wrapText="1"/>
    </xf>
    <xf numFmtId="0" fontId="14" fillId="0" borderId="4" xfId="0" applyFont="1" applyBorder="1" applyAlignment="1">
      <alignment horizontal="center" vertical="center" wrapText="1"/>
    </xf>
    <xf numFmtId="0" fontId="14" fillId="0" borderId="5" xfId="0" applyFont="1" applyBorder="1" applyAlignment="1">
      <alignment vertical="center" wrapText="1"/>
    </xf>
    <xf numFmtId="0" fontId="16" fillId="7" borderId="3" xfId="0" applyFont="1" applyFill="1" applyBorder="1" applyAlignment="1">
      <alignment horizontal="center" vertical="center" wrapText="1"/>
    </xf>
    <xf numFmtId="0" fontId="9" fillId="7" borderId="11" xfId="0" applyFont="1" applyFill="1" applyBorder="1" applyAlignment="1">
      <alignment vertical="center" wrapText="1"/>
    </xf>
    <xf numFmtId="0" fontId="16" fillId="0" borderId="8" xfId="0" applyFont="1" applyBorder="1" applyAlignment="1">
      <alignment vertical="center" wrapText="1"/>
    </xf>
    <xf numFmtId="0" fontId="16" fillId="0" borderId="7" xfId="0" applyFont="1" applyBorder="1" applyAlignment="1">
      <alignment vertical="center" wrapText="1"/>
    </xf>
    <xf numFmtId="0" fontId="16" fillId="7" borderId="7" xfId="0" applyFont="1" applyFill="1" applyBorder="1" applyAlignment="1">
      <alignment vertical="center" wrapText="1"/>
    </xf>
    <xf numFmtId="0" fontId="0" fillId="7" borderId="7" xfId="0" applyFill="1" applyBorder="1" applyAlignment="1">
      <alignment vertical="top" wrapText="1"/>
    </xf>
    <xf numFmtId="0" fontId="15" fillId="0" borderId="5" xfId="0" applyFont="1" applyBorder="1" applyAlignment="1">
      <alignment horizontal="right" vertical="center" wrapText="1"/>
    </xf>
    <xf numFmtId="0" fontId="16" fillId="7" borderId="5" xfId="0" applyFont="1" applyFill="1" applyBorder="1" applyAlignment="1">
      <alignment vertical="center" wrapText="1"/>
    </xf>
    <xf numFmtId="0" fontId="0" fillId="7" borderId="5" xfId="0" applyFill="1" applyBorder="1" applyAlignment="1">
      <alignment vertical="top" wrapText="1"/>
    </xf>
    <xf numFmtId="0" fontId="15" fillId="0" borderId="4" xfId="0" applyFont="1" applyBorder="1" applyAlignment="1">
      <alignment horizontal="center" vertical="center" wrapText="1"/>
    </xf>
    <xf numFmtId="0" fontId="9" fillId="0" borderId="5" xfId="0" applyFont="1" applyBorder="1" applyAlignment="1">
      <alignment vertical="center" wrapText="1"/>
    </xf>
    <xf numFmtId="0" fontId="15" fillId="7" borderId="5" xfId="0" applyFont="1" applyFill="1" applyBorder="1" applyAlignment="1">
      <alignment vertical="center" wrapText="1"/>
    </xf>
    <xf numFmtId="0" fontId="17" fillId="7" borderId="5" xfId="0" applyFont="1" applyFill="1" applyBorder="1" applyAlignment="1">
      <alignment vertical="center" wrapText="1"/>
    </xf>
    <xf numFmtId="0" fontId="9" fillId="7" borderId="5" xfId="0" applyFont="1" applyFill="1" applyBorder="1" applyAlignment="1">
      <alignment vertical="center" wrapText="1"/>
    </xf>
    <xf numFmtId="0" fontId="16" fillId="8" borderId="3" xfId="0" applyFont="1" applyFill="1" applyBorder="1" applyAlignment="1">
      <alignment horizontal="center" vertical="center" wrapText="1"/>
    </xf>
    <xf numFmtId="0" fontId="16" fillId="8" borderId="7" xfId="0" applyFont="1" applyFill="1" applyBorder="1" applyAlignment="1">
      <alignment vertical="center" wrapText="1"/>
    </xf>
    <xf numFmtId="0" fontId="0" fillId="8" borderId="7" xfId="0" applyFill="1" applyBorder="1" applyAlignment="1">
      <alignment vertical="top" wrapText="1"/>
    </xf>
    <xf numFmtId="0" fontId="16" fillId="8" borderId="5" xfId="0" applyFont="1" applyFill="1" applyBorder="1" applyAlignment="1">
      <alignment vertical="center" wrapText="1"/>
    </xf>
    <xf numFmtId="0" fontId="0" fillId="8" borderId="5" xfId="0" applyFill="1" applyBorder="1" applyAlignment="1">
      <alignment vertical="top" wrapText="1"/>
    </xf>
    <xf numFmtId="3" fontId="15" fillId="8" borderId="3" xfId="0" applyNumberFormat="1" applyFont="1" applyFill="1" applyBorder="1" applyAlignment="1">
      <alignment horizontal="center" vertical="center" wrapText="1"/>
    </xf>
    <xf numFmtId="3" fontId="15" fillId="8" borderId="12" xfId="0" applyNumberFormat="1" applyFont="1" applyFill="1" applyBorder="1" applyAlignment="1">
      <alignment horizontal="center" vertical="center" wrapText="1"/>
    </xf>
    <xf numFmtId="3" fontId="16" fillId="0" borderId="3" xfId="0" applyNumberFormat="1" applyFont="1" applyBorder="1" applyAlignment="1">
      <alignment horizontal="center" vertical="center" wrapText="1"/>
    </xf>
    <xf numFmtId="0" fontId="16" fillId="0" borderId="0" xfId="0" applyFont="1" applyAlignment="1">
      <alignment vertical="center" wrapText="1"/>
    </xf>
    <xf numFmtId="3" fontId="15" fillId="0" borderId="12" xfId="0" applyNumberFormat="1" applyFont="1" applyBorder="1" applyAlignment="1">
      <alignment horizontal="center" vertical="center" wrapText="1"/>
    </xf>
    <xf numFmtId="3" fontId="16" fillId="0" borderId="0" xfId="0" applyNumberFormat="1" applyFont="1" applyAlignment="1">
      <alignment horizontal="center" vertical="center" wrapText="1"/>
    </xf>
    <xf numFmtId="0" fontId="15" fillId="0" borderId="0" xfId="0" applyFont="1" applyAlignment="1">
      <alignment horizontal="center" vertical="center" wrapText="1"/>
    </xf>
    <xf numFmtId="0" fontId="20" fillId="0" borderId="0" xfId="0" applyFont="1"/>
    <xf numFmtId="3" fontId="20" fillId="0" borderId="0" xfId="0" applyNumberFormat="1" applyFont="1" applyAlignment="1">
      <alignment horizontal="center"/>
    </xf>
    <xf numFmtId="0" fontId="23" fillId="10" borderId="0" xfId="0" applyFont="1" applyFill="1" applyAlignment="1">
      <alignment horizontal="left" vertical="center" indent="2"/>
    </xf>
    <xf numFmtId="0" fontId="22" fillId="9" borderId="0" xfId="0" applyFont="1" applyFill="1" applyAlignment="1">
      <alignment horizontal="center" vertical="center"/>
    </xf>
    <xf numFmtId="0" fontId="24" fillId="10" borderId="0" xfId="3" applyFont="1" applyFill="1" applyAlignment="1">
      <alignment horizontal="left" vertical="center"/>
    </xf>
    <xf numFmtId="0" fontId="16" fillId="7" borderId="6" xfId="0" applyFont="1" applyFill="1" applyBorder="1" applyAlignment="1">
      <alignment vertical="center" wrapText="1"/>
    </xf>
    <xf numFmtId="0" fontId="16" fillId="7" borderId="8" xfId="0" applyFont="1" applyFill="1" applyBorder="1" applyAlignment="1">
      <alignment vertical="center" wrapText="1"/>
    </xf>
    <xf numFmtId="0" fontId="16" fillId="7" borderId="4" xfId="0" applyFont="1" applyFill="1" applyBorder="1" applyAlignment="1">
      <alignment vertical="center" wrapTex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16" fillId="4" borderId="6"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0" borderId="9" xfId="0" applyFont="1" applyBorder="1" applyAlignment="1">
      <alignment vertical="center" wrapText="1"/>
    </xf>
    <xf numFmtId="0" fontId="16" fillId="0" borderId="10" xfId="0" applyFont="1" applyBorder="1" applyAlignment="1">
      <alignment vertical="center" wrapText="1"/>
    </xf>
    <xf numFmtId="0" fontId="16" fillId="0" borderId="3" xfId="0" applyFont="1" applyBorder="1" applyAlignment="1">
      <alignment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16" fillId="8" borderId="6"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16" fillId="8" borderId="6" xfId="0" applyFont="1" applyFill="1" applyBorder="1" applyAlignment="1">
      <alignment vertical="center" wrapText="1"/>
    </xf>
    <xf numFmtId="0" fontId="16" fillId="8" borderId="8" xfId="0" applyFont="1" applyFill="1" applyBorder="1" applyAlignment="1">
      <alignment vertical="center" wrapText="1"/>
    </xf>
    <xf numFmtId="0" fontId="16" fillId="8" borderId="4" xfId="0" applyFont="1" applyFill="1" applyBorder="1" applyAlignment="1">
      <alignment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4" xfId="0" applyFont="1" applyBorder="1" applyAlignment="1">
      <alignment horizontal="center" vertical="center" wrapText="1"/>
    </xf>
  </cellXfs>
  <cellStyles count="4">
    <cellStyle name="=C:\WINNT35\SYSTEM32\COMMAND.COM" xfId="1" xr:uid="{F075EDFC-9E81-4E72-802C-9FD891988B69}"/>
    <cellStyle name="Hipervínculo" xfId="3" builtinId="8"/>
    <cellStyle name="Millares_Modelo150708" xfId="2" xr:uid="{E1E22DAD-A6EA-4D20-938E-168A1944208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ntab1\c\CONTABIL\publico\MValle-1999%20-%20VerLeasing%2020%20O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CF%20PPF%20READINESS/Colombia/PPF%20Agro%20Agricultura%20-%20LECRA/00%20FUNDING%20PROPOSAL/CSICAP%2018%20Envio%2012-01-2022%20FULL%20PACKAGE/3and4%20Annex%20-%20Economic%20and%20Financial%20Analysis%20CONFIDENTIAL/211130%20Lecra%20Model%20Base%20Case%20v3%20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OSTM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Cover"/>
      <sheetName val="1.1. Guild Structure"/>
      <sheetName val="1. Assumptions"/>
      <sheetName val="1.2. Model Structure"/>
      <sheetName val="1.3. Main Assumptions"/>
      <sheetName val="1.4. Macro"/>
      <sheetName val="1.5. Capex - Construction"/>
      <sheetName val="1.6. Capex - Equipment"/>
      <sheetName val="1.7. Opex - Staff"/>
      <sheetName val="1.8. Opex - Nal. Consultant"/>
      <sheetName val="1.9. Opex - Inter. Consultan"/>
      <sheetName val="1.10. Opex - Training"/>
      <sheetName val="1.11. Opex - Travel"/>
      <sheetName val="1.12. Opex - Services"/>
      <sheetName val="1.13. Cordination"/>
      <sheetName val="1.14. Benefits"/>
      <sheetName val="1.15. CO2 Emisions"/>
      <sheetName val="2. Calculations"/>
      <sheetName val="2.1. Data Base COP"/>
      <sheetName val="2.2. Data Base USD"/>
      <sheetName val="2.3. Financing"/>
      <sheetName val="2.4. Economic Flow"/>
      <sheetName val="2.5.CO2 Emisions Flow"/>
      <sheetName val="2.6. Total Economic Flow"/>
      <sheetName val="2.7. Procurement P"/>
      <sheetName val="2.8. Financial FLow"/>
      <sheetName val="3. Summaries"/>
      <sheetName val="3.1. Dash Board Total"/>
      <sheetName val="3.2. S&amp;U"/>
      <sheetName val="3.3a. Counterpart"/>
      <sheetName val="3.3b. Counterpart +CIAT"/>
      <sheetName val="3.4a. financing by guild"/>
      <sheetName val="3.4b. financing + CIAT"/>
      <sheetName val="3.5a. Fedearroz Summary"/>
      <sheetName val="3.5b. Fenalce Summary"/>
      <sheetName val="3.5c. Fedepapa Summary"/>
      <sheetName val="3.5d. Fedepanela Summary"/>
      <sheetName val="3.5e. Fedegan Summary"/>
      <sheetName val="3.5f. Fedecafe Summary"/>
      <sheetName val="3.5g. Musaceas Summary"/>
      <sheetName val="3.5h. Asocaña Summary"/>
      <sheetName val="3.6. Dinamic Table"/>
      <sheetName val="3.7. Sensivities"/>
      <sheetName val="4.1.Financing Info Table C.1 FP"/>
      <sheetName val="4.2 Financing Info Table C.2 FP"/>
      <sheetName val="4.3. Loan Information"/>
      <sheetName val="4.4. Detailed Budget Plan"/>
      <sheetName val="4.4.a Detailed Budget Notes"/>
      <sheetName val="4.4.a GCF Detailed Budget Note"/>
      <sheetName val="Do not use or change"/>
      <sheetName val="4.4.b Detailed Budget Notes"/>
      <sheetName val="4.5.  Time Table"/>
      <sheetName val="4.6. Procurement Plan - NC"/>
      <sheetName val="4.7. Procurement Plan - C"/>
      <sheetName val="5.1. Switches"/>
      <sheetName val="5.2. Dinamic Tables"/>
      <sheetName val="Inde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0">
          <cell r="B10" t="str">
            <v>Fedearroz</v>
          </cell>
          <cell r="F10">
            <v>806592.49911110988</v>
          </cell>
          <cell r="K10">
            <v>5010279.2424880061</v>
          </cell>
        </row>
        <row r="18">
          <cell r="B18" t="str">
            <v>Fenalce</v>
          </cell>
          <cell r="F18">
            <v>333905.37376604322</v>
          </cell>
          <cell r="K18">
            <v>2595876.0112975324</v>
          </cell>
        </row>
        <row r="26">
          <cell r="B26" t="str">
            <v>Fedepapa</v>
          </cell>
          <cell r="F26">
            <v>323946.1650107535</v>
          </cell>
          <cell r="K26">
            <v>2210277.7688247017</v>
          </cell>
        </row>
        <row r="34">
          <cell r="B34" t="str">
            <v>Fedepanela</v>
          </cell>
          <cell r="F34">
            <v>384368.15108087682</v>
          </cell>
          <cell r="K34">
            <v>2316308.5736263171</v>
          </cell>
        </row>
        <row r="42">
          <cell r="B42" t="str">
            <v>Fedegan</v>
          </cell>
          <cell r="F42">
            <v>384417.06500073185</v>
          </cell>
          <cell r="K42">
            <v>5839352.8488188274</v>
          </cell>
        </row>
        <row r="50">
          <cell r="B50" t="str">
            <v>Fedeacafé-Cenicafé</v>
          </cell>
          <cell r="F50">
            <v>683346.16917164135</v>
          </cell>
          <cell r="K50">
            <v>3375746.2111457596</v>
          </cell>
        </row>
        <row r="58">
          <cell r="B58" t="str">
            <v>Asbama-Augura-Asohofrucol</v>
          </cell>
          <cell r="F58">
            <v>877090.49687643151</v>
          </cell>
          <cell r="K58">
            <v>4569882.9752979157</v>
          </cell>
        </row>
        <row r="66">
          <cell r="B66" t="str">
            <v>Asocaña-Cenicaña</v>
          </cell>
          <cell r="F66">
            <v>1825016.05943502</v>
          </cell>
          <cell r="K66">
            <v>6980004.6473237267</v>
          </cell>
        </row>
        <row r="74">
          <cell r="B74" t="str">
            <v>Agrosavia</v>
          </cell>
          <cell r="F74">
            <v>845263.7455316307</v>
          </cell>
          <cell r="K74">
            <v>4044800.609552695</v>
          </cell>
        </row>
        <row r="82">
          <cell r="B82" t="str">
            <v>CIMMYT</v>
          </cell>
          <cell r="F82">
            <v>396101.71039230685</v>
          </cell>
          <cell r="K82">
            <v>2022677.3805566397</v>
          </cell>
        </row>
        <row r="90">
          <cell r="B90" t="str">
            <v>CIPAV</v>
          </cell>
          <cell r="F90">
            <v>162310.85157892536</v>
          </cell>
          <cell r="K90">
            <v>797342.52306164044</v>
          </cell>
        </row>
        <row r="98">
          <cell r="K98">
            <v>39762548.791993767</v>
          </cell>
        </row>
        <row r="116">
          <cell r="B116" t="str">
            <v>ALIANZA - Cámara multiespectral</v>
          </cell>
          <cell r="K116">
            <v>5396.0041633066612</v>
          </cell>
        </row>
        <row r="117">
          <cell r="B117" t="str">
            <v>ALIANZA - Dron cuadricóptero (repartido entre 6 gremios)</v>
          </cell>
          <cell r="K117">
            <v>3237.6024979839963</v>
          </cell>
        </row>
        <row r="118">
          <cell r="K118">
            <v>14184.629022494832</v>
          </cell>
        </row>
        <row r="119">
          <cell r="B119" t="str">
            <v>ALIANZA - Estación climatica</v>
          </cell>
          <cell r="K119">
            <v>5389.6963925726614</v>
          </cell>
        </row>
        <row r="120">
          <cell r="B120" t="str">
            <v>ALIANZA - Procesador GPU (Dividido 4 gremios)</v>
          </cell>
          <cell r="K120">
            <v>35613.62747782396</v>
          </cell>
        </row>
        <row r="121">
          <cell r="B121" t="str">
            <v>ALIANZA - Procesador GPU (repartido entre 3 gremios)</v>
          </cell>
          <cell r="K121">
            <v>11809.694711812957</v>
          </cell>
        </row>
        <row r="122">
          <cell r="B122" t="str">
            <v>ALIANZA - Sensor de humedad+sensor matrico</v>
          </cell>
          <cell r="K122">
            <v>43255.323354436325</v>
          </cell>
        </row>
        <row r="123">
          <cell r="B123" t="str">
            <v>ALIANZA - Servidores (distribuído entre 3 gremios)</v>
          </cell>
          <cell r="K123">
            <v>6999.6966006413995</v>
          </cell>
        </row>
        <row r="124">
          <cell r="B124" t="str">
            <v>ALIANZA - Unidad de almacenamiento (distribuido entre 3 gremios)</v>
          </cell>
          <cell r="K124">
            <v>2853.0508652817834</v>
          </cell>
        </row>
        <row r="125">
          <cell r="B125" t="str">
            <v xml:space="preserve">Extensión invernadero de altas temperaturas </v>
          </cell>
          <cell r="K125">
            <v>53960.041633066605</v>
          </cell>
        </row>
        <row r="126">
          <cell r="B126" t="str">
            <v>Face CO2</v>
          </cell>
          <cell r="K126">
            <v>161880.12489919981</v>
          </cell>
        </row>
        <row r="127">
          <cell r="B127" t="str">
            <v>FEDEARROZ - Almacenamiento SAN 100 Tera bytes</v>
          </cell>
          <cell r="K127">
            <v>8568.8546113309767</v>
          </cell>
        </row>
        <row r="128">
          <cell r="B128" t="str">
            <v>FEDEARROZ - Balanza analitica (adquisión: Huila)</v>
          </cell>
          <cell r="K128">
            <v>1618.8012489919981</v>
          </cell>
        </row>
        <row r="129">
          <cell r="B129" t="str">
            <v xml:space="preserve">FEDEARROZ - Balanzas analiticas </v>
          </cell>
          <cell r="K129">
            <v>537.68053095709433</v>
          </cell>
        </row>
        <row r="130">
          <cell r="B130" t="str">
            <v>FEDEARROZ - Camara medición de GEI</v>
          </cell>
          <cell r="K130">
            <v>32318.428418632804</v>
          </cell>
        </row>
        <row r="131">
          <cell r="B131" t="str">
            <v>FEDEARROZ - Contadores de caudal</v>
          </cell>
          <cell r="K131">
            <v>6475.2049959679925</v>
          </cell>
        </row>
        <row r="132">
          <cell r="B132" t="str">
            <v xml:space="preserve">FEDEARROZ - Datalogger </v>
          </cell>
          <cell r="K132">
            <v>8543.6732585688806</v>
          </cell>
        </row>
        <row r="133">
          <cell r="B133" t="str">
            <v>FEDEARROZ - Drones 2</v>
          </cell>
          <cell r="K133">
            <v>21584.016653226645</v>
          </cell>
        </row>
        <row r="134">
          <cell r="B134" t="str">
            <v>FEDEARROZ - Estaciones agrometeorlógicas para fincas digitales gama alta (adquisición x Casanare)</v>
          </cell>
          <cell r="K134">
            <v>12950.409991935985</v>
          </cell>
        </row>
        <row r="135">
          <cell r="B135" t="str">
            <v>FEDEARROZ - Estaciones agrometeorlógicas para fincas digitales gama media  op. 1 (adquisición x Casanare)</v>
          </cell>
          <cell r="K135">
            <v>5396.0041633066612</v>
          </cell>
        </row>
        <row r="136">
          <cell r="B136" t="str">
            <v>FEDEARROZ - Estaciones agrometeorlógicas para fincas digitales gama media op.  2 (adquisición)</v>
          </cell>
          <cell r="K136">
            <v>16188.012489919982</v>
          </cell>
        </row>
        <row r="137">
          <cell r="B137" t="str">
            <v>FEDEARROZ - High performance computing server downscaling dinámico</v>
          </cell>
          <cell r="K137">
            <v>21001.248203589523</v>
          </cell>
        </row>
        <row r="138">
          <cell r="B138" t="str">
            <v>FEDEARROZ - Licencia de software procesamiento de imagenes (PIX4D)</v>
          </cell>
          <cell r="K138">
            <v>5396.0041633066612</v>
          </cell>
        </row>
        <row r="139">
          <cell r="B139" t="str">
            <v xml:space="preserve">FEDEARROZ - Patrones de calibración </v>
          </cell>
          <cell r="K139">
            <v>16188.012489919982</v>
          </cell>
        </row>
        <row r="140">
          <cell r="B140" t="str">
            <v>FEDEARROZ - Sensor de humedad y temperatura del suelo</v>
          </cell>
          <cell r="K140">
            <v>14005.448717066067</v>
          </cell>
        </row>
        <row r="141">
          <cell r="B141" t="str">
            <v>FEDEARROZ - Sensores (Humedad, temperatura, plantas)</v>
          </cell>
          <cell r="K141">
            <v>8094.0062449599909</v>
          </cell>
        </row>
        <row r="142">
          <cell r="B142" t="str">
            <v xml:space="preserve">FEDEARROZ – Servidor con Procesador GPU </v>
          </cell>
          <cell r="K142">
            <v>35613.62747782396</v>
          </cell>
        </row>
        <row r="143">
          <cell r="B143" t="str">
            <v>FEDEARROZ - Sistemas de sensoramiento micrometeorológico</v>
          </cell>
          <cell r="K143">
            <v>53960.041633066605</v>
          </cell>
        </row>
        <row r="144">
          <cell r="B144" t="str">
            <v>Grabadora de periodista</v>
          </cell>
          <cell r="K144">
            <v>148.89191881244292</v>
          </cell>
        </row>
        <row r="145">
          <cell r="B145" t="str">
            <v xml:space="preserve">Invernadero de altas tempearutas fedearroz </v>
          </cell>
          <cell r="K145">
            <v>53704.056916590373</v>
          </cell>
        </row>
        <row r="146">
          <cell r="K146">
            <v>1079.2008326613322</v>
          </cell>
        </row>
        <row r="149">
          <cell r="B149" t="str">
            <v>AGROSAVIA - Imágenes satelitales (333 KM2)</v>
          </cell>
          <cell r="K149">
            <v>11380.172780413746</v>
          </cell>
        </row>
        <row r="150">
          <cell r="B150" t="str">
            <v>AGROSAVIA - Licencia de software para fotogrametría ENVI</v>
          </cell>
          <cell r="K150">
            <v>5995.560181451845</v>
          </cell>
        </row>
        <row r="151">
          <cell r="B151" t="str">
            <v>AGROSAVIA - Licencias de software para interpretación de imágenes</v>
          </cell>
          <cell r="K151">
            <v>8393.7842540325837</v>
          </cell>
        </row>
        <row r="152">
          <cell r="B152" t="str">
            <v>AGROSAVIA - Material de difusión</v>
          </cell>
          <cell r="K152">
            <v>3527.929367316297</v>
          </cell>
        </row>
        <row r="153">
          <cell r="B153" t="str">
            <v>AGROSAVIA - Plataforma de ala fija (repartido entre caña y maíz)</v>
          </cell>
          <cell r="K153">
            <v>14239.455430948132</v>
          </cell>
        </row>
        <row r="154">
          <cell r="B154" t="str">
            <v>AGROSAVIA - Sensores ópticos</v>
          </cell>
          <cell r="K154">
            <v>26980.02081653331</v>
          </cell>
        </row>
        <row r="155">
          <cell r="B155" t="str">
            <v>Agrosavia Balanzas digitales</v>
          </cell>
          <cell r="K155">
            <v>2398.2240725807378</v>
          </cell>
        </row>
        <row r="157">
          <cell r="B157" t="str">
            <v>Agrosavia Refractometros digitales</v>
          </cell>
          <cell r="K157">
            <v>1798.6680544355536</v>
          </cell>
        </row>
        <row r="158">
          <cell r="B158" t="str">
            <v>ALIANZA - Camara medición de GEI</v>
          </cell>
          <cell r="K158">
            <v>1063.5137058031637</v>
          </cell>
        </row>
        <row r="159">
          <cell r="B159" t="str">
            <v>ALIANZA - Dron cuadricóptero (repartido entre 3 gremios)</v>
          </cell>
          <cell r="K159">
            <v>2997.7800907259143</v>
          </cell>
        </row>
        <row r="160">
          <cell r="B160" t="str">
            <v>ALIANZA - Estación + pluviometro</v>
          </cell>
          <cell r="K160">
            <v>1403.8380916601761</v>
          </cell>
        </row>
        <row r="161">
          <cell r="K161">
            <v>3552.1357773825666</v>
          </cell>
        </row>
        <row r="162">
          <cell r="B162" t="str">
            <v>ALIANZA - Material divulgativo (impresiones y diseño)</v>
          </cell>
          <cell r="K162">
            <v>419.18407932891711</v>
          </cell>
        </row>
        <row r="163">
          <cell r="K163">
            <v>5904.8473559064787</v>
          </cell>
        </row>
        <row r="164">
          <cell r="B164" t="str">
            <v>ALIANZA - Sensor de humedad+sensor matrico</v>
          </cell>
          <cell r="K164">
            <v>26736.734563891536</v>
          </cell>
        </row>
        <row r="165">
          <cell r="K165">
            <v>6999.6966006413995</v>
          </cell>
        </row>
        <row r="166">
          <cell r="K166">
            <v>2853.4070015565621</v>
          </cell>
        </row>
        <row r="167">
          <cell r="B167" t="str">
            <v>CIMMYT  Licencias eAgrology</v>
          </cell>
          <cell r="K167">
            <v>10561.848067721348</v>
          </cell>
        </row>
        <row r="168">
          <cell r="B168" t="str">
            <v>CIMMYT Análisis Fitopatológico</v>
          </cell>
          <cell r="K168">
            <v>2858.2412475111978</v>
          </cell>
        </row>
        <row r="169">
          <cell r="B169" t="str">
            <v>CIMMYT- Servidor de Interfaz</v>
          </cell>
          <cell r="K169">
            <v>7041.2320451475662</v>
          </cell>
        </row>
        <row r="170">
          <cell r="B170" t="str">
            <v>CIMMYT Servidor eAgrology</v>
          </cell>
          <cell r="K170">
            <v>4101.7106398558344</v>
          </cell>
        </row>
        <row r="171">
          <cell r="B171" t="str">
            <v>CIMMYT- Software Interfaz</v>
          </cell>
          <cell r="K171">
            <v>2526.9085649883173</v>
          </cell>
        </row>
        <row r="172">
          <cell r="B172" t="str">
            <v>CIMMYT Software Plataforma eAgrology</v>
          </cell>
          <cell r="K172">
            <v>3790.3628474824754</v>
          </cell>
        </row>
        <row r="173">
          <cell r="B173" t="str">
            <v>CIMMYT- Soporte a servidor</v>
          </cell>
          <cell r="K173">
            <v>2734.8247834930944</v>
          </cell>
        </row>
        <row r="174">
          <cell r="B174" t="str">
            <v>CIMMYT Soporte a servidor eAgrology</v>
          </cell>
          <cell r="K174">
            <v>4374.7541937840551</v>
          </cell>
        </row>
        <row r="175">
          <cell r="B175" t="str">
            <v>CIMMYT-Analisis fisica suelos</v>
          </cell>
          <cell r="K175">
            <v>164.0385265645225</v>
          </cell>
        </row>
        <row r="176">
          <cell r="B176" t="str">
            <v>CIMMYT-Analisis quimica suelos</v>
          </cell>
          <cell r="K176">
            <v>271.95860983065575</v>
          </cell>
        </row>
        <row r="177">
          <cell r="B177" t="str">
            <v>CIMMYT-Correspondencia</v>
          </cell>
          <cell r="K177">
            <v>38.351501436613326</v>
          </cell>
        </row>
        <row r="178">
          <cell r="B178" t="str">
            <v>CIMMYT-Distribución de semillas- Marbetes - Nacional</v>
          </cell>
          <cell r="K178">
            <v>626.40785679801763</v>
          </cell>
        </row>
        <row r="179">
          <cell r="B179" t="str">
            <v>CIMMYT-Licencias</v>
          </cell>
          <cell r="K179">
            <v>2916.8504123990469</v>
          </cell>
        </row>
        <row r="180">
          <cell r="B180" t="str">
            <v>FENALCE - Adecuación y establecimiento de unidades experimentales en campo / ha (mantenimiento, arriendo) (compartido con otros dos componentes)</v>
          </cell>
          <cell r="K180">
            <v>199214.88883039876</v>
          </cell>
        </row>
        <row r="181">
          <cell r="B181" t="str">
            <v>FENALCE - Análisis de suelos</v>
          </cell>
          <cell r="K181">
            <v>129.50409991935985</v>
          </cell>
        </row>
        <row r="182">
          <cell r="B182" t="str">
            <v>FENALCE - Basculas analíticas</v>
          </cell>
          <cell r="K182">
            <v>129.50409991935985</v>
          </cell>
        </row>
        <row r="183">
          <cell r="B183" t="str">
            <v>FENALCE - Equipo procesamiento</v>
          </cell>
          <cell r="K183">
            <v>5396.0041633066612</v>
          </cell>
        </row>
        <row r="184">
          <cell r="B184" t="str">
            <v>FENALCE - Estaciones meteorológicas (compartidas con otros dos componentes)</v>
          </cell>
          <cell r="K184">
            <v>21368.176486694378</v>
          </cell>
        </row>
        <row r="185">
          <cell r="B185" t="str">
            <v>FENALCE - Hornos de secado de muestras vegetales</v>
          </cell>
          <cell r="K185">
            <v>1079.2008326613322</v>
          </cell>
        </row>
        <row r="186">
          <cell r="B186" t="str">
            <v>FENALCE - Material divulgativo (impresiones y diseño)</v>
          </cell>
          <cell r="K186">
            <v>846.70304815591123</v>
          </cell>
        </row>
        <row r="187">
          <cell r="B187" t="str">
            <v>FENALCE - Picadora/ensiladora</v>
          </cell>
          <cell r="K187">
            <v>2363.3637906736972</v>
          </cell>
        </row>
        <row r="188">
          <cell r="B188" t="str">
            <v>FENALCE - Procesador GPU</v>
          </cell>
          <cell r="K188">
            <v>35429.084135438869</v>
          </cell>
        </row>
        <row r="189">
          <cell r="B189" t="str">
            <v>FENALCE - Sensores de humedad del suelo (compartidas con otros dos componentes)</v>
          </cell>
          <cell r="K189">
            <v>297.0176531650518</v>
          </cell>
        </row>
        <row r="190">
          <cell r="B190" t="str">
            <v>FENALCE - Servidores Fenalce (opcional, pago servidor en la nube AWS)</v>
          </cell>
          <cell r="K190">
            <v>21001.248203589523</v>
          </cell>
        </row>
        <row r="191">
          <cell r="B191" t="str">
            <v>FENALCE-Cameras – RGB, Multispectral, Lidar</v>
          </cell>
          <cell r="K191">
            <v>10792.008326613322</v>
          </cell>
        </row>
        <row r="192">
          <cell r="B192" t="str">
            <v>FENALCE-Drip irrigation system with water gauge</v>
          </cell>
          <cell r="K192">
            <v>25900.81998387197</v>
          </cell>
        </row>
        <row r="193">
          <cell r="B193" t="str">
            <v>FENALCE-Dron: para los dos estreses: Unmanned Ariel vehicle (UAV)</v>
          </cell>
          <cell r="K193">
            <v>21584.016653226645</v>
          </cell>
        </row>
        <row r="194">
          <cell r="B194" t="str">
            <v xml:space="preserve">FENALCE-Oxygen diffusion rate (ODR) meter </v>
          </cell>
          <cell r="K194">
            <v>6475.2049959679925</v>
          </cell>
        </row>
        <row r="195">
          <cell r="B195" t="str">
            <v>FENALCE-Portable weather station</v>
          </cell>
          <cell r="K195">
            <v>5396.0041633066612</v>
          </cell>
        </row>
        <row r="196">
          <cell r="B196" t="str">
            <v>FENALCE-Soil moisture profile probe</v>
          </cell>
          <cell r="K196">
            <v>6475.2049959679925</v>
          </cell>
        </row>
        <row r="197">
          <cell r="B197" t="str">
            <v>FENALCE-Waterlogging pit (cemented structure to be constructed) with inlet/out valve</v>
          </cell>
          <cell r="K197">
            <v>10792.008326613322</v>
          </cell>
        </row>
        <row r="198">
          <cell r="B198" t="str">
            <v>Grabadora de periodista</v>
          </cell>
          <cell r="K198">
            <v>148.89191881244292</v>
          </cell>
        </row>
        <row r="199">
          <cell r="K199">
            <v>1079.2008326613322</v>
          </cell>
        </row>
        <row r="200">
          <cell r="B200" t="str">
            <v>CIMMYT Material de capacitación y divulgación</v>
          </cell>
          <cell r="K200">
            <v>10271.155001637275</v>
          </cell>
        </row>
        <row r="201">
          <cell r="B201" t="str">
            <v>CIMMYT Soporte de sistemas</v>
          </cell>
          <cell r="K201">
            <v>2104.4416236895977</v>
          </cell>
        </row>
        <row r="202">
          <cell r="B202" t="str">
            <v>CIMMYT Software análisis de redes</v>
          </cell>
          <cell r="K202">
            <v>3066.6570860904412</v>
          </cell>
        </row>
        <row r="203">
          <cell r="B203" t="str">
            <v>CIMMYT Apoyo para tablero de control</v>
          </cell>
          <cell r="K203">
            <v>9232.4301918500023</v>
          </cell>
        </row>
        <row r="204">
          <cell r="B204" t="str">
            <v>CIMMYT TICS de seguimiento</v>
          </cell>
          <cell r="K204">
            <v>15157.721210500002</v>
          </cell>
        </row>
        <row r="205">
          <cell r="B205" t="str">
            <v>CIMMYT Apoyo para implementación de Hubs (plataformas, módulos y áreas de extensión)</v>
          </cell>
          <cell r="K205">
            <v>43881.949337299302</v>
          </cell>
        </row>
        <row r="206">
          <cell r="B206" t="str">
            <v>FENALCE - Equipos</v>
          </cell>
          <cell r="K206">
            <v>28179.13285282375</v>
          </cell>
        </row>
        <row r="210">
          <cell r="B210" t="str">
            <v>AGROSAVIA - Analizador Elemental de Carbono y Nitrógeno</v>
          </cell>
          <cell r="K210">
            <v>453.2643497177595</v>
          </cell>
        </row>
        <row r="211">
          <cell r="B211" t="str">
            <v>AGROSAVIA - Balanzas analiticas</v>
          </cell>
          <cell r="K211">
            <v>172.67213322581313</v>
          </cell>
        </row>
        <row r="212">
          <cell r="B212" t="str">
            <v>AGROSAVIA - Cromatógrafo iónico</v>
          </cell>
          <cell r="K212">
            <v>2158.4016653226645</v>
          </cell>
        </row>
        <row r="213">
          <cell r="B213" t="str">
            <v>AGROSAVIA - Espectrofotómetro de emisión atómica con plasma de acoplamiento inductivo (ICP-OES)</v>
          </cell>
          <cell r="K213">
            <v>1187.1209159274654</v>
          </cell>
        </row>
        <row r="214">
          <cell r="B214" t="str">
            <v>AGROSAVIA - Estufa de secado</v>
          </cell>
          <cell r="K214">
            <v>2158.4016653226645</v>
          </cell>
        </row>
        <row r="215">
          <cell r="B215" t="str">
            <v>AGROSAVIA - Hornos Microondas para digestión de tejidos vegetales</v>
          </cell>
          <cell r="K215">
            <v>107.92008326613322</v>
          </cell>
        </row>
        <row r="216">
          <cell r="B216" t="str">
            <v>ALIANZA - Accesorios</v>
          </cell>
          <cell r="K216">
            <v>3885.1229975807955</v>
          </cell>
        </row>
        <row r="217">
          <cell r="B217" t="str">
            <v>ALIANZA - Camara medición de GEI</v>
          </cell>
          <cell r="K217">
            <v>24282.018734879974</v>
          </cell>
        </row>
        <row r="218">
          <cell r="B218" t="str">
            <v>ALIANZA - Contadores de caudal</v>
          </cell>
          <cell r="K218">
            <v>3237.6024979839963</v>
          </cell>
        </row>
        <row r="219">
          <cell r="B219" t="str">
            <v>ALIANZA - Dron cuadricóptero (repartido entre 3 gremios)</v>
          </cell>
          <cell r="K219">
            <v>5396.0041633066612</v>
          </cell>
        </row>
        <row r="220">
          <cell r="K220">
            <v>8547.2705946777496</v>
          </cell>
        </row>
        <row r="221">
          <cell r="K221">
            <v>21627.184686533095</v>
          </cell>
        </row>
        <row r="222">
          <cell r="K222">
            <v>11809.694711812957</v>
          </cell>
        </row>
        <row r="223">
          <cell r="B223" t="str">
            <v>ALIANZA - Repetidor</v>
          </cell>
          <cell r="K223">
            <v>7770.2459951615911</v>
          </cell>
        </row>
        <row r="224">
          <cell r="B224" t="str">
            <v>ALIANZA - Sensor de humedad+sensor matrico</v>
          </cell>
          <cell r="K224">
            <v>65114.661439454139</v>
          </cell>
        </row>
        <row r="225">
          <cell r="K225">
            <v>6999.6966006413995</v>
          </cell>
        </row>
        <row r="226">
          <cell r="B226" t="str">
            <v>ALIANZA - Unidad de almacenamiento (distribuido entre 3 gremios)</v>
          </cell>
          <cell r="K226">
            <v>34016.530225637762</v>
          </cell>
        </row>
        <row r="227">
          <cell r="B227" t="str">
            <v>FEDEPAPA - Balanzas analitica</v>
          </cell>
          <cell r="K227">
            <v>12950.409991935985</v>
          </cell>
        </row>
        <row r="228">
          <cell r="B228" t="str">
            <v>FEDEPAPA - Dron y camara</v>
          </cell>
          <cell r="K228">
            <v>16188.012489919982</v>
          </cell>
        </row>
        <row r="229">
          <cell r="B229" t="str">
            <v>FEDEPAPA - Estacion meteorologica</v>
          </cell>
          <cell r="K229">
            <v>53960.041633066605</v>
          </cell>
        </row>
        <row r="230">
          <cell r="B230" t="str">
            <v>FEDEPAPA - Estufas de secado</v>
          </cell>
          <cell r="K230">
            <v>20025.650650863678</v>
          </cell>
        </row>
        <row r="231">
          <cell r="B231" t="str">
            <v>FEDEPAPA - LAI meter</v>
          </cell>
          <cell r="K231">
            <v>45758.115304840481</v>
          </cell>
        </row>
        <row r="232">
          <cell r="B232" t="str">
            <v>FEDEPAPA - Licencia de software procesamiento de imagenes de dron (PIX4D)</v>
          </cell>
          <cell r="K232">
            <v>5396.0041633066612</v>
          </cell>
        </row>
        <row r="234">
          <cell r="B234" t="str">
            <v>FEDEPAPA - Sensores de humedad y temperatura del suelo</v>
          </cell>
          <cell r="K234">
            <v>25900.81998387197</v>
          </cell>
        </row>
        <row r="235">
          <cell r="B235" t="str">
            <v>FEDEPAPA - Servidor para administración de la plataforma</v>
          </cell>
          <cell r="K235">
            <v>21001.248203589523</v>
          </cell>
        </row>
        <row r="236">
          <cell r="B236" t="str">
            <v>FEDEPAPA - Sistema de riego - aspersion</v>
          </cell>
          <cell r="K236">
            <v>4316.803330645329</v>
          </cell>
        </row>
        <row r="237">
          <cell r="B237" t="str">
            <v>Grabadora de periodista</v>
          </cell>
          <cell r="K237">
            <v>148.89191881244292</v>
          </cell>
        </row>
        <row r="238">
          <cell r="B238" t="str">
            <v>Tabletas para encuestas</v>
          </cell>
          <cell r="K238">
            <v>1079.2008326613322</v>
          </cell>
        </row>
        <row r="239">
          <cell r="B239" t="str">
            <v>Mesa de selección de semilla de papa x organización</v>
          </cell>
          <cell r="K239">
            <v>6381.4557178368859</v>
          </cell>
        </row>
        <row r="240">
          <cell r="B240" t="str">
            <v>Bascula de 100 kg x organización</v>
          </cell>
          <cell r="K240">
            <v>2127.1519059456286</v>
          </cell>
        </row>
        <row r="241">
          <cell r="B241" t="str">
            <v xml:space="preserve">Fumigadora aspersor manual de 20 litros </v>
          </cell>
          <cell r="K241">
            <v>737.14953732967501</v>
          </cell>
        </row>
        <row r="242">
          <cell r="B242" t="str">
            <v>termometros/higrometros analogos; Pluviometro</v>
          </cell>
          <cell r="K242">
            <v>1276.2911435673773</v>
          </cell>
        </row>
        <row r="243">
          <cell r="B243" t="str">
            <v>Medidor Nitratos, calcio</v>
          </cell>
          <cell r="K243">
            <v>1295.0409991935985</v>
          </cell>
        </row>
        <row r="246">
          <cell r="B246" t="str">
            <v>AGROSAVIA - 2 Estaciones climáticas</v>
          </cell>
          <cell r="K246">
            <v>11391.564344758506</v>
          </cell>
        </row>
        <row r="247">
          <cell r="B247" t="str">
            <v>AGROSAVIA - 3 estaciones agroclimáticas (considerar sensor de humedad y temperatura suelo) para Act. 4.4 y 4.5 (3 zonas)</v>
          </cell>
          <cell r="K247">
            <v>17087.346517137761</v>
          </cell>
        </row>
        <row r="248">
          <cell r="B248" t="str">
            <v>AGROSAVIA - Batería Lisímetros</v>
          </cell>
          <cell r="K248">
            <v>17986.680544355535</v>
          </cell>
        </row>
        <row r="249">
          <cell r="B249" t="str">
            <v>AGROSAVIA - Cámara multiespectral (compartido con maíz)</v>
          </cell>
          <cell r="K249">
            <v>4496.4902692834403</v>
          </cell>
        </row>
        <row r="250">
          <cell r="B250" t="str">
            <v>AGROSAVIA - Cámaras climáticas con fotoperiodo para cría de insectos Act. 4.4 y 4.5.</v>
          </cell>
          <cell r="K250">
            <v>46315.702401715505</v>
          </cell>
        </row>
        <row r="251">
          <cell r="B251" t="str">
            <v xml:space="preserve">AGROSAVIA - Medidor de Área Foliar en campo </v>
          </cell>
          <cell r="K251">
            <v>9592.8962903229512</v>
          </cell>
        </row>
        <row r="252">
          <cell r="B252" t="str">
            <v>AGROSAVIA - Medidor de balance de radiación e IAF (Idem)</v>
          </cell>
          <cell r="K252">
            <v>2967.8022898186637</v>
          </cell>
        </row>
        <row r="253">
          <cell r="B253" t="str">
            <v>AGROSAVIA - Medidor de intercambio de gases (compartido Banano Augura y ASBAMA)</v>
          </cell>
          <cell r="K253">
            <v>27699.488038307521</v>
          </cell>
        </row>
        <row r="254">
          <cell r="B254" t="str">
            <v>AGROSAVIA - Parcelas de escorrentía</v>
          </cell>
          <cell r="K254">
            <v>8993.3402721777675</v>
          </cell>
        </row>
        <row r="255">
          <cell r="B255" t="str">
            <v>AGROSAVIA - Plataforma aerotransportada para sensores (compartido con maíz)</v>
          </cell>
          <cell r="K255">
            <v>13699.914970219281</v>
          </cell>
        </row>
        <row r="256">
          <cell r="B256" t="str">
            <v>AGROSAVIA - Sensoramiento humedad del suelo/otros</v>
          </cell>
          <cell r="K256">
            <v>4316.803330645329</v>
          </cell>
        </row>
        <row r="257">
          <cell r="B257" t="str">
            <v>AGROSAVIA - Software análisis de imágenes (compartido con maíz)</v>
          </cell>
          <cell r="K257">
            <v>2098.4460635081459</v>
          </cell>
        </row>
        <row r="258">
          <cell r="B258" t="str">
            <v>ALIANZA - Accesorios</v>
          </cell>
          <cell r="K258">
            <v>3875.9075477876513</v>
          </cell>
        </row>
        <row r="259">
          <cell r="B259" t="str">
            <v>ALIANZA - Aforo caudal + sensor ultra</v>
          </cell>
          <cell r="K259">
            <v>6373.4942532432633</v>
          </cell>
        </row>
        <row r="260">
          <cell r="B260" t="str">
            <v>ALIANZA - Contadores fase industrial</v>
          </cell>
          <cell r="K260">
            <v>3043.229891940121</v>
          </cell>
        </row>
        <row r="261">
          <cell r="B261" t="str">
            <v>ALIANZA - Dron cuadricóptero (repartido entre 3 gremios)</v>
          </cell>
          <cell r="K261">
            <v>2997.7800907259225</v>
          </cell>
        </row>
        <row r="262">
          <cell r="K262">
            <v>11369.328806843776</v>
          </cell>
        </row>
        <row r="263">
          <cell r="K263">
            <v>14383.923566234173</v>
          </cell>
        </row>
        <row r="264">
          <cell r="B264" t="str">
            <v>ALIANZA - Procesador GPU (repartido entre 6 gremios)</v>
          </cell>
          <cell r="K264">
            <v>5904.8473559064787</v>
          </cell>
        </row>
        <row r="265">
          <cell r="B265" t="str">
            <v>ALIANZA - Repetidor</v>
          </cell>
          <cell r="K265">
            <v>12913.548192763406</v>
          </cell>
        </row>
        <row r="266">
          <cell r="B266" t="str">
            <v>ALIANZA - Sensor de humedad+sensor matrico</v>
          </cell>
          <cell r="K266">
            <v>21653.403500307009</v>
          </cell>
        </row>
        <row r="267">
          <cell r="B267" t="str">
            <v>ALIANZA - Servidor (distribuído entre 3 gremios)</v>
          </cell>
          <cell r="K267">
            <v>6999.6966006413995</v>
          </cell>
        </row>
        <row r="268">
          <cell r="B268" t="str">
            <v>ALIANZA - Unidad de almacenamiento (distribuido entre 3 gremios)</v>
          </cell>
          <cell r="K268">
            <v>2852.3278007239005</v>
          </cell>
        </row>
        <row r="269">
          <cell r="B269" t="str">
            <v>FEDEPANELA - Camara medición de GEI</v>
          </cell>
          <cell r="K269">
            <v>5413.3689371923101</v>
          </cell>
        </row>
        <row r="270">
          <cell r="B270" t="str">
            <v>FEDEPANELA - Estación meteorológica</v>
          </cell>
          <cell r="K270">
            <v>3237.6024979839963</v>
          </cell>
        </row>
        <row r="271">
          <cell r="B271" t="str">
            <v>FEDEPANELA - Insumos para cría de muestras</v>
          </cell>
          <cell r="K271">
            <v>21250.864293763552</v>
          </cell>
        </row>
        <row r="272">
          <cell r="B272" t="str">
            <v>FEDEPANELA - Licencia de software de procesamiento de imágenes PIX4D</v>
          </cell>
          <cell r="K272">
            <v>5396.0041633066612</v>
          </cell>
        </row>
        <row r="273">
          <cell r="B273" t="str">
            <v>FEDEPANELA - Licencia de software para procesamiento de imágenes satelitales (ERDAS, PCI)</v>
          </cell>
          <cell r="K273">
            <v>1859.4506257043108</v>
          </cell>
        </row>
        <row r="274">
          <cell r="B274" t="str">
            <v>FEDEPANELA - Paquete cámara multiespectral, dron cuadricóptero</v>
          </cell>
          <cell r="K274">
            <v>7014.8054122986587</v>
          </cell>
        </row>
        <row r="275">
          <cell r="B275" t="str">
            <v>FEDEPANELA - Sensores (Humedad, temperatura, plantas)</v>
          </cell>
          <cell r="K275">
            <v>5396.0041633066612</v>
          </cell>
        </row>
        <row r="276">
          <cell r="B276" t="str">
            <v>FEDEPANELA - Servidor mediana capacidad</v>
          </cell>
          <cell r="K276">
            <v>10468.248076814922</v>
          </cell>
        </row>
        <row r="277">
          <cell r="B277" t="str">
            <v>Grabadora de periodista</v>
          </cell>
          <cell r="K277">
            <v>148.89191881244292</v>
          </cell>
        </row>
        <row r="278">
          <cell r="K278">
            <v>1079.2008326613322</v>
          </cell>
        </row>
        <row r="281">
          <cell r="B281" t="str">
            <v xml:space="preserve">AGROSAVIA - Camara termografica </v>
          </cell>
          <cell r="K281">
            <v>11991.00045170006</v>
          </cell>
        </row>
        <row r="282">
          <cell r="B282" t="str">
            <v>AGROSAVIA - Ecografo Dopler</v>
          </cell>
          <cell r="K282">
            <v>29977.800907259225</v>
          </cell>
        </row>
        <row r="283">
          <cell r="B283" t="str">
            <v>AGROSAVIA - Ensamble sensores fisiologia animal FR</v>
          </cell>
          <cell r="K283">
            <v>22338.858866640992</v>
          </cell>
        </row>
        <row r="284">
          <cell r="B284" t="str">
            <v>AGROSAVIA - Equipos monitoreo Clima</v>
          </cell>
          <cell r="K284">
            <v>44970.298696997706</v>
          </cell>
        </row>
        <row r="285">
          <cell r="B285" t="str">
            <v>AGROSAVIA - Estaciones de cómputo</v>
          </cell>
          <cell r="K285">
            <v>29974.803127168499</v>
          </cell>
        </row>
        <row r="286">
          <cell r="B286" t="str">
            <v>AGROSAVIA - Sensor de temperatura corporal</v>
          </cell>
          <cell r="K286">
            <v>37502.228934981293</v>
          </cell>
        </row>
        <row r="287">
          <cell r="B287" t="str">
            <v>AGROSAVIA - Sensores de comportamiento fisiologico (Ph, temperatura, metabolitos)</v>
          </cell>
          <cell r="K287">
            <v>44970.298696997706</v>
          </cell>
        </row>
        <row r="288">
          <cell r="B288" t="str">
            <v>AGROSAVIA - Termos criogénicos</v>
          </cell>
          <cell r="K288">
            <v>29977.800907259225</v>
          </cell>
        </row>
        <row r="289">
          <cell r="B289" t="str">
            <v>ALIANZA - Accesorios</v>
          </cell>
          <cell r="K289">
            <v>2913.8422481855969</v>
          </cell>
        </row>
        <row r="290">
          <cell r="B290" t="str">
            <v>ALIANZA - Camara medición de GEI</v>
          </cell>
          <cell r="K290">
            <v>30352.523418599965</v>
          </cell>
        </row>
        <row r="291">
          <cell r="B291" t="str">
            <v>ALIANZA - Cámara multiespectral</v>
          </cell>
          <cell r="K291">
            <v>3237.6024979839963</v>
          </cell>
        </row>
        <row r="292">
          <cell r="B292" t="str">
            <v>ALIANZA - Contadores de caudal</v>
          </cell>
          <cell r="K292">
            <v>2428.2018734879975</v>
          </cell>
        </row>
        <row r="293">
          <cell r="B293" t="str">
            <v>ALIANZA - Dron cuadricóptero (repartido entre 6 gremios)</v>
          </cell>
          <cell r="K293">
            <v>2158.4016653226645</v>
          </cell>
        </row>
        <row r="294">
          <cell r="K294">
            <v>6410.4529460083122</v>
          </cell>
        </row>
        <row r="295">
          <cell r="K295">
            <v>16220.388514899822</v>
          </cell>
        </row>
        <row r="296">
          <cell r="K296">
            <v>5904.8473559064787</v>
          </cell>
        </row>
        <row r="297">
          <cell r="B297" t="str">
            <v>ALIANZA - Repetidor</v>
          </cell>
          <cell r="K297">
            <v>5827.6844963711937</v>
          </cell>
        </row>
        <row r="298">
          <cell r="B298" t="str">
            <v>ALIANZA - Sensor de humedad+sensor matrico</v>
          </cell>
          <cell r="K298">
            <v>48835.996079590608</v>
          </cell>
        </row>
        <row r="299">
          <cell r="B299" t="str">
            <v>ALIANZA - Servidor (repartido entre 3 gremios)</v>
          </cell>
          <cell r="K299">
            <v>6999.6966006413995</v>
          </cell>
        </row>
        <row r="300">
          <cell r="B300" t="str">
            <v>FEDEGAN - Balanza analitica</v>
          </cell>
          <cell r="K300">
            <v>6475.2049959679925</v>
          </cell>
        </row>
        <row r="301">
          <cell r="B301" t="str">
            <v>FEDEGAN - Dron</v>
          </cell>
          <cell r="K301">
            <v>6475.2049959679925</v>
          </cell>
        </row>
        <row r="302">
          <cell r="B302" t="str">
            <v>FEDEGAN - Estaciones Metereologicas</v>
          </cell>
          <cell r="K302">
            <v>21584.016653226645</v>
          </cell>
        </row>
        <row r="303">
          <cell r="B303" t="str">
            <v>FEDEGAN - Estufas de secado</v>
          </cell>
          <cell r="K303">
            <v>20025.650650863678</v>
          </cell>
        </row>
        <row r="304">
          <cell r="B304" t="str">
            <v xml:space="preserve">FEDEGAN - LAI meter </v>
          </cell>
          <cell r="K304">
            <v>45758.115304840481</v>
          </cell>
        </row>
        <row r="305">
          <cell r="B305" t="str">
            <v>FEDEGAN - Licencia de software procesamiento de imagenes (PIX4D)</v>
          </cell>
          <cell r="K305">
            <v>5396.0041633066612</v>
          </cell>
        </row>
        <row r="306">
          <cell r="B306" t="str">
            <v>FEDEGAN - Licencia de software SIG (ESRI)</v>
          </cell>
          <cell r="K306">
            <v>539.60041633066612</v>
          </cell>
        </row>
        <row r="307">
          <cell r="B307" t="str">
            <v>FEDEGAN - Sensores humedad y temperatura suelo</v>
          </cell>
          <cell r="K307">
            <v>12950.409991935985</v>
          </cell>
        </row>
        <row r="308">
          <cell r="B308" t="str">
            <v>FEDEGAN - Servidor (sirve para actividad 2, 3, 4, 5)</v>
          </cell>
          <cell r="K308">
            <v>21001.248203589523</v>
          </cell>
        </row>
        <row r="309">
          <cell r="B309" t="str">
            <v>FEDEGAN - Sistema de riego - aspersion</v>
          </cell>
          <cell r="K309">
            <v>4316.803330645329</v>
          </cell>
        </row>
        <row r="310">
          <cell r="B310" t="str">
            <v>Grabadora de periodista</v>
          </cell>
          <cell r="K310">
            <v>74.445959406221462</v>
          </cell>
        </row>
        <row r="311">
          <cell r="K311">
            <v>1079.2008326613322</v>
          </cell>
        </row>
        <row r="312">
          <cell r="B312" t="str">
            <v>Gasmet Model GT5000 Portable
FTIR Multicomponent Gas
Analyzer</v>
          </cell>
          <cell r="K312">
            <v>49946.889443371125</v>
          </cell>
        </row>
        <row r="313">
          <cell r="B313" t="str">
            <v xml:space="preserve">Camara termografica </v>
          </cell>
          <cell r="K313">
            <v>8993.3402721777638</v>
          </cell>
        </row>
        <row r="314">
          <cell r="B314" t="str">
            <v xml:space="preserve">Tarimas de observacion </v>
          </cell>
          <cell r="K314">
            <v>179.86680544355571</v>
          </cell>
        </row>
        <row r="317">
          <cell r="B317" t="str">
            <v>ALIANZA - Camara medición de GEI</v>
          </cell>
          <cell r="K317">
            <v>50362.705524195495</v>
          </cell>
        </row>
        <row r="318">
          <cell r="B318" t="str">
            <v>Autoclave</v>
          </cell>
          <cell r="K318">
            <v>12485.754077873467</v>
          </cell>
        </row>
        <row r="319">
          <cell r="B319" t="str">
            <v>Autoclave SA 600-A con vacío y cargado automático</v>
          </cell>
          <cell r="K319">
            <v>13490.010408266651</v>
          </cell>
        </row>
        <row r="320">
          <cell r="B320" t="str">
            <v>Balanza Analítica</v>
          </cell>
          <cell r="K320">
            <v>11558.240917802867</v>
          </cell>
        </row>
        <row r="321">
          <cell r="B321" t="str">
            <v>Cabina de Flujo Laminar</v>
          </cell>
          <cell r="K321">
            <v>4352.1771357158941</v>
          </cell>
        </row>
        <row r="322">
          <cell r="B322" t="str">
            <v>CENICAFE - Calentadores</v>
          </cell>
          <cell r="K322">
            <v>1199.1120362903689</v>
          </cell>
        </row>
        <row r="323">
          <cell r="B323" t="str">
            <v>CENICAFE - CI-340 Handheld Photosynthesis System from CID Bioscience (USD 25.000)</v>
          </cell>
          <cell r="K323">
            <v>26852.028458295186</v>
          </cell>
        </row>
        <row r="324">
          <cell r="B324" t="str">
            <v xml:space="preserve">CENICAFE - Computador  Lenovo Thinkpad L390 </v>
          </cell>
          <cell r="K324">
            <v>2967.8022898186637</v>
          </cell>
        </row>
        <row r="325">
          <cell r="B325" t="str">
            <v>CENICAFE - Computador Lenovo ThinkPad L390</v>
          </cell>
          <cell r="K325">
            <v>2967.8022898186637</v>
          </cell>
        </row>
        <row r="326">
          <cell r="B326" t="str">
            <v>CENICAFE - Cromatógrafo iónico (1) activo</v>
          </cell>
          <cell r="K326">
            <v>100425.6330393184</v>
          </cell>
        </row>
        <row r="327">
          <cell r="B327" t="str">
            <v>CENICAFE - Equipos soporte Sensores (USD 3.570)</v>
          </cell>
          <cell r="K327">
            <v>9631.8674315023891</v>
          </cell>
        </row>
        <row r="328">
          <cell r="B328" t="str">
            <v>CENICAFE - Fitotron</v>
          </cell>
          <cell r="K328">
            <v>224833.50680444416</v>
          </cell>
        </row>
        <row r="329">
          <cell r="B329" t="str">
            <v>CENICAFE - Humidificador</v>
          </cell>
          <cell r="K329">
            <v>1199.1120362903689</v>
          </cell>
        </row>
        <row r="330">
          <cell r="B330" t="str">
            <v>CENICAFE - Licencia Office</v>
          </cell>
          <cell r="K330">
            <v>2038.4904616936274</v>
          </cell>
        </row>
        <row r="331">
          <cell r="B331" t="str">
            <v>CENICAFE - Licencia SAP</v>
          </cell>
          <cell r="K331">
            <v>14163.701051793409</v>
          </cell>
        </row>
        <row r="332">
          <cell r="B332" t="str">
            <v>CENICAFE - Licencias SAP</v>
          </cell>
          <cell r="K332">
            <v>14163.701051793409</v>
          </cell>
        </row>
        <row r="333">
          <cell r="B333" t="str">
            <v>CENICAFE - Módulo SAS IML</v>
          </cell>
          <cell r="K333">
            <v>11580.428148215746</v>
          </cell>
        </row>
        <row r="334">
          <cell r="B334" t="str">
            <v>CENICAFE - Módulo SAS/ACCPCFF</v>
          </cell>
          <cell r="K334">
            <v>5023.6969402733803</v>
          </cell>
        </row>
        <row r="335">
          <cell r="B335" t="str">
            <v>CENICAFE - Molino de Martillos y cuchillas</v>
          </cell>
          <cell r="K335">
            <v>5930.1971528761433</v>
          </cell>
        </row>
        <row r="336">
          <cell r="B336" t="str">
            <v>CENICAFE - Sensor Doppler (USD 893)</v>
          </cell>
          <cell r="K336">
            <v>1926.3734863004779</v>
          </cell>
        </row>
        <row r="337">
          <cell r="B337" t="str">
            <v>CENICAFE - Sistema de bombeo</v>
          </cell>
          <cell r="K337">
            <v>3597.3361088711072</v>
          </cell>
        </row>
        <row r="338">
          <cell r="B338" t="str">
            <v>Computador Lenovo Thinkpad L390</v>
          </cell>
          <cell r="K338">
            <v>2967.8022898186637</v>
          </cell>
        </row>
        <row r="339">
          <cell r="B339" t="str">
            <v>Licencia Office</v>
          </cell>
          <cell r="K339">
            <v>1019.2452308468137</v>
          </cell>
        </row>
        <row r="340">
          <cell r="B340" t="str">
            <v>MATIS (10 unidades importacion)</v>
          </cell>
          <cell r="K340">
            <v>2169.1936736492776</v>
          </cell>
        </row>
        <row r="341">
          <cell r="B341" t="str">
            <v>MATIS (EUR 86)</v>
          </cell>
          <cell r="K341">
            <v>2227.4705186129895</v>
          </cell>
        </row>
        <row r="342">
          <cell r="B342" t="str">
            <v>RITA (USD 243)</v>
          </cell>
          <cell r="K342">
            <v>5463.4542153479952</v>
          </cell>
        </row>
        <row r="343">
          <cell r="K343">
            <v>1079.2008326613322</v>
          </cell>
        </row>
        <row r="346">
          <cell r="B346" t="str">
            <v xml:space="preserve">AGROSAVIA - Compra y mantenimeinto de sensores (matriciales) de humedad del suelo </v>
          </cell>
          <cell r="K346">
            <v>5396.0041633066612</v>
          </cell>
        </row>
        <row r="347">
          <cell r="B347" t="str">
            <v>AGROSAVIA - Medidor de área foliar en campo</v>
          </cell>
          <cell r="K347">
            <v>19185.792580645902</v>
          </cell>
        </row>
        <row r="348">
          <cell r="B348" t="str">
            <v>AGROSAVIA - Medidor de Intercambio de Gases (repartido)</v>
          </cell>
          <cell r="K348">
            <v>55398.976076615043</v>
          </cell>
        </row>
        <row r="349">
          <cell r="B349" t="str">
            <v>AGROSAVIA - Medidor Fluorescencia de Clorofilas</v>
          </cell>
          <cell r="K349">
            <v>11991.12036290369</v>
          </cell>
        </row>
        <row r="350">
          <cell r="B350" t="str">
            <v>ALIANZA - Accesorios</v>
          </cell>
          <cell r="K350">
            <v>7770.2459951615911</v>
          </cell>
        </row>
        <row r="351">
          <cell r="B351" t="str">
            <v>ALIANZA - Aforo caudal + sensor ultra</v>
          </cell>
          <cell r="K351">
            <v>10895.199112008326</v>
          </cell>
        </row>
        <row r="352">
          <cell r="B352" t="str">
            <v>ALIANZA - Camara medición de GEI</v>
          </cell>
          <cell r="K352">
            <v>20235.015612399977</v>
          </cell>
        </row>
        <row r="353">
          <cell r="B353" t="str">
            <v>ALIANZA - Contadores de caudal</v>
          </cell>
          <cell r="K353">
            <v>6475.2049959679925</v>
          </cell>
        </row>
        <row r="354">
          <cell r="B354" t="str">
            <v>ALIANZA - Estación + pluviometro</v>
          </cell>
          <cell r="K354">
            <v>14245.450991129585</v>
          </cell>
        </row>
        <row r="355">
          <cell r="B355" t="str">
            <v>ALIANZA - Estación climatica</v>
          </cell>
          <cell r="K355">
            <v>28836.246248710791</v>
          </cell>
        </row>
        <row r="356">
          <cell r="B356" t="str">
            <v>ALIANZA - Material divulgativo (impresiones y diseño)</v>
          </cell>
          <cell r="K356">
            <v>3187.6296440645333</v>
          </cell>
        </row>
        <row r="357">
          <cell r="B357" t="str">
            <v>ALIANZA - Repetidor</v>
          </cell>
          <cell r="K357">
            <v>12950.409991935987</v>
          </cell>
        </row>
        <row r="358">
          <cell r="B358" t="str">
            <v>ALIANZA - Sensor de humedad+sensor matrico</v>
          </cell>
          <cell r="K358">
            <v>43409.774292969421</v>
          </cell>
        </row>
        <row r="359">
          <cell r="B359" t="str">
            <v>ALIANZA - Servidor (repartido entre 3 gremios)</v>
          </cell>
          <cell r="K359">
            <v>6999.6966006413995</v>
          </cell>
        </row>
        <row r="360">
          <cell r="B360" t="str">
            <v>ASBAMA - Paquete cámara + dron cuadricóptero</v>
          </cell>
          <cell r="K360">
            <v>12950.409991935985</v>
          </cell>
        </row>
        <row r="361">
          <cell r="B361" t="str">
            <v>ASBAMA - Software de clasificación de imágenes PCI Geomatics</v>
          </cell>
          <cell r="K361">
            <v>151.0881165725865</v>
          </cell>
        </row>
        <row r="362">
          <cell r="B362" t="str">
            <v>ASOHOFRUCOL - Cartillas</v>
          </cell>
          <cell r="K362">
            <v>6166.5535578268518</v>
          </cell>
        </row>
        <row r="363">
          <cell r="B363" t="str">
            <v xml:space="preserve">ASOHOFRUCOL - Estaciones meterolorologicas </v>
          </cell>
          <cell r="K363">
            <v>9249.8303367402768</v>
          </cell>
        </row>
        <row r="364">
          <cell r="B364" t="str">
            <v>ASOHOFRUCOL - Estufas de secado de biomasa</v>
          </cell>
          <cell r="K364">
            <v>3334.7305729235163</v>
          </cell>
        </row>
        <row r="365">
          <cell r="B365" t="str">
            <v>ASOHOFRUCOL - Medidor de interambio de gases</v>
          </cell>
          <cell r="K365">
            <v>83937.84254032583</v>
          </cell>
        </row>
        <row r="366">
          <cell r="B366" t="str">
            <v>ASOHOFRUCOL - Sensores de humedad</v>
          </cell>
          <cell r="K366">
            <v>16667.177659621615</v>
          </cell>
        </row>
        <row r="367">
          <cell r="B367" t="str">
            <v>ASOHOFRUCOL - Servidor de procesamiento</v>
          </cell>
          <cell r="K367">
            <v>16188.012489919982</v>
          </cell>
        </row>
        <row r="368">
          <cell r="B368" t="str">
            <v xml:space="preserve">AUGURA - Bioreactor (para producción y  formulación de bioprodcutos (140 L) </v>
          </cell>
          <cell r="K368">
            <v>44966.701360888837</v>
          </cell>
        </row>
        <row r="369">
          <cell r="B369" t="str">
            <v>AUGURA - Cámara para el dron de ala fija</v>
          </cell>
          <cell r="K369">
            <v>4316.803330645329</v>
          </cell>
        </row>
        <row r="370">
          <cell r="B370" t="str">
            <v>AUGURA - Citometro de flujo</v>
          </cell>
          <cell r="K370">
            <v>92931.182812503568</v>
          </cell>
        </row>
        <row r="371">
          <cell r="B371" t="str">
            <v>AUGURA - Control para el Bioreactor Industrial (140 L)</v>
          </cell>
          <cell r="K371">
            <v>20984.460635081457</v>
          </cell>
        </row>
        <row r="372">
          <cell r="B372" t="str">
            <v>AUGURA - Espectrofotómetro</v>
          </cell>
          <cell r="K372">
            <v>36692.828310485289</v>
          </cell>
        </row>
        <row r="373">
          <cell r="B373" t="str">
            <v>AUGURA - Estaciones meteorológicas y pluviométros para Santa Marta y mantenimiento anual</v>
          </cell>
          <cell r="K373">
            <v>12950.409991935985</v>
          </cell>
        </row>
        <row r="374">
          <cell r="B374" t="str">
            <v>AUGURA - Estaciones meteorológicas y pluviométros para Urabá y mantenimiento anual</v>
          </cell>
          <cell r="K374">
            <v>6475.2049959679925</v>
          </cell>
        </row>
        <row r="375">
          <cell r="B375" t="str">
            <v>AUGURA - Licencia de software para procesamiento de imágenes espectrales PIX4D</v>
          </cell>
          <cell r="K375">
            <v>5396.0041633066612</v>
          </cell>
        </row>
        <row r="376">
          <cell r="B376" t="str">
            <v>AUGURA - Paquete cámara + dron cuadricóptero</v>
          </cell>
          <cell r="K376">
            <v>12950.409991935985</v>
          </cell>
        </row>
        <row r="377">
          <cell r="B377" t="str">
            <v>AUGURA - Servidor de procesamiento</v>
          </cell>
          <cell r="K377">
            <v>32376.024979839964</v>
          </cell>
        </row>
        <row r="378">
          <cell r="B378" t="str">
            <v>AUGURA - Servidor de procesamiento (repartido en Act 1 y 2)</v>
          </cell>
          <cell r="K378">
            <v>20936.496153629843</v>
          </cell>
        </row>
        <row r="379">
          <cell r="B379" t="str">
            <v>AUGURA - Sistema de almacenamiento en red</v>
          </cell>
          <cell r="K379">
            <v>8633.6066612906579</v>
          </cell>
        </row>
        <row r="380">
          <cell r="K380">
            <v>1079.2008326613322</v>
          </cell>
        </row>
        <row r="383">
          <cell r="B383" t="str">
            <v xml:space="preserve">Almacenamiento de 100 Tb </v>
          </cell>
          <cell r="K383">
            <v>24971.508155746935</v>
          </cell>
        </row>
        <row r="384">
          <cell r="B384" t="str">
            <v>Autoclave SA 600-A con vacío y cargado automático</v>
          </cell>
          <cell r="K384">
            <v>13490.010408266651</v>
          </cell>
        </row>
        <row r="385">
          <cell r="B385" t="str">
            <v>Balanza digital de precisión</v>
          </cell>
          <cell r="K385">
            <v>2997.7800907259225</v>
          </cell>
        </row>
        <row r="386">
          <cell r="B386" t="str">
            <v>Cámara estática cerrada para muestreo de GEI</v>
          </cell>
          <cell r="K386">
            <v>2691.6024637414266</v>
          </cell>
        </row>
        <row r="387">
          <cell r="B387" t="str">
            <v>Cámara Nikon d3500 + lente macro</v>
          </cell>
          <cell r="K387">
            <v>898.97429360688966</v>
          </cell>
        </row>
        <row r="388">
          <cell r="B388" t="str">
            <v>Camara y accesorios (Proyecto)</v>
          </cell>
          <cell r="K388">
            <v>4697.9911076885983</v>
          </cell>
        </row>
        <row r="389">
          <cell r="B389" t="str">
            <v>CENICAÑA - Adecuación de invernadero</v>
          </cell>
          <cell r="K389">
            <v>2997.7800907259225</v>
          </cell>
        </row>
        <row r="390">
          <cell r="B390" t="str">
            <v>CENICAÑA - Camara fotográfica</v>
          </cell>
          <cell r="K390">
            <v>2098.4460635081459</v>
          </cell>
        </row>
        <row r="391">
          <cell r="B391" t="str">
            <v>CENICAÑA - Computador portatil</v>
          </cell>
          <cell r="K391">
            <v>1798.6680544355536</v>
          </cell>
        </row>
        <row r="392">
          <cell r="B392" t="str">
            <v>CENICAÑA - Densitometro Forestal</v>
          </cell>
          <cell r="K392">
            <v>239.82240725807378</v>
          </cell>
        </row>
        <row r="393">
          <cell r="B393" t="str">
            <v>CENICAÑA - Esteriomicroscopio (2 equipos de Cenicaña)</v>
          </cell>
          <cell r="K393">
            <v>5995.560181451845</v>
          </cell>
        </row>
        <row r="394">
          <cell r="B394" t="str">
            <v xml:space="preserve">CENICAÑA - Hygro-termómetro Con Termómetro Infrarrojo </v>
          </cell>
          <cell r="K394">
            <v>299.77800907259223</v>
          </cell>
        </row>
        <row r="395">
          <cell r="B395" t="str">
            <v>CENICAÑA - Implementos para formación de viveros e implementación de herramientas del paisaje</v>
          </cell>
          <cell r="K395">
            <v>19337.55519773889</v>
          </cell>
        </row>
        <row r="396">
          <cell r="B396" t="str">
            <v>CENICAÑA - Implementos para inventarios y monitoreo de fauna</v>
          </cell>
          <cell r="K396">
            <v>35.049045560737248</v>
          </cell>
        </row>
        <row r="397">
          <cell r="B397" t="str">
            <v>CENICAÑA - Lamparas para fotografía en estereomicroscopio</v>
          </cell>
          <cell r="K397">
            <v>599.55601814518445</v>
          </cell>
        </row>
        <row r="398">
          <cell r="B398" t="str">
            <v>CENICAÑA - Laptop 1</v>
          </cell>
          <cell r="K398">
            <v>5237.9383209973867</v>
          </cell>
        </row>
        <row r="399">
          <cell r="B399" t="str">
            <v>CENICAÑA - Lente macro</v>
          </cell>
          <cell r="K399">
            <v>899.33402721777679</v>
          </cell>
        </row>
        <row r="400">
          <cell r="B400" t="str">
            <v>CENICAÑA - Sensor hydrosense campbell</v>
          </cell>
          <cell r="K400">
            <v>3993.0430808469291</v>
          </cell>
        </row>
        <row r="401">
          <cell r="B401" t="str">
            <v>CENICAÑA - Software Especializado</v>
          </cell>
          <cell r="K401">
            <v>128339.98851285844</v>
          </cell>
        </row>
        <row r="402">
          <cell r="B402" t="str">
            <v>CENICAÑA - Termometros</v>
          </cell>
          <cell r="K402">
            <v>3866.6920979945071</v>
          </cell>
        </row>
        <row r="403">
          <cell r="B403" t="str">
            <v>Computador Biomega 4 Tb RAM</v>
          </cell>
          <cell r="K403">
            <v>33176.432264063784</v>
          </cell>
        </row>
        <row r="404">
          <cell r="B404" t="str">
            <v>Computador portátil</v>
          </cell>
          <cell r="K404">
            <v>8993.3402721777675</v>
          </cell>
        </row>
        <row r="405">
          <cell r="B405" t="str">
            <v>Computador portatil + licencias</v>
          </cell>
          <cell r="K405">
            <v>4482.4487629513151</v>
          </cell>
        </row>
        <row r="406">
          <cell r="B406" t="str">
            <v>Computador y programas (pasante toma de datos) ( proyecto)</v>
          </cell>
          <cell r="K406">
            <v>2398.2240725807378</v>
          </cell>
        </row>
        <row r="407">
          <cell r="B407" t="str">
            <v>Estaciones meteorológicas</v>
          </cell>
          <cell r="K407">
            <v>59955.60181451845</v>
          </cell>
        </row>
        <row r="408">
          <cell r="B408" t="str">
            <v>Extractoras de yemas</v>
          </cell>
          <cell r="K408">
            <v>13490.010408266651</v>
          </cell>
        </row>
        <row r="409">
          <cell r="B409" t="str">
            <v>Freezer -20°C</v>
          </cell>
          <cell r="K409">
            <v>23982.24072580738</v>
          </cell>
        </row>
        <row r="410">
          <cell r="B410" t="str">
            <v>Gastos de transporte (peajes, gasolinna, etc)</v>
          </cell>
          <cell r="K410">
            <v>18751.621916616881</v>
          </cell>
        </row>
        <row r="411">
          <cell r="B411" t="str">
            <v>Materas siembra</v>
          </cell>
          <cell r="K411">
            <v>31098.97066119072</v>
          </cell>
        </row>
        <row r="412">
          <cell r="B412" t="str">
            <v>Microscopio triocular vertical</v>
          </cell>
          <cell r="K412">
            <v>2727.9798825605894</v>
          </cell>
        </row>
        <row r="413">
          <cell r="B413" t="str">
            <v>Modulo sistema de imersión in vitro</v>
          </cell>
          <cell r="K413">
            <v>129504.09991935985</v>
          </cell>
        </row>
        <row r="414">
          <cell r="B414" t="str">
            <v>NIR - Sacarosa Campo</v>
          </cell>
          <cell r="K414">
            <v>6295.3381905244369</v>
          </cell>
        </row>
        <row r="415">
          <cell r="B415" t="str">
            <v>Panel solar portátil</v>
          </cell>
          <cell r="K415">
            <v>3597.3361088711072</v>
          </cell>
        </row>
        <row r="416">
          <cell r="B416" t="str">
            <v>Pipetas de multicanales</v>
          </cell>
          <cell r="K416">
            <v>2158.4016653226645</v>
          </cell>
        </row>
        <row r="417">
          <cell r="B417" t="str">
            <v>Placas multimodales para lector AND</v>
          </cell>
          <cell r="K417">
            <v>7764.2504349801393</v>
          </cell>
        </row>
        <row r="418">
          <cell r="B418" t="str">
            <v>Potes plásticos</v>
          </cell>
          <cell r="K418">
            <v>8993.3402721777675</v>
          </cell>
        </row>
        <row r="419">
          <cell r="B419" t="str">
            <v>Refractómetros digitales</v>
          </cell>
          <cell r="K419">
            <v>18886.014571573312</v>
          </cell>
        </row>
        <row r="420">
          <cell r="B420" t="str">
            <v>Simulador de clima - Conviron</v>
          </cell>
          <cell r="K420">
            <v>863360.66612906568</v>
          </cell>
        </row>
        <row r="421">
          <cell r="B421" t="str">
            <v>Sistema de almacenamiento de bases de datos</v>
          </cell>
          <cell r="K421">
            <v>14917.793587941771</v>
          </cell>
        </row>
        <row r="422">
          <cell r="B422" t="str">
            <v>Solucion de medicion para la estacion integrada de monitoreo agronomico (Sucrologger, sensores de pH, CE, NO3, K+, Na, potencial matrico, panel solar)</v>
          </cell>
          <cell r="K422">
            <v>3545.0456860105455</v>
          </cell>
        </row>
        <row r="423">
          <cell r="B423" t="str">
            <v>Solución para potabilización de agua</v>
          </cell>
          <cell r="K423">
            <v>94070.421040754896</v>
          </cell>
        </row>
        <row r="424">
          <cell r="B424" t="str">
            <v>Solución para tratamiento de aguas residuales (5 personas/ familia)</v>
          </cell>
          <cell r="K424">
            <v>35276.407890283088</v>
          </cell>
        </row>
        <row r="425">
          <cell r="B425" t="str">
            <v>Solución tecnológica para energia solar</v>
          </cell>
          <cell r="K425">
            <v>58794.013150471808</v>
          </cell>
        </row>
        <row r="426">
          <cell r="K426">
            <v>1079.2008326613322</v>
          </cell>
        </row>
        <row r="427">
          <cell r="B427" t="str">
            <v>Viales al vacío para ciclo de cultivo - muestreo de GEI</v>
          </cell>
          <cell r="K427">
            <v>3878.9793643853623</v>
          </cell>
        </row>
        <row r="428">
          <cell r="B428" t="str">
            <v>Cenicaña Papelería (útiles, impresiones, pendones, folletos, etc)</v>
          </cell>
          <cell r="K428">
            <v>11806.03571875753</v>
          </cell>
        </row>
        <row r="429">
          <cell r="B429" t="str">
            <v>Cenicaña Software (agricultor, extensionista y administrador)</v>
          </cell>
          <cell r="K429">
            <v>36893.861621117278</v>
          </cell>
        </row>
        <row r="430">
          <cell r="B430" t="str">
            <v xml:space="preserve">Cenicaña Equipos de cómputo </v>
          </cell>
          <cell r="K430">
            <v>23028.154412009964</v>
          </cell>
        </row>
        <row r="431">
          <cell r="B431" t="str">
            <v xml:space="preserve">Cenicaña Oficinas / instalaciones </v>
          </cell>
          <cell r="K431">
            <v>36750.477511748119</v>
          </cell>
        </row>
        <row r="432">
          <cell r="B432" t="str">
            <v>Cenicaña Equipos de medición</v>
          </cell>
          <cell r="K432">
            <v>8854.5267890681462</v>
          </cell>
        </row>
        <row r="434">
          <cell r="K434">
            <v>5679511.7755616894</v>
          </cell>
        </row>
        <row r="441">
          <cell r="B441" t="str">
            <v>ALIANZA - Camara medición de GEI</v>
          </cell>
          <cell r="K441">
            <v>17537.013530746648</v>
          </cell>
        </row>
        <row r="442">
          <cell r="B442" t="str">
            <v>ALIANZA - Camaras estaticas</v>
          </cell>
          <cell r="K442">
            <v>35802.704611060253</v>
          </cell>
        </row>
        <row r="443">
          <cell r="B443" t="str">
            <v>ALIANZA - Insumos - Papeleria - Plotter</v>
          </cell>
          <cell r="K443">
            <v>5312.7160734408881</v>
          </cell>
        </row>
        <row r="444">
          <cell r="B444" t="str">
            <v>ALIANZA- Parcelas de heces y orina</v>
          </cell>
          <cell r="K444">
            <v>354.50456860105453</v>
          </cell>
        </row>
        <row r="445">
          <cell r="B445" t="str">
            <v>Materiales varios para talleres</v>
          </cell>
          <cell r="K445">
            <v>2656.358036720444</v>
          </cell>
        </row>
        <row r="446">
          <cell r="B446" t="str">
            <v>Alianza Materiales varios para talleres</v>
          </cell>
          <cell r="K446">
            <v>1328.179018360222</v>
          </cell>
        </row>
        <row r="448">
          <cell r="K448">
            <v>62991.475838929509</v>
          </cell>
        </row>
        <row r="456">
          <cell r="B456" t="str">
            <v xml:space="preserve">ALIANZA -  Acompañamiento visita a 4 lotes por departamento, 2 veces al año para monitoreo con dron </v>
          </cell>
          <cell r="K456">
            <v>17739.158969219126</v>
          </cell>
        </row>
        <row r="457">
          <cell r="B457" t="str">
            <v>ALIANZA - Acompañamiento para el fortalecimiento y transferencia de capacidad en manejo de riesgo agroclimático</v>
          </cell>
          <cell r="K457">
            <v>23375.950723139911</v>
          </cell>
        </row>
        <row r="458">
          <cell r="B458" t="str">
            <v>ALIANZA - Acompañamiento socialización de resultados con productores 2 veces al año</v>
          </cell>
          <cell r="K458">
            <v>49370.115714071944</v>
          </cell>
        </row>
        <row r="459">
          <cell r="B459" t="str">
            <v>ALIANZA - Capacitacion Ag-Digital</v>
          </cell>
          <cell r="K459">
            <v>1171.0146935865691</v>
          </cell>
        </row>
        <row r="460">
          <cell r="B460" t="str">
            <v>ALIANZA - Capacitación de técnicos del sector en el protocolo experimental y analítico para modelado de maíz</v>
          </cell>
          <cell r="K460">
            <v>6475.2049959679925</v>
          </cell>
        </row>
        <row r="461">
          <cell r="B461" t="str">
            <v>ALIANZA - Capacitación de técnicos del sector en los protocolos de monitoreo en finca (2 veces en 1er año)</v>
          </cell>
          <cell r="K461">
            <v>12950.409991935985</v>
          </cell>
        </row>
        <row r="462">
          <cell r="B462" t="str">
            <v>ALIANZA - Capacitación en el uso de NextGen para técnicos y profesionales del sector</v>
          </cell>
          <cell r="K462">
            <v>5396.0041633066612</v>
          </cell>
        </row>
        <row r="463">
          <cell r="B463" t="str">
            <v>ALIANZA - Diseño de la herramienta de captura e identificación de variables</v>
          </cell>
          <cell r="K463">
            <v>1014.4487827016521</v>
          </cell>
        </row>
        <row r="464">
          <cell r="B464" t="str">
            <v>ALIANZA - Estudios de usabilidad - plataforma Aclimate - Modulo Ganaderia</v>
          </cell>
          <cell r="K464">
            <v>8896.3418448015618</v>
          </cell>
        </row>
        <row r="465">
          <cell r="B465" t="str">
            <v>ALIANZA - Gira tecnica agroclimatica</v>
          </cell>
          <cell r="K465">
            <v>23369.004129103152</v>
          </cell>
        </row>
        <row r="466">
          <cell r="B466" t="str">
            <v>ALIANZA - Gira tecnica Ganaderia y Clima</v>
          </cell>
          <cell r="K466">
            <v>18035.915861188365</v>
          </cell>
        </row>
        <row r="467">
          <cell r="B467" t="str">
            <v>ALIANZA - Grupos focales para identificación de necesidades</v>
          </cell>
          <cell r="K467">
            <v>24542.851920663332</v>
          </cell>
        </row>
        <row r="468">
          <cell r="B468" t="str">
            <v>ALIANZA - Participacion en MTA</v>
          </cell>
          <cell r="K468">
            <v>15178.810708276005</v>
          </cell>
        </row>
        <row r="469">
          <cell r="B469" t="str">
            <v>ALIANZA - Reunión anual de la comunidad de práctica</v>
          </cell>
          <cell r="K469">
            <v>0</v>
          </cell>
        </row>
        <row r="470">
          <cell r="B470" t="str">
            <v xml:space="preserve">ALIANZA - Reunion Coordinacion parcelas experimentales </v>
          </cell>
          <cell r="K470">
            <v>12095.151744754101</v>
          </cell>
        </row>
        <row r="471">
          <cell r="B471" t="str">
            <v>ALIANZA - Reunión de capacitación de técnicos para captura de datos y seguimiento</v>
          </cell>
          <cell r="K471">
            <v>1618.8012489919981</v>
          </cell>
        </row>
        <row r="472">
          <cell r="B472" t="str">
            <v xml:space="preserve">ALIANZA - Reunion Planificacion parcelas experimentales </v>
          </cell>
          <cell r="K472">
            <v>1014.4487827016521</v>
          </cell>
        </row>
        <row r="473">
          <cell r="B473" t="str">
            <v>ALIANZA - Validacion de funcionamiento de equipos</v>
          </cell>
          <cell r="K473">
            <v>8295.5533827044765</v>
          </cell>
        </row>
        <row r="474">
          <cell r="B474" t="str">
            <v>ALIANZA - Validación de la herramienta de captura</v>
          </cell>
          <cell r="K474">
            <v>2009.3391534868729</v>
          </cell>
        </row>
        <row r="475">
          <cell r="B475" t="str">
            <v>ALIANZA - Validación de lotes monitoreados por sensoramiento remoto</v>
          </cell>
          <cell r="K475">
            <v>14944.532555435435</v>
          </cell>
        </row>
        <row r="476">
          <cell r="B476" t="str">
            <v>ALIANZA - Validación del bot con agricutores</v>
          </cell>
          <cell r="K476">
            <v>31031.998267137897</v>
          </cell>
        </row>
        <row r="477">
          <cell r="B477" t="str">
            <v>ALIANZA - Viajes técnicos de sistemas validación de la usabilidad</v>
          </cell>
          <cell r="K477">
            <v>8550.3793765398841</v>
          </cell>
        </row>
        <row r="478">
          <cell r="B478" t="str">
            <v>ALIANZA - Viajes técnicos entrenamiento modelos</v>
          </cell>
          <cell r="K478">
            <v>14944.532555435435</v>
          </cell>
        </row>
        <row r="479">
          <cell r="B479" t="str">
            <v>ALIANZA - Visita apoyo para colectar información (2 veces al año, de Cali a las regiones)</v>
          </cell>
          <cell r="K479">
            <v>11308.472780206852</v>
          </cell>
        </row>
        <row r="480">
          <cell r="B480" t="str">
            <v>ALIANZA - Visita apoyo para colectar información (cinco veces al año, de Cali a las regiones)</v>
          </cell>
          <cell r="K480">
            <v>6793.8724693937911</v>
          </cell>
        </row>
        <row r="481">
          <cell r="B481" t="str">
            <v>ALIANZA - Visita para implementación de servicios climáticos (1 vez al año, de Cali a las regiones)</v>
          </cell>
          <cell r="K481">
            <v>22440.912694214312</v>
          </cell>
        </row>
        <row r="482">
          <cell r="B482" t="str">
            <v>ALIANZA - Visita para implementación de servicios climáticos (2 veces al año, de Cali a las regiones)</v>
          </cell>
          <cell r="K482">
            <v>11220.456347107156</v>
          </cell>
        </row>
        <row r="483">
          <cell r="B483" t="str">
            <v>ALIANZA - Vuelos de drones</v>
          </cell>
          <cell r="K483">
            <v>14192.497921777562</v>
          </cell>
        </row>
        <row r="484">
          <cell r="B484" t="str">
            <v>ALIANZA-Viajes</v>
          </cell>
          <cell r="K484">
            <v>21144.423733069794</v>
          </cell>
        </row>
        <row r="485">
          <cell r="B485" t="str">
            <v>ALIANZA-Viajes a dias de campo</v>
          </cell>
          <cell r="K485">
            <v>2632.8617520397911</v>
          </cell>
        </row>
        <row r="486">
          <cell r="B486" t="str">
            <v>CIAT - Reunión planificación - viaje nacional</v>
          </cell>
          <cell r="K486">
            <v>1742.4309915979977</v>
          </cell>
        </row>
        <row r="487">
          <cell r="B487" t="str">
            <v>ALIANZA - viajes acompañamiento y socialización de resultados</v>
          </cell>
          <cell r="K487">
            <v>4238.6349351090812</v>
          </cell>
        </row>
        <row r="488">
          <cell r="B488" t="str">
            <v>ALIANZA - viajes a campo para toma de imágenes</v>
          </cell>
          <cell r="K488">
            <v>8539.7328888202483</v>
          </cell>
        </row>
        <row r="491">
          <cell r="B491" t="str">
            <v>ALIANZA -  Reunion de trabajo</v>
          </cell>
          <cell r="K491">
            <v>9017.9579305941825</v>
          </cell>
        </row>
        <row r="492">
          <cell r="B492" t="str">
            <v>ALIANZA - Acompañamiento para el fortalecimiento y transferencia de capacidad en manejo de riesgo agroclimático</v>
          </cell>
          <cell r="K492">
            <v>227052.56196213645</v>
          </cell>
        </row>
        <row r="493">
          <cell r="B493" t="str">
            <v>ALIANZA - Entrenamiento tecnicos de campo</v>
          </cell>
          <cell r="K493">
            <v>2967.8022898186637</v>
          </cell>
        </row>
        <row r="494">
          <cell r="B494" t="str">
            <v xml:space="preserve">ALIANZA - Estudios de usabilidad - DSS - plataforma Aclimate  </v>
          </cell>
          <cell r="K494">
            <v>6318.4246056829279</v>
          </cell>
        </row>
        <row r="495">
          <cell r="B495" t="str">
            <v>ALIANZA - Estudios de usabilidad - plataforma Aclimate - Modulo Papa</v>
          </cell>
          <cell r="K495">
            <v>12373.581519462401</v>
          </cell>
        </row>
        <row r="496">
          <cell r="B496" t="str">
            <v>ALIANZA - Monitoreo parcelas experimentales 4 por año * localidad *  2 dias</v>
          </cell>
          <cell r="K496">
            <v>38295.917183577119</v>
          </cell>
        </row>
        <row r="497">
          <cell r="B497" t="str">
            <v>ALIANZA - Reunión anual de la comunidad de práctica</v>
          </cell>
          <cell r="K497">
            <v>40642.277961822801</v>
          </cell>
        </row>
        <row r="498">
          <cell r="B498" t="str">
            <v>ALIANZA - Reunion Coordinacion parcelas experimentales - 2 por localidad*ciclo*2 dias</v>
          </cell>
          <cell r="K498">
            <v>17692.376222379669</v>
          </cell>
        </row>
        <row r="499">
          <cell r="B499" t="str">
            <v xml:space="preserve">ALIANZA - Reunion Planificacion parcelas experimentales </v>
          </cell>
          <cell r="K499">
            <v>20839.682042820597</v>
          </cell>
        </row>
        <row r="500">
          <cell r="B500" t="str">
            <v>ALIANZA - Reuniones de apoyo y coordinacion (comunidad de práctica)</v>
          </cell>
          <cell r="K500">
            <v>9393.7061777022755</v>
          </cell>
        </row>
        <row r="501">
          <cell r="B501" t="str">
            <v>ALIANZA - Reuniones de la comunidad de práctica</v>
          </cell>
          <cell r="K501">
            <v>17565.692799679018</v>
          </cell>
        </row>
        <row r="502">
          <cell r="B502" t="str">
            <v>ALIANZA - Reuniones de trabajo/coordinacion (comunidad de práctica)</v>
          </cell>
          <cell r="K502">
            <v>11687.975361569956</v>
          </cell>
        </row>
        <row r="503">
          <cell r="B503" t="str">
            <v>ALIANZA - Socializaciones resultados de modelos predictivos con técnicos y agricultores</v>
          </cell>
          <cell r="K503">
            <v>23375.950723139911</v>
          </cell>
        </row>
        <row r="504">
          <cell r="B504" t="str">
            <v>ALIANZA - Travel expenses Training/Workshop on Weather generators covering 1 week</v>
          </cell>
          <cell r="K504">
            <v>4264.5432005503071</v>
          </cell>
        </row>
        <row r="505">
          <cell r="B505" t="str">
            <v>ALIANZA - Validación de lotes monitoreados por sensoramiento remoto</v>
          </cell>
          <cell r="K505">
            <v>3464.6028254494722</v>
          </cell>
        </row>
        <row r="506">
          <cell r="B506" t="str">
            <v>ALIANZA - Viajes del equipo de la Alianza para fortalecimiento de capacidades modelación y plataforma</v>
          </cell>
          <cell r="K506">
            <v>11687.975361569956</v>
          </cell>
        </row>
        <row r="507">
          <cell r="B507" t="str">
            <v>ALIANZA - Visita apoyo para colectar información (3 veces al año, de Cali a las regiones)</v>
          </cell>
          <cell r="K507">
            <v>13587.744938787582</v>
          </cell>
        </row>
        <row r="508">
          <cell r="B508" t="str">
            <v>ALIANZA - Visita de acompañamiento para implementación de servicios climáticos (2 veces al año, de Cali a las regiones)</v>
          </cell>
          <cell r="K508">
            <v>9987.9062180688707</v>
          </cell>
        </row>
        <row r="509">
          <cell r="B509" t="str">
            <v>ALIANZA - Visita para implementación de servicios climáticos (2 veces al año, de Cali a las regiones)</v>
          </cell>
          <cell r="K509">
            <v>14038.734229994057</v>
          </cell>
        </row>
        <row r="510">
          <cell r="B510" t="str">
            <v>ALIANZA - Vuelos de drones</v>
          </cell>
          <cell r="K510">
            <v>12056.034920921236</v>
          </cell>
        </row>
        <row r="513">
          <cell r="B513" t="str">
            <v>CIAT-Evaluación y codiseño de medidas para el aprovechamiento de recursos renovables</v>
          </cell>
          <cell r="K513">
            <v>1703.3210607502479</v>
          </cell>
        </row>
        <row r="515">
          <cell r="B515" t="str">
            <v>Seguimiento del proceso con socios</v>
          </cell>
          <cell r="K515">
            <v>7969.074110161333</v>
          </cell>
        </row>
        <row r="516">
          <cell r="B516" t="str">
            <v>Evaluación 1 (tte aéreo, terrestre ciudad ppal)</v>
          </cell>
          <cell r="K516">
            <v>2937.8244889114039</v>
          </cell>
        </row>
        <row r="517">
          <cell r="B517" t="str">
            <v>Evaluación 2 (tte aéreo, teerestre, ciudad ppal)</v>
          </cell>
          <cell r="K517">
            <v>1754.3325259419521</v>
          </cell>
        </row>
        <row r="518">
          <cell r="B518" t="str">
            <v>Codiseño de sistemas forrajeros (ciudad intermedia)</v>
          </cell>
          <cell r="K518">
            <v>3237.6024979839963</v>
          </cell>
        </row>
        <row r="519">
          <cell r="B519" t="str">
            <v>Evaluación productiva y ambiental</v>
          </cell>
          <cell r="K519">
            <v>3150.6380057733022</v>
          </cell>
        </row>
        <row r="520">
          <cell r="B520" t="str">
            <v>Evaluación económica y social (ciudad intermedia)</v>
          </cell>
          <cell r="K520">
            <v>2076.5568674414944</v>
          </cell>
        </row>
        <row r="521">
          <cell r="B521" t="str">
            <v>CIAT-evaluación económica de las tecnologías (ciudad ppal)</v>
          </cell>
          <cell r="K521">
            <v>4475.3380763825317</v>
          </cell>
        </row>
        <row r="522">
          <cell r="B522" t="str">
            <v>CIAT-Diagnóstico del estado actual (aéreo-terrestre, ciudad ppal)</v>
          </cell>
          <cell r="K522">
            <v>3508.6650518839042</v>
          </cell>
        </row>
        <row r="523">
          <cell r="B523" t="str">
            <v>CIAT-Codiseño de medidas de adaptación y BA  (aéreo-terrestre, ciudad ppal)</v>
          </cell>
          <cell r="K523">
            <v>3474.1447722903349</v>
          </cell>
        </row>
        <row r="525">
          <cell r="B525" t="str">
            <v>ALIANZA - Visitas  de acompañamiento a Cali - Urabá (2x año - 5 años)</v>
          </cell>
          <cell r="K525">
            <v>5396.0041633066612</v>
          </cell>
        </row>
        <row r="526">
          <cell r="B526" t="str">
            <v>ALIANZA -Visitas de acompañamiento a a Cali - Santa Marta y La Guajira (3x año - 5 años)</v>
          </cell>
          <cell r="K526">
            <v>16188.012489919982</v>
          </cell>
        </row>
        <row r="527">
          <cell r="B527" t="str">
            <v>ALIANZA - Visita de acompañamiento a Palmira (5 años)</v>
          </cell>
          <cell r="K527">
            <v>3237.6024979839963</v>
          </cell>
        </row>
        <row r="530">
          <cell r="B530" t="str">
            <v>ALIANZA - Capacitación</v>
          </cell>
          <cell r="K530">
            <v>8579.5947397809068</v>
          </cell>
        </row>
        <row r="531">
          <cell r="B531" t="str">
            <v>ALIANZA - Monitoreo y colecta de información</v>
          </cell>
          <cell r="K531">
            <v>322722.5464027308</v>
          </cell>
        </row>
        <row r="532">
          <cell r="B532" t="str">
            <v>ALIANZA - Reunión cordinación</v>
          </cell>
          <cell r="K532">
            <v>593.77634559304761</v>
          </cell>
        </row>
        <row r="533">
          <cell r="B533" t="str">
            <v>ALIANZA - Reunión cordinación en localidades - Implementación</v>
          </cell>
          <cell r="K533">
            <v>144061.41886577723</v>
          </cell>
        </row>
        <row r="534">
          <cell r="B534" t="str">
            <v>ALIANZA - Reunión cordinación en localidades - Instalación</v>
          </cell>
          <cell r="K534">
            <v>46046.667586699397</v>
          </cell>
        </row>
        <row r="535">
          <cell r="B535" t="str">
            <v>ALIANZA - Reunión cordinación en localidades - Intalación</v>
          </cell>
          <cell r="K535">
            <v>42461.354192020626</v>
          </cell>
        </row>
        <row r="536">
          <cell r="B536" t="str">
            <v>ALIANZA - Reunión cordinación/reconocimiento</v>
          </cell>
          <cell r="K536">
            <v>7893.3762347355851</v>
          </cell>
        </row>
        <row r="537">
          <cell r="B537" t="str">
            <v>ALIANZA - Reunión planificación - viaje nacional</v>
          </cell>
          <cell r="K537">
            <v>27283.011148601516</v>
          </cell>
        </row>
        <row r="538">
          <cell r="B538" t="str">
            <v>ALIANZA - Reunión planificación nacionales</v>
          </cell>
          <cell r="K538">
            <v>40900.868434044336</v>
          </cell>
        </row>
        <row r="539">
          <cell r="B539" t="str">
            <v>ALIANZA - Validacion de puntos</v>
          </cell>
          <cell r="K539">
            <v>1640.9572946735948</v>
          </cell>
        </row>
        <row r="540">
          <cell r="B540" t="str">
            <v>ALIANZA - Viajes a sitios experimentales</v>
          </cell>
          <cell r="K540">
            <v>26563.580367204442</v>
          </cell>
        </row>
        <row r="541">
          <cell r="B541" t="str">
            <v>ALIANZA - Visita localidades</v>
          </cell>
          <cell r="K541">
            <v>150304.01397280066</v>
          </cell>
        </row>
        <row r="542">
          <cell r="B542" t="str">
            <v>ALIANZA - viajes</v>
          </cell>
          <cell r="K542">
            <v>70618.576207987673</v>
          </cell>
        </row>
        <row r="543">
          <cell r="B543" t="str">
            <v>ALIANZA -  Viajes</v>
          </cell>
          <cell r="K543">
            <v>19557.227393791658</v>
          </cell>
        </row>
        <row r="546">
          <cell r="B546" t="str">
            <v xml:space="preserve">Participación como facilitadores en diversos eventos, talleres y reuniones </v>
          </cell>
          <cell r="K546">
            <v>21250.864293763552</v>
          </cell>
        </row>
        <row r="547">
          <cell r="B547" t="str">
            <v xml:space="preserve">Alianza Participación como facilitadores en diversos eventos, talleres y reuniones </v>
          </cell>
          <cell r="K547">
            <v>31876.296440645332</v>
          </cell>
        </row>
        <row r="548">
          <cell r="B548" t="str">
            <v>ALIANZA - Gastos de viaje</v>
          </cell>
          <cell r="K548">
            <v>14223.447661362139</v>
          </cell>
        </row>
        <row r="549">
          <cell r="B549" t="str">
            <v xml:space="preserve">ALIANZA- Gastos de viaje </v>
          </cell>
          <cell r="K549">
            <v>15197.076519133952</v>
          </cell>
        </row>
        <row r="552">
          <cell r="B552" t="str">
            <v>Alianza seguimiento a colecta de datos, socializaciones y reuniones gremiales</v>
          </cell>
          <cell r="K552">
            <v>82297.83316799294</v>
          </cell>
        </row>
        <row r="555">
          <cell r="B555" t="str">
            <v>ALIANZA - viajes</v>
          </cell>
          <cell r="K555">
            <v>106254.32146881777</v>
          </cell>
        </row>
        <row r="556">
          <cell r="B556" t="str">
            <v>MIN - Viajes Consultores Nacionales</v>
          </cell>
          <cell r="K556">
            <v>132817.90183602221</v>
          </cell>
        </row>
        <row r="558">
          <cell r="K558">
            <v>2284839.5417371248</v>
          </cell>
        </row>
        <row r="566">
          <cell r="B566" t="str">
            <v>ALIANZA - Capacitación en el uso de NextGen para técnicos y profesionales del sector</v>
          </cell>
          <cell r="K566">
            <v>5396.0041633066612</v>
          </cell>
        </row>
        <row r="567">
          <cell r="B567" t="str">
            <v>ALIANZA - Elaboración de un curso virtual (plataforma e-learning) en temas agroclimáticos para personal de Fedegan</v>
          </cell>
          <cell r="K567">
            <v>2158.4016653226645</v>
          </cell>
        </row>
        <row r="568">
          <cell r="B568" t="str">
            <v xml:space="preserve">ALIANZA - Gira regionales de implementación </v>
          </cell>
          <cell r="K568">
            <v>51238.397332921493</v>
          </cell>
        </row>
        <row r="569">
          <cell r="B569" t="str">
            <v>ALIANZA - Giras Regionales</v>
          </cell>
          <cell r="K569">
            <v>17531.963042354932</v>
          </cell>
        </row>
        <row r="570">
          <cell r="B570" t="str">
            <v>ALIANZA - Taller socialización resultados análisis bases de datos (1 taller por año - 2-3-4-5 y 7 localidades 30 personas)</v>
          </cell>
          <cell r="K570">
            <v>11134.221933051407</v>
          </cell>
        </row>
        <row r="571">
          <cell r="B571" t="str">
            <v>ALIANZA - Talleres de capacitación</v>
          </cell>
          <cell r="K571">
            <v>529.17057027229021</v>
          </cell>
        </row>
        <row r="572">
          <cell r="B572" t="str">
            <v>ALIANZA - Talleres de socialización de resultados de los servicios climáticos generados (6)</v>
          </cell>
          <cell r="K572">
            <v>38226.770009943117</v>
          </cell>
        </row>
        <row r="573">
          <cell r="B573" t="str">
            <v xml:space="preserve">ALIANZA -Dias de campo socialización uso de sensores remotos y no remotos (8 talleres,  inicio 3er año, dias de campo: #talleres 2,2,4) </v>
          </cell>
          <cell r="K573">
            <v>4672.9395094041065</v>
          </cell>
        </row>
        <row r="576">
          <cell r="B576" t="str">
            <v>ALIANZA - Productos agroclimaticos para el sector arrocero</v>
          </cell>
          <cell r="K576">
            <v>1053.0707676138213</v>
          </cell>
        </row>
        <row r="579">
          <cell r="B579" t="str">
            <v>ALIANZA - Capacitaciones  Nacionales en desarrollo y evaluación de varieades</v>
          </cell>
          <cell r="K579">
            <v>29515.08929689385</v>
          </cell>
        </row>
        <row r="580">
          <cell r="B580" t="str">
            <v>Talleres</v>
          </cell>
          <cell r="K580">
            <v>17552.411680265286</v>
          </cell>
        </row>
        <row r="581">
          <cell r="B581" t="str">
            <v xml:space="preserve">CIAT-Gira de conferencias </v>
          </cell>
          <cell r="K581">
            <v>35626.58073558288</v>
          </cell>
        </row>
        <row r="584">
          <cell r="B584" t="str">
            <v>ALIANZA - Training en huella de carbono (12 profesionales)</v>
          </cell>
          <cell r="K584">
            <v>4773.6939481413665</v>
          </cell>
        </row>
        <row r="585">
          <cell r="B585" t="str">
            <v>ALIANZA - Training en huella de carbono (47 profesionales)</v>
          </cell>
          <cell r="K585">
            <v>17944.016424942831</v>
          </cell>
        </row>
        <row r="586">
          <cell r="B586" t="str">
            <v>ALIANZA - Training en huella hídrica Profesionals gremio (47 total)</v>
          </cell>
          <cell r="K586">
            <v>12530.946613871087</v>
          </cell>
        </row>
        <row r="587">
          <cell r="B587" t="str">
            <v>ALIANZA - Workshop Profesionales Gremio (10 Total/5 por taller)</v>
          </cell>
          <cell r="K587">
            <v>9547.387896282733</v>
          </cell>
        </row>
        <row r="588">
          <cell r="B588" t="str">
            <v>ALIANZA - Workshop Profesionales Gremio (15 Total)</v>
          </cell>
          <cell r="K588">
            <v>1772.5228430052728</v>
          </cell>
        </row>
        <row r="589">
          <cell r="B589" t="str">
            <v>ALIANZA - Workshop Profesionales Gremio (50)</v>
          </cell>
          <cell r="K589">
            <v>2398.2240725807378</v>
          </cell>
        </row>
        <row r="592">
          <cell r="B592" t="str">
            <v>Organización y logística de eventos no conciderados en los gremios, pej. Creación comunidades de práctica</v>
          </cell>
          <cell r="K592">
            <v>10625.432146881776</v>
          </cell>
        </row>
        <row r="593">
          <cell r="B593" t="str">
            <v>Alianza Organización y logística de eventos no conciderados en los gremios, pej. Creación comunidades de práctica</v>
          </cell>
          <cell r="K593">
            <v>34532.654477365781</v>
          </cell>
        </row>
        <row r="594">
          <cell r="B594" t="str">
            <v>Alianza Organización y logística de eventos no considerados en los gremios, pej. Creación comunidades de práctica</v>
          </cell>
          <cell r="K594">
            <v>10625.432146881776</v>
          </cell>
        </row>
        <row r="597">
          <cell r="B597" t="str">
            <v>5 Grupos focales</v>
          </cell>
          <cell r="K597">
            <v>52064.617519720705</v>
          </cell>
        </row>
        <row r="598">
          <cell r="B598" t="str">
            <v>workshop</v>
          </cell>
          <cell r="K598">
            <v>1460.9969201962444</v>
          </cell>
        </row>
        <row r="599">
          <cell r="B599" t="str">
            <v>Workshop 2</v>
          </cell>
          <cell r="K599">
            <v>8765.9815211774676</v>
          </cell>
        </row>
        <row r="601">
          <cell r="K601">
            <v>381676.9272379803</v>
          </cell>
        </row>
        <row r="609">
          <cell r="B609" t="str">
            <v>ALIANZA - Backup instancias en la nube</v>
          </cell>
          <cell r="K609">
            <v>2266.3217485887972</v>
          </cell>
        </row>
        <row r="610">
          <cell r="B610" t="str">
            <v>ALIANZA - Certificado SSL Wildcard</v>
          </cell>
          <cell r="K610">
            <v>423.35152407795562</v>
          </cell>
        </row>
        <row r="611">
          <cell r="B611" t="str">
            <v>ALIANZA - Certificado SSL Wildcard e Instancias en la nube</v>
          </cell>
          <cell r="K611">
            <v>315.9434102447749</v>
          </cell>
        </row>
        <row r="612">
          <cell r="B612" t="str">
            <v>ALIANZA - Dominio</v>
          </cell>
          <cell r="K612">
            <v>323.76024979839963</v>
          </cell>
        </row>
        <row r="613">
          <cell r="B613" t="str">
            <v>ALIANZA - Dominio ACLIMATE</v>
          </cell>
          <cell r="K613">
            <v>323.76024979839963</v>
          </cell>
        </row>
        <row r="614">
          <cell r="B614" t="str">
            <v>ALIANZA - Instancia en la nube</v>
          </cell>
          <cell r="K614">
            <v>7014.8054122986587</v>
          </cell>
        </row>
        <row r="615">
          <cell r="B615" t="str">
            <v>ALIANZA - Instancias en la nube</v>
          </cell>
          <cell r="K615">
            <v>2831.8229849033351</v>
          </cell>
        </row>
        <row r="616">
          <cell r="B616" t="str">
            <v>ALIANZA - Licencias de servicios (Whatsapp, otros)</v>
          </cell>
          <cell r="K616">
            <v>3388.3481009225029</v>
          </cell>
        </row>
        <row r="617">
          <cell r="B617" t="str">
            <v>ALIANZA - Licencias VeeamBackup</v>
          </cell>
          <cell r="K617">
            <v>1618.8012489919981</v>
          </cell>
        </row>
        <row r="618">
          <cell r="B618" t="str">
            <v>ALIANZA - Mantenimiento de drones y sensores</v>
          </cell>
          <cell r="K618">
            <v>4275.1896882699421</v>
          </cell>
        </row>
        <row r="619">
          <cell r="B619" t="str">
            <v>ALIANZA - Mantenimiento servidores</v>
          </cell>
          <cell r="K619">
            <v>7628.4034634041336</v>
          </cell>
        </row>
        <row r="620">
          <cell r="B620" t="str">
            <v>ALIANZA - Material divulgativo</v>
          </cell>
          <cell r="K620">
            <v>3347.0111262677606</v>
          </cell>
        </row>
        <row r="621">
          <cell r="B621" t="str">
            <v>ALIANZA - Mensajeria de texto</v>
          </cell>
          <cell r="K621">
            <v>17416.73808896813</v>
          </cell>
        </row>
        <row r="622">
          <cell r="B622" t="str">
            <v>ALIANZA - NVIDIA Licenciamiento- Servidor GPU (Divido en gremios)</v>
          </cell>
          <cell r="K622">
            <v>616.27506451914326</v>
          </cell>
        </row>
        <row r="623">
          <cell r="B623" t="str">
            <v>ALIANZA - NVIDIA Licenciamiento- Servidor GPU (por año)</v>
          </cell>
          <cell r="K623">
            <v>1540.6876612978576</v>
          </cell>
        </row>
        <row r="624">
          <cell r="B624" t="str">
            <v>ALIANZA - Publicaciones en revistas cientificas</v>
          </cell>
          <cell r="K624">
            <v>3159.5450022508917</v>
          </cell>
        </row>
        <row r="625">
          <cell r="B625" t="str">
            <v>ALIANZA - Seguro de los equipos sensoramiento remoto</v>
          </cell>
          <cell r="K625">
            <v>10625.432146881776</v>
          </cell>
        </row>
        <row r="626">
          <cell r="B626" t="str">
            <v>ALIANZA - Servicio de imágenes de drones</v>
          </cell>
          <cell r="K626">
            <v>15239.408208602294</v>
          </cell>
        </row>
        <row r="627">
          <cell r="B627" t="str">
            <v>ALIANZA - VMWare licenciamiento- Servidor GPU</v>
          </cell>
          <cell r="K627">
            <v>6745.0052041333256</v>
          </cell>
        </row>
        <row r="628">
          <cell r="B628" t="str">
            <v>ALIANZA - VMWare licenciamiento- Servidor GPU (Dividido gremios)</v>
          </cell>
          <cell r="K628">
            <v>33204.475459005553</v>
          </cell>
        </row>
        <row r="629">
          <cell r="B629" t="str">
            <v>ALIANZA - VMWare licenciamiento- Servidor GPU (repartido en 3 gremios)</v>
          </cell>
          <cell r="K629">
            <v>6745.0052041333129</v>
          </cell>
        </row>
        <row r="630">
          <cell r="B630" t="str">
            <v>ALIANZA - VMWare licenciamiento- Servidor GPU (repartido entre 6 gremios)</v>
          </cell>
          <cell r="K630">
            <v>3372.5026020666628</v>
          </cell>
        </row>
        <row r="633">
          <cell r="B633" t="str">
            <v>ALIANZA - NVIDIA Licenciamiento- Servidor GPU (por año)</v>
          </cell>
          <cell r="K633">
            <v>616.27506451914326</v>
          </cell>
        </row>
        <row r="634">
          <cell r="B634" t="str">
            <v>ALIANZA - Seguro de los equipos sensoramiento remoto</v>
          </cell>
          <cell r="K634">
            <v>5312.7160734408881</v>
          </cell>
        </row>
        <row r="635">
          <cell r="B635" t="str">
            <v>ALIANZA - Servicio de imágenes de drones</v>
          </cell>
          <cell r="K635">
            <v>15390.682877771793</v>
          </cell>
        </row>
        <row r="636">
          <cell r="B636" t="str">
            <v>ALIANZA - VMWare licenciamiento- Servidor GPU (repartido en 3 gremios)</v>
          </cell>
          <cell r="K636">
            <v>2248.3350680444419</v>
          </cell>
        </row>
        <row r="639">
          <cell r="B639" t="str">
            <v>Implementación de parcelas demostrativas con forrajes mejorados</v>
          </cell>
          <cell r="K639">
            <v>36962.628518650614</v>
          </cell>
        </row>
        <row r="640">
          <cell r="B640" t="str">
            <v>Material divulgativo</v>
          </cell>
          <cell r="K640">
            <v>5318.0608964722196</v>
          </cell>
        </row>
        <row r="643">
          <cell r="B643" t="str">
            <v>ALIANZA - Analisis Bromatologicos</v>
          </cell>
          <cell r="K643">
            <v>2127.0274116063274</v>
          </cell>
        </row>
        <row r="644">
          <cell r="B644" t="str">
            <v>ALIANZA - Analisis calidad de agua - Cultivo</v>
          </cell>
          <cell r="K644">
            <v>60267.96983257465</v>
          </cell>
        </row>
        <row r="645">
          <cell r="B645" t="str">
            <v>ALIANZA - Analisis calidad de agua - Hato</v>
          </cell>
          <cell r="K645">
            <v>53951.676050994778</v>
          </cell>
        </row>
        <row r="646">
          <cell r="B646" t="str">
            <v>ALIANZA - Analisis calidad de agua - Industria</v>
          </cell>
          <cell r="K646">
            <v>3953.3152772498993</v>
          </cell>
        </row>
        <row r="647">
          <cell r="B647" t="str">
            <v>ALIANZA - Analisis calidad leche</v>
          </cell>
          <cell r="K647">
            <v>425.40548232126548</v>
          </cell>
        </row>
        <row r="648">
          <cell r="B648" t="str">
            <v>ALIANZA - Analisis fisica suelos</v>
          </cell>
          <cell r="K648">
            <v>20484.337043247211</v>
          </cell>
        </row>
        <row r="649">
          <cell r="B649" t="str">
            <v>ALIANZA - Analisis GEI</v>
          </cell>
          <cell r="K649">
            <v>1308082.1955166387</v>
          </cell>
        </row>
        <row r="650">
          <cell r="B650" t="str">
            <v>ALIANZA - Analisis GEI - Invitro</v>
          </cell>
          <cell r="K650">
            <v>153.14597363565557</v>
          </cell>
        </row>
        <row r="651">
          <cell r="B651" t="str">
            <v>ALIANZA - Analisis GEI parches</v>
          </cell>
          <cell r="K651">
            <v>14702.013469022935</v>
          </cell>
        </row>
        <row r="652">
          <cell r="B652" t="str">
            <v>ALIANZA - Analisis Nitrogeno mineral</v>
          </cell>
          <cell r="K652">
            <v>52665.094050046806</v>
          </cell>
        </row>
        <row r="653">
          <cell r="B653" t="str">
            <v>ALIANZA - Analisis Producción de gas invitro</v>
          </cell>
          <cell r="K653">
            <v>2481.5319802073818</v>
          </cell>
        </row>
        <row r="654">
          <cell r="B654" t="str">
            <v>ALIANZA - Analisis quimica suelos</v>
          </cell>
          <cell r="K654">
            <v>24706.087276841237</v>
          </cell>
        </row>
        <row r="655">
          <cell r="B655" t="str">
            <v>ALIANZA - Calidad de leche</v>
          </cell>
          <cell r="K655">
            <v>3804.1314820878797</v>
          </cell>
        </row>
        <row r="656">
          <cell r="B656" t="str">
            <v>ALIANZA - Jornales muestreo GEI</v>
          </cell>
          <cell r="K656">
            <v>7632.5760472299389</v>
          </cell>
        </row>
        <row r="657">
          <cell r="B657" t="str">
            <v>ALIANZA - Jornales muestreos GEI</v>
          </cell>
          <cell r="K657">
            <v>709.00913720210906</v>
          </cell>
        </row>
        <row r="658">
          <cell r="B658" t="str">
            <v>ALIANZA - Jornales muetreso GEI</v>
          </cell>
          <cell r="K658">
            <v>85749.359886743856</v>
          </cell>
        </row>
        <row r="659">
          <cell r="B659" t="str">
            <v>ALIANZA - Mano de obra</v>
          </cell>
          <cell r="K659">
            <v>1595.2705587047456</v>
          </cell>
        </row>
        <row r="660">
          <cell r="B660" t="str">
            <v>ALIANZA - Materiales</v>
          </cell>
          <cell r="K660">
            <v>305465.78048307495</v>
          </cell>
        </row>
        <row r="661">
          <cell r="B661" t="str">
            <v>ALIANZA - Plan datos LynkBOX</v>
          </cell>
          <cell r="K661">
            <v>195402.35309847031</v>
          </cell>
        </row>
        <row r="662">
          <cell r="B662" t="str">
            <v xml:space="preserve">ALIANZA - Viales </v>
          </cell>
          <cell r="K662">
            <v>32002.475329565717</v>
          </cell>
        </row>
        <row r="663">
          <cell r="B663" t="str">
            <v xml:space="preserve">Generación de material transmedia para procesos de transferencia (vidoclips y/o cartillas) </v>
          </cell>
          <cell r="K663">
            <v>39492.926280596868</v>
          </cell>
        </row>
        <row r="664">
          <cell r="B664" t="str">
            <v>ALIANZA - Analisis Varios</v>
          </cell>
          <cell r="K664">
            <v>251348.95619659574</v>
          </cell>
        </row>
        <row r="665">
          <cell r="B665" t="str">
            <v>ALIANZA - Materiales Varios</v>
          </cell>
          <cell r="K665">
            <v>25177.06234235633</v>
          </cell>
        </row>
        <row r="668">
          <cell r="B668" t="str">
            <v>Alianza Reproducción material impreso</v>
          </cell>
          <cell r="K668">
            <v>9619.2800154271681</v>
          </cell>
        </row>
        <row r="669">
          <cell r="B669" t="str">
            <v>ALIANZA- Servicio de corrección de estilo y diagramación</v>
          </cell>
          <cell r="K669">
            <v>26457.305917712314</v>
          </cell>
        </row>
        <row r="670">
          <cell r="B670" t="str">
            <v>ALIANZA- Servicio de diseño de Policy brief e infografías</v>
          </cell>
          <cell r="K670">
            <v>2116.584473416985</v>
          </cell>
        </row>
        <row r="671">
          <cell r="B671" t="str">
            <v>Alianza Diseño productos de comunicación</v>
          </cell>
          <cell r="K671">
            <v>7465.998044434029</v>
          </cell>
        </row>
        <row r="674">
          <cell r="B674" t="str">
            <v>Aplicacion de encuestas (1000 encuestas)</v>
          </cell>
          <cell r="K674">
            <v>727729.78483947471</v>
          </cell>
        </row>
        <row r="677">
          <cell r="B677" t="str">
            <v>Genero</v>
          </cell>
          <cell r="K677">
            <v>1679486.9554346295</v>
          </cell>
        </row>
        <row r="678">
          <cell r="K678">
            <v>239926.70791923275</v>
          </cell>
        </row>
        <row r="681">
          <cell r="B681" t="str">
            <v>ALIANZA - Auditoria</v>
          </cell>
          <cell r="K681">
            <v>122192.46968914045</v>
          </cell>
        </row>
        <row r="682">
          <cell r="B682" t="str">
            <v>ALIANZA - CSP</v>
          </cell>
          <cell r="K682">
            <v>1741322.4879822566</v>
          </cell>
        </row>
        <row r="683">
          <cell r="B683" t="str">
            <v>ALIANZA - Asesores Emeritos</v>
          </cell>
          <cell r="K683">
            <v>74378.025028172429</v>
          </cell>
        </row>
        <row r="684">
          <cell r="B684" t="str">
            <v xml:space="preserve">ALIANZA - Operaciones y Servicios </v>
          </cell>
          <cell r="K684">
            <v>53127.160734408884</v>
          </cell>
        </row>
        <row r="685">
          <cell r="B685" t="str">
            <v>ALIANZA - Comunicaciones</v>
          </cell>
          <cell r="K685">
            <v>106254.32146881777</v>
          </cell>
        </row>
        <row r="697">
          <cell r="K697">
            <v>186996.03838436602</v>
          </cell>
        </row>
        <row r="713">
          <cell r="K713">
            <v>687469.17155256215</v>
          </cell>
        </row>
        <row r="995">
          <cell r="K995">
            <v>26949343.090768814</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9082A-E80A-4A53-9A03-F0A4951FC0BC}">
  <dimension ref="C3:F5"/>
  <sheetViews>
    <sheetView showGridLines="0" tabSelected="1" workbookViewId="0">
      <selection activeCell="N26" sqref="N24:N26"/>
    </sheetView>
  </sheetViews>
  <sheetFormatPr baseColWidth="10" defaultRowHeight="15" x14ac:dyDescent="0.25"/>
  <cols>
    <col min="3" max="6" width="17.7109375" customWidth="1"/>
  </cols>
  <sheetData>
    <row r="3" spans="3:6" ht="33" customHeight="1" x14ac:dyDescent="0.25">
      <c r="C3" s="93" t="s">
        <v>346</v>
      </c>
      <c r="D3" s="93"/>
      <c r="E3" s="93"/>
      <c r="F3" s="93"/>
    </row>
    <row r="4" spans="3:6" ht="30" customHeight="1" x14ac:dyDescent="0.25">
      <c r="C4" s="92" t="s">
        <v>54</v>
      </c>
      <c r="D4" s="94" t="s">
        <v>347</v>
      </c>
      <c r="E4" s="94"/>
      <c r="F4" s="94"/>
    </row>
    <row r="5" spans="3:6" ht="30" customHeight="1" x14ac:dyDescent="0.25">
      <c r="C5" s="92" t="s">
        <v>58</v>
      </c>
      <c r="D5" s="94" t="s">
        <v>348</v>
      </c>
      <c r="E5" s="94"/>
      <c r="F5" s="94"/>
    </row>
  </sheetData>
  <mergeCells count="3">
    <mergeCell ref="C3:F3"/>
    <mergeCell ref="D4:F4"/>
    <mergeCell ref="D5:F5"/>
  </mergeCells>
  <hyperlinks>
    <hyperlink ref="D4:F4" location="'4.6. Procurement Plan - NC'!A1" display="Non Consulting Procurement Plan" xr:uid="{485B5686-2A91-4E22-B276-B39EE5E35522}"/>
    <hyperlink ref="D5:F5" location="'4.7. Procurement Plan - C'!A1" display="Consulting Procurement Plan" xr:uid="{24B6F163-F0ED-455F-B4D0-0AD2981EF65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6F370-F7C9-4348-A46A-5202217A7414}">
  <sheetPr codeName="Hoja43">
    <tabColor theme="9" tint="0.39997558519241921"/>
    <outlinePr summaryBelow="0"/>
  </sheetPr>
  <dimension ref="B4:N810"/>
  <sheetViews>
    <sheetView showGridLines="0" zoomScaleNormal="100" workbookViewId="0">
      <selection activeCell="B6" sqref="B6"/>
    </sheetView>
  </sheetViews>
  <sheetFormatPr baseColWidth="10" defaultColWidth="11.5703125" defaultRowHeight="16.5" outlineLevelRow="1" x14ac:dyDescent="0.3"/>
  <cols>
    <col min="1" max="2" width="6.5703125" style="1" customWidth="1"/>
    <col min="3" max="3" width="74.5703125" style="1" customWidth="1"/>
    <col min="4" max="4" width="30.42578125" style="1" customWidth="1"/>
    <col min="5" max="5" width="29.28515625" style="1" customWidth="1"/>
    <col min="6" max="6" width="53.42578125" style="1" bestFit="1" customWidth="1"/>
    <col min="7" max="12" width="20.140625" style="1" customWidth="1"/>
    <col min="13" max="13" width="18.28515625" style="1" customWidth="1"/>
    <col min="14" max="16384" width="11.5703125" style="1"/>
  </cols>
  <sheetData>
    <row r="4" spans="2:14" ht="17.25" thickBot="1" x14ac:dyDescent="0.35"/>
    <row r="5" spans="2:14" x14ac:dyDescent="0.3">
      <c r="B5" s="2" t="s">
        <v>345</v>
      </c>
      <c r="C5" s="3"/>
      <c r="D5" s="4"/>
      <c r="E5" s="4"/>
      <c r="F5" s="4"/>
      <c r="G5" s="4"/>
      <c r="H5" s="4"/>
      <c r="I5" s="4"/>
      <c r="J5" s="4"/>
      <c r="K5" s="4"/>
      <c r="L5" s="4"/>
      <c r="M5" s="4"/>
      <c r="N5" s="4"/>
    </row>
    <row r="6" spans="2:14" ht="4.1500000000000004" customHeight="1" x14ac:dyDescent="0.3"/>
    <row r="7" spans="2:14" x14ac:dyDescent="0.3">
      <c r="B7" s="5" t="s">
        <v>0</v>
      </c>
      <c r="C7" s="6"/>
      <c r="D7" s="7"/>
      <c r="E7" s="7"/>
      <c r="F7" s="7"/>
      <c r="G7" s="8"/>
      <c r="H7" s="8"/>
      <c r="I7" s="8"/>
      <c r="J7" s="8"/>
      <c r="K7" s="8"/>
      <c r="L7" s="8"/>
      <c r="M7" s="8"/>
      <c r="N7" s="8"/>
    </row>
    <row r="8" spans="2:14" x14ac:dyDescent="0.3">
      <c r="B8" s="9"/>
      <c r="C8" s="10"/>
      <c r="D8" s="8"/>
      <c r="E8" s="8"/>
      <c r="F8" s="8"/>
      <c r="G8" s="8"/>
      <c r="H8" s="8"/>
      <c r="I8" s="8"/>
      <c r="J8" s="8"/>
      <c r="K8" s="8"/>
      <c r="L8" s="8"/>
      <c r="M8" s="8"/>
      <c r="N8" s="8"/>
    </row>
    <row r="9" spans="2:14" x14ac:dyDescent="0.3">
      <c r="B9" s="11" t="s">
        <v>1</v>
      </c>
      <c r="C9" s="12"/>
      <c r="D9" s="8"/>
      <c r="E9" s="8"/>
      <c r="F9" s="8"/>
      <c r="G9" s="8"/>
      <c r="H9" s="8"/>
      <c r="I9" s="8"/>
      <c r="J9" s="8"/>
      <c r="K9" s="8"/>
      <c r="L9" s="8"/>
      <c r="M9" s="8"/>
      <c r="N9" s="8"/>
    </row>
    <row r="10" spans="2:14" x14ac:dyDescent="0.3">
      <c r="B10" s="13" t="s">
        <v>2</v>
      </c>
      <c r="C10" s="12"/>
      <c r="D10" s="8"/>
      <c r="E10" s="8"/>
      <c r="F10" s="8"/>
      <c r="G10" s="8"/>
      <c r="H10" s="8"/>
      <c r="I10" s="8"/>
      <c r="J10" s="8"/>
      <c r="K10" s="8"/>
      <c r="L10" s="8"/>
      <c r="M10" s="8"/>
      <c r="N10" s="8"/>
    </row>
    <row r="11" spans="2:14" x14ac:dyDescent="0.3">
      <c r="B11" s="13" t="s">
        <v>3</v>
      </c>
      <c r="C11" s="12"/>
      <c r="D11" s="8"/>
      <c r="E11" s="8"/>
      <c r="F11" s="8"/>
      <c r="G11" s="8"/>
      <c r="H11" s="8"/>
      <c r="I11" s="8"/>
      <c r="J11" s="8"/>
      <c r="K11" s="8"/>
      <c r="L11" s="8"/>
      <c r="M11" s="8"/>
      <c r="N11" s="8"/>
    </row>
    <row r="12" spans="2:14" x14ac:dyDescent="0.3">
      <c r="B12" s="13" t="s">
        <v>4</v>
      </c>
      <c r="C12" s="12"/>
      <c r="D12" s="8"/>
      <c r="E12" s="8"/>
      <c r="F12" s="8"/>
      <c r="G12" s="8"/>
      <c r="H12" s="8"/>
      <c r="I12" s="8"/>
      <c r="J12" s="8"/>
      <c r="K12" s="8"/>
      <c r="L12" s="8"/>
      <c r="M12" s="8"/>
      <c r="N12" s="8"/>
    </row>
    <row r="13" spans="2:14" x14ac:dyDescent="0.3">
      <c r="B13" s="13" t="s">
        <v>5</v>
      </c>
      <c r="C13" s="12"/>
      <c r="D13" s="8"/>
      <c r="E13" s="8"/>
      <c r="F13" s="8"/>
      <c r="G13" s="8"/>
      <c r="H13" s="8"/>
      <c r="I13" s="8"/>
      <c r="J13" s="8"/>
      <c r="K13" s="8"/>
      <c r="L13" s="8"/>
      <c r="M13" s="8"/>
      <c r="N13" s="8"/>
    </row>
    <row r="14" spans="2:14" x14ac:dyDescent="0.3">
      <c r="B14" s="13" t="s">
        <v>6</v>
      </c>
      <c r="C14" s="12"/>
      <c r="D14" s="8"/>
      <c r="E14" s="8"/>
      <c r="F14" s="8"/>
      <c r="G14" s="8"/>
      <c r="H14" s="8"/>
      <c r="I14" s="8"/>
      <c r="J14" s="8"/>
      <c r="K14" s="8"/>
      <c r="L14" s="8"/>
      <c r="M14" s="8"/>
      <c r="N14" s="8"/>
    </row>
    <row r="15" spans="2:14" x14ac:dyDescent="0.3">
      <c r="B15" s="13" t="s">
        <v>7</v>
      </c>
      <c r="C15" s="12"/>
      <c r="D15" s="8"/>
      <c r="E15" s="8"/>
      <c r="F15" s="8"/>
      <c r="G15" s="8"/>
      <c r="H15" s="8"/>
      <c r="I15" s="8"/>
      <c r="J15" s="8"/>
      <c r="K15" s="8"/>
      <c r="L15" s="8"/>
      <c r="M15" s="8"/>
      <c r="N15" s="8"/>
    </row>
    <row r="16" spans="2:14" x14ac:dyDescent="0.3">
      <c r="B16" s="9"/>
      <c r="C16" s="10"/>
      <c r="D16" s="8"/>
      <c r="E16" s="8"/>
      <c r="F16" s="8"/>
      <c r="G16" s="8"/>
      <c r="H16" s="8"/>
      <c r="I16" s="8"/>
      <c r="J16" s="8"/>
      <c r="K16" s="8"/>
      <c r="L16" s="8"/>
      <c r="M16" s="8"/>
      <c r="N16" s="8"/>
    </row>
    <row r="17" spans="2:14" ht="17.25" thickBot="1" x14ac:dyDescent="0.35">
      <c r="B17" s="14" t="s">
        <v>8</v>
      </c>
      <c r="C17" s="10"/>
      <c r="D17" s="8"/>
      <c r="E17" s="8"/>
      <c r="F17" s="8"/>
      <c r="G17" s="8"/>
      <c r="H17" s="15"/>
      <c r="I17" s="8"/>
    </row>
    <row r="18" spans="2:14" ht="17.25" thickBot="1" x14ac:dyDescent="0.35">
      <c r="B18" s="16" t="s">
        <v>9</v>
      </c>
      <c r="C18" s="17" t="s">
        <v>10</v>
      </c>
      <c r="D18" s="17" t="s">
        <v>11</v>
      </c>
      <c r="E18" s="17" t="s">
        <v>12</v>
      </c>
      <c r="F18" s="17" t="s">
        <v>13</v>
      </c>
      <c r="G18" s="8"/>
      <c r="H18" s="15"/>
      <c r="I18" s="8"/>
    </row>
    <row r="19" spans="2:14" ht="120.75" thickBot="1" x14ac:dyDescent="0.35">
      <c r="B19" s="18" t="s">
        <v>14</v>
      </c>
      <c r="C19" s="19" t="s">
        <v>15</v>
      </c>
      <c r="D19" s="19" t="s">
        <v>16</v>
      </c>
      <c r="E19" s="19" t="s">
        <v>17</v>
      </c>
      <c r="F19" s="19" t="s">
        <v>18</v>
      </c>
      <c r="G19" s="8"/>
      <c r="H19" s="15"/>
      <c r="I19" s="8"/>
    </row>
    <row r="20" spans="2:14" ht="192.75" thickBot="1" x14ac:dyDescent="0.35">
      <c r="B20" s="18" t="s">
        <v>19</v>
      </c>
      <c r="C20" s="20" t="s">
        <v>20</v>
      </c>
      <c r="D20" s="19" t="s">
        <v>21</v>
      </c>
      <c r="E20" s="19"/>
      <c r="F20" s="19" t="s">
        <v>22</v>
      </c>
      <c r="G20" s="8"/>
      <c r="H20" s="15"/>
      <c r="I20" s="8"/>
    </row>
    <row r="21" spans="2:14" ht="72.75" thickBot="1" x14ac:dyDescent="0.35">
      <c r="B21" s="18" t="s">
        <v>23</v>
      </c>
      <c r="C21" s="19" t="s">
        <v>24</v>
      </c>
      <c r="D21" s="19" t="s">
        <v>25</v>
      </c>
      <c r="E21" s="19"/>
      <c r="F21" s="19" t="s">
        <v>26</v>
      </c>
      <c r="G21" s="8"/>
      <c r="H21" s="15"/>
      <c r="I21" s="8"/>
    </row>
    <row r="22" spans="2:14" ht="60.75" thickBot="1" x14ac:dyDescent="0.35">
      <c r="B22" s="18" t="s">
        <v>27</v>
      </c>
      <c r="C22" s="19" t="s">
        <v>28</v>
      </c>
      <c r="D22" s="19" t="s">
        <v>29</v>
      </c>
      <c r="E22" s="19"/>
      <c r="F22" s="19" t="s">
        <v>30</v>
      </c>
      <c r="G22" s="8"/>
      <c r="H22" s="15"/>
      <c r="I22" s="8"/>
    </row>
    <row r="23" spans="2:14" x14ac:dyDescent="0.3">
      <c r="B23" s="9"/>
      <c r="C23" s="10"/>
      <c r="D23" s="8"/>
      <c r="E23" s="8"/>
      <c r="F23" s="8"/>
      <c r="G23" s="8"/>
      <c r="H23" s="15"/>
      <c r="I23" s="8"/>
    </row>
    <row r="24" spans="2:14" x14ac:dyDescent="0.3">
      <c r="B24" s="5" t="s">
        <v>31</v>
      </c>
      <c r="C24" s="6"/>
      <c r="D24" s="7"/>
      <c r="E24" s="7"/>
      <c r="F24" s="7"/>
      <c r="G24" s="7"/>
      <c r="H24" s="7"/>
      <c r="I24" s="7"/>
      <c r="J24" s="7"/>
      <c r="K24" s="7"/>
      <c r="L24" s="7"/>
      <c r="M24" s="7"/>
      <c r="N24" s="7"/>
    </row>
    <row r="25" spans="2:14" x14ac:dyDescent="0.3">
      <c r="B25" s="9"/>
      <c r="C25" s="10"/>
      <c r="D25" s="8"/>
      <c r="E25" s="8"/>
      <c r="F25" s="8"/>
      <c r="G25" s="8"/>
      <c r="H25" s="15"/>
      <c r="I25" s="8"/>
    </row>
    <row r="26" spans="2:14" ht="17.25" thickBot="1" x14ac:dyDescent="0.35">
      <c r="B26" s="21" t="s">
        <v>32</v>
      </c>
      <c r="C26" s="10"/>
      <c r="D26" s="8"/>
      <c r="E26" s="8"/>
      <c r="F26" s="8"/>
      <c r="G26" s="8"/>
      <c r="H26" s="15"/>
      <c r="I26" s="8"/>
    </row>
    <row r="27" spans="2:14" ht="17.25" thickBot="1" x14ac:dyDescent="0.35">
      <c r="B27" s="22">
        <v>1</v>
      </c>
      <c r="C27" s="23">
        <v>2</v>
      </c>
      <c r="D27" s="23">
        <v>3</v>
      </c>
      <c r="E27" s="23">
        <v>4</v>
      </c>
      <c r="F27" s="23">
        <v>5</v>
      </c>
      <c r="G27" s="23">
        <v>6</v>
      </c>
      <c r="H27" s="24">
        <v>7</v>
      </c>
      <c r="I27" s="24">
        <v>8</v>
      </c>
      <c r="J27" s="24">
        <v>9</v>
      </c>
      <c r="K27" s="24">
        <v>10</v>
      </c>
      <c r="L27" s="24">
        <v>11</v>
      </c>
      <c r="M27" s="24">
        <v>12</v>
      </c>
      <c r="N27" s="24">
        <v>13</v>
      </c>
    </row>
    <row r="28" spans="2:14" x14ac:dyDescent="0.3">
      <c r="B28" s="98" t="s">
        <v>33</v>
      </c>
      <c r="C28" s="25" t="s">
        <v>34</v>
      </c>
      <c r="D28" s="98" t="s">
        <v>35</v>
      </c>
      <c r="E28" s="98" t="s">
        <v>36</v>
      </c>
      <c r="F28" s="25"/>
      <c r="G28" s="25" t="s">
        <v>37</v>
      </c>
      <c r="H28" s="26" t="s">
        <v>38</v>
      </c>
      <c r="I28" s="26" t="s">
        <v>39</v>
      </c>
      <c r="J28" s="26" t="s">
        <v>40</v>
      </c>
      <c r="K28" s="101" t="s">
        <v>41</v>
      </c>
      <c r="L28" s="26" t="s">
        <v>42</v>
      </c>
      <c r="M28" s="26" t="s">
        <v>43</v>
      </c>
      <c r="N28" s="101" t="s">
        <v>13</v>
      </c>
    </row>
    <row r="29" spans="2:14" x14ac:dyDescent="0.3">
      <c r="B29" s="99"/>
      <c r="C29" s="25" t="s">
        <v>44</v>
      </c>
      <c r="D29" s="99"/>
      <c r="E29" s="99"/>
      <c r="F29" s="25" t="s">
        <v>45</v>
      </c>
      <c r="G29" s="25" t="s">
        <v>46</v>
      </c>
      <c r="H29" s="26" t="s">
        <v>47</v>
      </c>
      <c r="I29" s="26" t="s">
        <v>48</v>
      </c>
      <c r="J29" s="26" t="s">
        <v>49</v>
      </c>
      <c r="K29" s="102"/>
      <c r="L29" s="26" t="s">
        <v>50</v>
      </c>
      <c r="M29" s="26" t="s">
        <v>51</v>
      </c>
      <c r="N29" s="102"/>
    </row>
    <row r="30" spans="2:14" ht="17.25" thickBot="1" x14ac:dyDescent="0.35">
      <c r="B30" s="27"/>
      <c r="C30" s="28"/>
      <c r="D30" s="100"/>
      <c r="E30" s="100"/>
      <c r="F30" s="29" t="s">
        <v>52</v>
      </c>
      <c r="G30" s="30"/>
      <c r="H30" s="31"/>
      <c r="I30" s="31"/>
      <c r="J30" s="32" t="s">
        <v>53</v>
      </c>
      <c r="K30" s="103"/>
      <c r="L30" s="31"/>
      <c r="M30" s="32"/>
      <c r="N30" s="103"/>
    </row>
    <row r="31" spans="2:14" ht="17.25" collapsed="1" thickBot="1" x14ac:dyDescent="0.35">
      <c r="B31" s="33" t="s">
        <v>54</v>
      </c>
      <c r="C31" s="34" t="s">
        <v>55</v>
      </c>
      <c r="D31" s="35" t="s">
        <v>56</v>
      </c>
      <c r="E31" s="29" t="s">
        <v>57</v>
      </c>
      <c r="F31" s="36">
        <f>+SUM(F32:F73)</f>
        <v>632083.98510589637</v>
      </c>
      <c r="G31" s="28">
        <v>2</v>
      </c>
      <c r="H31" s="31"/>
      <c r="I31" s="31"/>
      <c r="J31" s="32"/>
      <c r="K31" s="32"/>
      <c r="L31" s="31"/>
      <c r="M31" s="32"/>
      <c r="N31" s="32"/>
    </row>
    <row r="32" spans="2:14" ht="17.25" hidden="1" outlineLevel="1" thickBot="1" x14ac:dyDescent="0.35">
      <c r="B32" s="37"/>
      <c r="C32" s="38" t="str">
        <f>+'[2]2.7. Procurement P'!B120</f>
        <v>ALIANZA - Procesador GPU (Dividido 4 gremios)</v>
      </c>
      <c r="D32" s="35"/>
      <c r="E32" s="29"/>
      <c r="F32" s="36">
        <f>+'[2]2.7. Procurement P'!K120</f>
        <v>35613.62747782396</v>
      </c>
      <c r="G32" s="28"/>
      <c r="H32" s="31"/>
      <c r="I32" s="31"/>
      <c r="J32" s="32"/>
      <c r="K32" s="32"/>
      <c r="L32" s="31"/>
      <c r="M32" s="32"/>
      <c r="N32" s="32"/>
    </row>
    <row r="33" spans="2:14" ht="17.25" hidden="1" outlineLevel="1" thickBot="1" x14ac:dyDescent="0.35">
      <c r="B33" s="37"/>
      <c r="C33" s="38" t="str">
        <f>+'[2]2.7. Procurement P'!B121</f>
        <v>ALIANZA - Procesador GPU (repartido entre 3 gremios)</v>
      </c>
      <c r="D33" s="35"/>
      <c r="E33" s="29"/>
      <c r="F33" s="36">
        <f>+'[2]2.7. Procurement P'!K121+'[2]2.7. Procurement P'!K163+'[2]2.7. Procurement P'!K222+'[2]2.7. Procurement P'!K296</f>
        <v>35429.084135438869</v>
      </c>
      <c r="G33" s="28"/>
      <c r="H33" s="31"/>
      <c r="I33" s="31"/>
      <c r="J33" s="32"/>
      <c r="K33" s="32"/>
      <c r="L33" s="31"/>
      <c r="M33" s="32"/>
      <c r="N33" s="32"/>
    </row>
    <row r="34" spans="2:14" ht="17.25" hidden="1" outlineLevel="1" thickBot="1" x14ac:dyDescent="0.35">
      <c r="B34" s="37"/>
      <c r="C34" s="38" t="str">
        <f>+'[2]2.7. Procurement P'!B123</f>
        <v>ALIANZA - Servidores (distribuído entre 3 gremios)</v>
      </c>
      <c r="D34" s="35"/>
      <c r="E34" s="29"/>
      <c r="F34" s="36">
        <f>+'[2]2.7. Procurement P'!K123+'[2]2.7. Procurement P'!K165+'[2]2.7. Procurement P'!K225</f>
        <v>20999.089801924198</v>
      </c>
      <c r="G34" s="28"/>
      <c r="H34" s="31"/>
      <c r="I34" s="31"/>
      <c r="J34" s="32"/>
      <c r="K34" s="32"/>
      <c r="L34" s="31"/>
      <c r="M34" s="32"/>
      <c r="N34" s="32"/>
    </row>
    <row r="35" spans="2:14" ht="17.25" hidden="1" outlineLevel="1" thickBot="1" x14ac:dyDescent="0.35">
      <c r="B35" s="37"/>
      <c r="C35" s="38" t="str">
        <f>+'[2]2.7. Procurement P'!B124</f>
        <v>ALIANZA - Unidad de almacenamiento (distribuido entre 3 gremios)</v>
      </c>
      <c r="D35" s="35"/>
      <c r="E35" s="29"/>
      <c r="F35" s="36">
        <f>+'[2]2.7. Procurement P'!K124+'[2]2.7. Procurement P'!K166</f>
        <v>5706.4578668383456</v>
      </c>
      <c r="G35" s="28"/>
      <c r="H35" s="31"/>
      <c r="I35" s="31"/>
      <c r="J35" s="32"/>
      <c r="K35" s="32"/>
      <c r="L35" s="31"/>
      <c r="M35" s="32"/>
      <c r="N35" s="32"/>
    </row>
    <row r="36" spans="2:14" ht="17.25" hidden="1" outlineLevel="1" thickBot="1" x14ac:dyDescent="0.35">
      <c r="B36" s="37"/>
      <c r="C36" s="38" t="str">
        <f>+'[2]2.7. Procurement P'!B127</f>
        <v>FEDEARROZ - Almacenamiento SAN 100 Tera bytes</v>
      </c>
      <c r="D36" s="35"/>
      <c r="E36" s="29"/>
      <c r="F36" s="36">
        <f>+'[2]2.7. Procurement P'!K127</f>
        <v>8568.8546113309767</v>
      </c>
      <c r="G36" s="28"/>
      <c r="H36" s="31"/>
      <c r="I36" s="31"/>
      <c r="J36" s="32"/>
      <c r="K36" s="32"/>
      <c r="L36" s="31"/>
      <c r="M36" s="32"/>
      <c r="N36" s="32"/>
    </row>
    <row r="37" spans="2:14" ht="17.25" hidden="1" outlineLevel="1" thickBot="1" x14ac:dyDescent="0.35">
      <c r="B37" s="37"/>
      <c r="C37" s="38" t="str">
        <f>+'[2]2.7. Procurement P'!B137</f>
        <v>FEDEARROZ - High performance computing server downscaling dinámico</v>
      </c>
      <c r="D37" s="35"/>
      <c r="E37" s="29"/>
      <c r="F37" s="36">
        <f>+'[2]2.7. Procurement P'!K137</f>
        <v>21001.248203589523</v>
      </c>
      <c r="G37" s="28"/>
      <c r="H37" s="31"/>
      <c r="I37" s="31"/>
      <c r="J37" s="32"/>
      <c r="K37" s="32"/>
      <c r="L37" s="31"/>
      <c r="M37" s="32"/>
      <c r="N37" s="32"/>
    </row>
    <row r="38" spans="2:14" ht="17.25" hidden="1" outlineLevel="1" thickBot="1" x14ac:dyDescent="0.35">
      <c r="B38" s="37"/>
      <c r="C38" s="38" t="str">
        <f>+'[2]2.7. Procurement P'!B142</f>
        <v xml:space="preserve">FEDEARROZ – Servidor con Procesador GPU </v>
      </c>
      <c r="D38" s="35"/>
      <c r="E38" s="29"/>
      <c r="F38" s="36">
        <f>+'[2]2.7. Procurement P'!K142</f>
        <v>35613.62747782396</v>
      </c>
      <c r="G38" s="28"/>
      <c r="H38" s="31"/>
      <c r="I38" s="31"/>
      <c r="J38" s="32"/>
      <c r="K38" s="32"/>
      <c r="L38" s="31"/>
      <c r="M38" s="32"/>
      <c r="N38" s="32"/>
    </row>
    <row r="39" spans="2:14" ht="17.25" hidden="1" outlineLevel="1" thickBot="1" x14ac:dyDescent="0.35">
      <c r="B39" s="37"/>
      <c r="C39" s="38" t="str">
        <f>+'[2]2.7. Procurement P'!B169</f>
        <v>CIMMYT- Servidor de Interfaz</v>
      </c>
      <c r="D39" s="35"/>
      <c r="E39" s="29"/>
      <c r="F39" s="36">
        <f>+'[2]2.7. Procurement P'!K169</f>
        <v>7041.2320451475662</v>
      </c>
      <c r="G39" s="28"/>
      <c r="H39" s="31"/>
      <c r="I39" s="31"/>
      <c r="J39" s="32"/>
      <c r="K39" s="32"/>
      <c r="L39" s="31"/>
      <c r="M39" s="32"/>
      <c r="N39" s="32"/>
    </row>
    <row r="40" spans="2:14" ht="17.25" hidden="1" outlineLevel="1" thickBot="1" x14ac:dyDescent="0.35">
      <c r="B40" s="37"/>
      <c r="C40" s="38" t="str">
        <f>+'[2]2.7. Procurement P'!B170</f>
        <v>CIMMYT Servidor eAgrology</v>
      </c>
      <c r="D40" s="35"/>
      <c r="E40" s="29"/>
      <c r="F40" s="36">
        <f>+'[2]2.7. Procurement P'!K170</f>
        <v>4101.7106398558344</v>
      </c>
      <c r="G40" s="28"/>
      <c r="H40" s="31"/>
      <c r="I40" s="31"/>
      <c r="J40" s="32"/>
      <c r="K40" s="32"/>
      <c r="L40" s="31"/>
      <c r="M40" s="32"/>
      <c r="N40" s="32"/>
    </row>
    <row r="41" spans="2:14" ht="17.25" hidden="1" outlineLevel="1" thickBot="1" x14ac:dyDescent="0.35">
      <c r="B41" s="37"/>
      <c r="C41" s="38" t="str">
        <f>+'[2]2.7. Procurement P'!B183</f>
        <v>FENALCE - Equipo procesamiento</v>
      </c>
      <c r="D41" s="35"/>
      <c r="E41" s="29"/>
      <c r="F41" s="36">
        <f>+'[2]2.7. Procurement P'!K183</f>
        <v>5396.0041633066612</v>
      </c>
      <c r="G41" s="28"/>
      <c r="H41" s="31"/>
      <c r="I41" s="31"/>
      <c r="J41" s="32"/>
      <c r="K41" s="32"/>
      <c r="L41" s="31"/>
      <c r="M41" s="32"/>
      <c r="N41" s="32"/>
    </row>
    <row r="42" spans="2:14" ht="17.25" hidden="1" outlineLevel="1" thickBot="1" x14ac:dyDescent="0.35">
      <c r="B42" s="37"/>
      <c r="C42" s="38" t="str">
        <f>+'[2]2.7. Procurement P'!B188</f>
        <v>FENALCE - Procesador GPU</v>
      </c>
      <c r="D42" s="35"/>
      <c r="E42" s="29"/>
      <c r="F42" s="36">
        <f>+'[2]2.7. Procurement P'!K188</f>
        <v>35429.084135438869</v>
      </c>
      <c r="G42" s="28"/>
      <c r="H42" s="31"/>
      <c r="I42" s="31"/>
      <c r="J42" s="32"/>
      <c r="K42" s="32"/>
      <c r="L42" s="31"/>
      <c r="M42" s="32"/>
      <c r="N42" s="32"/>
    </row>
    <row r="43" spans="2:14" ht="17.25" hidden="1" outlineLevel="1" thickBot="1" x14ac:dyDescent="0.35">
      <c r="B43" s="37"/>
      <c r="C43" s="38" t="str">
        <f>+'[2]2.7. Procurement P'!B226</f>
        <v>ALIANZA - Unidad de almacenamiento (distribuido entre 3 gremios)</v>
      </c>
      <c r="D43" s="35"/>
      <c r="E43" s="29"/>
      <c r="F43" s="36">
        <f>+'[2]2.7. Procurement P'!K226</f>
        <v>34016.530225637762</v>
      </c>
      <c r="G43" s="28"/>
      <c r="H43" s="31"/>
      <c r="I43" s="31"/>
      <c r="J43" s="32"/>
      <c r="K43" s="32"/>
      <c r="L43" s="31"/>
      <c r="M43" s="32"/>
      <c r="N43" s="32"/>
    </row>
    <row r="44" spans="2:14" ht="17.25" hidden="1" outlineLevel="1" thickBot="1" x14ac:dyDescent="0.35">
      <c r="B44" s="37"/>
      <c r="C44" s="38" t="str">
        <f>+'[2]2.7. Procurement P'!B235</f>
        <v>FEDEPAPA - Servidor para administración de la plataforma</v>
      </c>
      <c r="D44" s="35"/>
      <c r="E44" s="29"/>
      <c r="F44" s="36">
        <f>+'[2]2.7. Procurement P'!K235</f>
        <v>21001.248203589523</v>
      </c>
      <c r="G44" s="28"/>
      <c r="H44" s="31"/>
      <c r="I44" s="31"/>
      <c r="J44" s="32"/>
      <c r="K44" s="32"/>
      <c r="L44" s="31"/>
      <c r="M44" s="32"/>
      <c r="N44" s="32"/>
    </row>
    <row r="45" spans="2:14" ht="17.25" hidden="1" outlineLevel="1" thickBot="1" x14ac:dyDescent="0.35">
      <c r="B45" s="37"/>
      <c r="C45" s="38" t="str">
        <f>+'[2]2.7. Procurement P'!B285</f>
        <v>AGROSAVIA - Estaciones de cómputo</v>
      </c>
      <c r="D45" s="35"/>
      <c r="E45" s="29"/>
      <c r="F45" s="36">
        <f>+'[2]2.7. Procurement P'!K285</f>
        <v>29974.803127168499</v>
      </c>
      <c r="G45" s="28"/>
      <c r="H45" s="31"/>
      <c r="I45" s="31"/>
      <c r="J45" s="32"/>
      <c r="K45" s="32"/>
      <c r="L45" s="31"/>
      <c r="M45" s="32"/>
      <c r="N45" s="32"/>
    </row>
    <row r="46" spans="2:14" ht="17.25" hidden="1" outlineLevel="1" thickBot="1" x14ac:dyDescent="0.35">
      <c r="B46" s="37"/>
      <c r="C46" s="38" t="str">
        <f>+'[2]2.7. Procurement P'!B338</f>
        <v>Computador Lenovo Thinkpad L390</v>
      </c>
      <c r="D46" s="35"/>
      <c r="E46" s="29"/>
      <c r="F46" s="36">
        <f>+'[2]2.7. Procurement P'!K338</f>
        <v>2967.8022898186637</v>
      </c>
      <c r="G46" s="28"/>
      <c r="H46" s="31"/>
      <c r="I46" s="31"/>
      <c r="J46" s="32"/>
      <c r="K46" s="32"/>
      <c r="L46" s="31"/>
      <c r="M46" s="32"/>
      <c r="N46" s="32"/>
    </row>
    <row r="47" spans="2:14" ht="17.25" hidden="1" outlineLevel="1" thickBot="1" x14ac:dyDescent="0.35">
      <c r="B47" s="37"/>
      <c r="C47" s="38" t="str">
        <f>+'[2]2.7. Procurement P'!B398</f>
        <v>CENICAÑA - Laptop 1</v>
      </c>
      <c r="D47" s="35"/>
      <c r="E47" s="29"/>
      <c r="F47" s="36">
        <f>+'[2]2.7. Procurement P'!K398</f>
        <v>5237.9383209973867</v>
      </c>
      <c r="G47" s="28"/>
      <c r="H47" s="31"/>
      <c r="I47" s="31"/>
      <c r="J47" s="32"/>
      <c r="K47" s="32"/>
      <c r="L47" s="31"/>
      <c r="M47" s="32"/>
      <c r="N47" s="32"/>
    </row>
    <row r="48" spans="2:14" ht="17.25" hidden="1" outlineLevel="1" thickBot="1" x14ac:dyDescent="0.35">
      <c r="B48" s="37"/>
      <c r="C48" s="38" t="str">
        <f>+'[2]2.7. Procurement P'!B308</f>
        <v>FEDEGAN - Servidor (sirve para actividad 2, 3, 4, 5)</v>
      </c>
      <c r="D48" s="35"/>
      <c r="E48" s="29"/>
      <c r="F48" s="36">
        <f>+'[2]2.7. Procurement P'!K308</f>
        <v>21001.248203589523</v>
      </c>
      <c r="G48" s="28"/>
      <c r="H48" s="31"/>
      <c r="I48" s="31"/>
      <c r="J48" s="32"/>
      <c r="K48" s="32"/>
      <c r="L48" s="31"/>
      <c r="M48" s="32"/>
      <c r="N48" s="32"/>
    </row>
    <row r="49" spans="2:14" ht="17.25" hidden="1" outlineLevel="1" thickBot="1" x14ac:dyDescent="0.35">
      <c r="B49" s="37"/>
      <c r="C49" s="38" t="str">
        <f>+'[2]2.7. Procurement P'!B383</f>
        <v xml:space="preserve">Almacenamiento de 100 Tb </v>
      </c>
      <c r="D49" s="35"/>
      <c r="E49" s="29"/>
      <c r="F49" s="36">
        <f>+'[2]2.7. Procurement P'!K383</f>
        <v>24971.508155746935</v>
      </c>
      <c r="G49" s="28"/>
      <c r="H49" s="31"/>
      <c r="I49" s="31"/>
      <c r="J49" s="32"/>
      <c r="K49" s="32"/>
      <c r="L49" s="31"/>
      <c r="M49" s="32"/>
      <c r="N49" s="32"/>
    </row>
    <row r="50" spans="2:14" ht="17.25" hidden="1" outlineLevel="1" thickBot="1" x14ac:dyDescent="0.35">
      <c r="B50" s="37"/>
      <c r="C50" s="38" t="str">
        <f>+'[2]2.7. Procurement P'!B391</f>
        <v>CENICAÑA - Computador portatil</v>
      </c>
      <c r="D50" s="35"/>
      <c r="E50" s="29"/>
      <c r="F50" s="36">
        <f>+'[2]2.7. Procurement P'!K391</f>
        <v>1798.6680544355536</v>
      </c>
      <c r="G50" s="28"/>
      <c r="H50" s="31"/>
      <c r="I50" s="31"/>
      <c r="J50" s="32"/>
      <c r="K50" s="32"/>
      <c r="L50" s="31"/>
      <c r="M50" s="32"/>
      <c r="N50" s="32"/>
    </row>
    <row r="51" spans="2:14" ht="17.25" hidden="1" outlineLevel="1" thickBot="1" x14ac:dyDescent="0.35">
      <c r="B51" s="37"/>
      <c r="C51" s="38" t="str">
        <f>+'[2]2.7. Procurement P'!B403</f>
        <v>Computador Biomega 4 Tb RAM</v>
      </c>
      <c r="D51" s="35"/>
      <c r="E51" s="29"/>
      <c r="F51" s="36">
        <f>+'[2]2.7. Procurement P'!K403</f>
        <v>33176.432264063784</v>
      </c>
      <c r="G51" s="28"/>
      <c r="H51" s="31"/>
      <c r="I51" s="31"/>
      <c r="J51" s="32"/>
      <c r="K51" s="32"/>
      <c r="L51" s="31"/>
      <c r="M51" s="32"/>
      <c r="N51" s="32"/>
    </row>
    <row r="52" spans="2:14" ht="17.25" hidden="1" outlineLevel="1" thickBot="1" x14ac:dyDescent="0.35">
      <c r="B52" s="37"/>
      <c r="C52" s="38" t="str">
        <f>+'[2]2.7. Procurement P'!B404</f>
        <v>Computador portátil</v>
      </c>
      <c r="D52" s="35"/>
      <c r="E52" s="29"/>
      <c r="F52" s="36">
        <f>+'[2]2.7. Procurement P'!K404</f>
        <v>8993.3402721777675</v>
      </c>
      <c r="G52" s="28"/>
      <c r="H52" s="31"/>
      <c r="I52" s="31"/>
      <c r="J52" s="32"/>
      <c r="K52" s="32"/>
      <c r="L52" s="31"/>
      <c r="M52" s="32"/>
      <c r="N52" s="32"/>
    </row>
    <row r="53" spans="2:14" ht="17.25" hidden="1" outlineLevel="1" thickBot="1" x14ac:dyDescent="0.35">
      <c r="B53" s="37"/>
      <c r="C53" s="38" t="str">
        <f>+'[2]2.7. Procurement P'!B405</f>
        <v>Computador portatil + licencias</v>
      </c>
      <c r="D53" s="35"/>
      <c r="E53" s="29"/>
      <c r="F53" s="36">
        <f>+'[2]2.7. Procurement P'!K405</f>
        <v>4482.4487629513151</v>
      </c>
      <c r="G53" s="28"/>
      <c r="H53" s="31"/>
      <c r="I53" s="31"/>
      <c r="J53" s="32"/>
      <c r="K53" s="32"/>
      <c r="L53" s="31"/>
      <c r="M53" s="32"/>
      <c r="N53" s="32"/>
    </row>
    <row r="54" spans="2:14" ht="17.25" hidden="1" outlineLevel="1" thickBot="1" x14ac:dyDescent="0.35">
      <c r="B54" s="37"/>
      <c r="C54" s="38" t="str">
        <f>+'[2]2.7. Procurement P'!B406</f>
        <v>Computador y programas (pasante toma de datos) ( proyecto)</v>
      </c>
      <c r="D54" s="35"/>
      <c r="E54" s="29"/>
      <c r="F54" s="36">
        <f>+'[2]2.7. Procurement P'!K406</f>
        <v>2398.2240725807378</v>
      </c>
      <c r="G54" s="28"/>
      <c r="H54" s="31"/>
      <c r="I54" s="31"/>
      <c r="J54" s="32"/>
      <c r="K54" s="32"/>
      <c r="L54" s="31"/>
      <c r="M54" s="32"/>
      <c r="N54" s="32"/>
    </row>
    <row r="55" spans="2:14" ht="17.25" hidden="1" outlineLevel="1" thickBot="1" x14ac:dyDescent="0.35">
      <c r="B55" s="37"/>
      <c r="C55" s="38" t="str">
        <f>+'[2]2.7. Procurement P'!B430</f>
        <v xml:space="preserve">Cenicaña Equipos de cómputo </v>
      </c>
      <c r="D55" s="35"/>
      <c r="E55" s="29"/>
      <c r="F55" s="36">
        <f>+'[2]2.7. Procurement P'!K430</f>
        <v>23028.154412009964</v>
      </c>
      <c r="G55" s="28"/>
      <c r="H55" s="31"/>
      <c r="I55" s="31"/>
      <c r="J55" s="32"/>
      <c r="K55" s="32"/>
      <c r="L55" s="31"/>
      <c r="M55" s="32"/>
      <c r="N55" s="32"/>
    </row>
    <row r="56" spans="2:14" ht="17.25" hidden="1" outlineLevel="1" thickBot="1" x14ac:dyDescent="0.35">
      <c r="B56" s="37"/>
      <c r="C56" s="39" t="str">
        <f>+'[2]2.7. Procurement P'!B190</f>
        <v>FENALCE - Servidores Fenalce (opcional, pago servidor en la nube AWS)</v>
      </c>
      <c r="D56" s="35"/>
      <c r="E56" s="29"/>
      <c r="F56" s="36">
        <f>+'[2]2.7. Procurement P'!K190</f>
        <v>21001.248203589523</v>
      </c>
      <c r="G56" s="28"/>
      <c r="H56" s="31"/>
      <c r="I56" s="31"/>
      <c r="J56" s="32"/>
      <c r="K56" s="32"/>
      <c r="L56" s="31"/>
      <c r="M56" s="32"/>
      <c r="N56" s="32"/>
    </row>
    <row r="57" spans="2:14" ht="17.25" hidden="1" outlineLevel="1" thickBot="1" x14ac:dyDescent="0.35">
      <c r="B57" s="37"/>
      <c r="C57" s="39" t="str">
        <f>+'[2]2.7. Procurement P'!B264</f>
        <v>ALIANZA - Procesador GPU (repartido entre 6 gremios)</v>
      </c>
      <c r="D57" s="35"/>
      <c r="E57" s="29"/>
      <c r="F57" s="36">
        <f>+'[2]2.7. Procurement P'!K264</f>
        <v>5904.8473559064787</v>
      </c>
      <c r="G57" s="28"/>
      <c r="H57" s="31"/>
      <c r="I57" s="31"/>
      <c r="J57" s="32"/>
      <c r="K57" s="32"/>
      <c r="L57" s="31"/>
      <c r="M57" s="32"/>
      <c r="N57" s="32"/>
    </row>
    <row r="58" spans="2:14" ht="17.25" hidden="1" outlineLevel="1" thickBot="1" x14ac:dyDescent="0.35">
      <c r="B58" s="37"/>
      <c r="C58" s="39" t="str">
        <f>+'[2]2.7. Procurement P'!B267</f>
        <v>ALIANZA - Servidor (distribuído entre 3 gremios)</v>
      </c>
      <c r="D58" s="35"/>
      <c r="E58" s="29"/>
      <c r="F58" s="36">
        <f>+'[2]2.7. Procurement P'!K267</f>
        <v>6999.6966006413995</v>
      </c>
      <c r="G58" s="28"/>
      <c r="H58" s="31"/>
      <c r="I58" s="31"/>
      <c r="J58" s="32"/>
      <c r="K58" s="32"/>
      <c r="L58" s="31"/>
      <c r="M58" s="32"/>
      <c r="N58" s="32"/>
    </row>
    <row r="59" spans="2:14" ht="17.25" hidden="1" outlineLevel="1" thickBot="1" x14ac:dyDescent="0.35">
      <c r="B59" s="37"/>
      <c r="C59" s="39" t="str">
        <f>+'[2]2.7. Procurement P'!B299</f>
        <v>ALIANZA - Servidor (repartido entre 3 gremios)</v>
      </c>
      <c r="D59" s="35"/>
      <c r="E59" s="29"/>
      <c r="F59" s="36">
        <f>+'[2]2.7. Procurement P'!K299</f>
        <v>6999.6966006413995</v>
      </c>
      <c r="G59" s="28"/>
      <c r="H59" s="31"/>
      <c r="I59" s="31"/>
      <c r="J59" s="32"/>
      <c r="K59" s="32"/>
      <c r="L59" s="31"/>
      <c r="M59" s="32"/>
      <c r="N59" s="32"/>
    </row>
    <row r="60" spans="2:14" ht="17.25" hidden="1" outlineLevel="1" thickBot="1" x14ac:dyDescent="0.35">
      <c r="B60" s="37"/>
      <c r="C60" s="39" t="str">
        <f>+'[2]2.7. Procurement P'!B324</f>
        <v xml:space="preserve">CENICAFE - Computador  Lenovo Thinkpad L390 </v>
      </c>
      <c r="D60" s="35"/>
      <c r="E60" s="29"/>
      <c r="F60" s="36">
        <f>+'[2]2.7. Procurement P'!K324</f>
        <v>2967.8022898186637</v>
      </c>
      <c r="G60" s="28"/>
      <c r="H60" s="31"/>
      <c r="I60" s="31"/>
      <c r="J60" s="32"/>
      <c r="K60" s="32"/>
      <c r="L60" s="31"/>
      <c r="M60" s="32"/>
      <c r="N60" s="32"/>
    </row>
    <row r="61" spans="2:14" ht="17.25" hidden="1" outlineLevel="1" thickBot="1" x14ac:dyDescent="0.35">
      <c r="B61" s="37"/>
      <c r="C61" s="39" t="str">
        <f>+'[2]2.7. Procurement P'!B325</f>
        <v>CENICAFE - Computador Lenovo ThinkPad L390</v>
      </c>
      <c r="D61" s="35"/>
      <c r="E61" s="29"/>
      <c r="F61" s="36">
        <f>+'[2]2.7. Procurement P'!K325</f>
        <v>2967.8022898186637</v>
      </c>
      <c r="G61" s="28"/>
      <c r="H61" s="31"/>
      <c r="I61" s="31"/>
      <c r="J61" s="32"/>
      <c r="K61" s="32"/>
      <c r="L61" s="31"/>
      <c r="M61" s="32"/>
      <c r="N61" s="32"/>
    </row>
    <row r="62" spans="2:14" ht="17.25" hidden="1" outlineLevel="1" thickBot="1" x14ac:dyDescent="0.35">
      <c r="B62" s="37"/>
      <c r="C62" s="39" t="str">
        <f>+'[2]2.7. Procurement P'!B421</f>
        <v>Sistema de almacenamiento de bases de datos</v>
      </c>
      <c r="D62" s="35"/>
      <c r="E62" s="29"/>
      <c r="F62" s="36">
        <f>+'[2]2.7. Procurement P'!K421</f>
        <v>14917.793587941771</v>
      </c>
      <c r="G62" s="28"/>
      <c r="H62" s="31"/>
      <c r="I62" s="31"/>
      <c r="J62" s="32"/>
      <c r="K62" s="32"/>
      <c r="L62" s="31"/>
      <c r="M62" s="32"/>
      <c r="N62" s="32"/>
    </row>
    <row r="63" spans="2:14" ht="17.25" hidden="1" outlineLevel="1" thickBot="1" x14ac:dyDescent="0.35">
      <c r="B63" s="37"/>
      <c r="C63" s="39" t="str">
        <f>+'[2]2.7. Procurement P'!B377</f>
        <v>AUGURA - Servidor de procesamiento</v>
      </c>
      <c r="D63" s="35"/>
      <c r="E63" s="29"/>
      <c r="F63" s="36">
        <f>+'[2]2.7. Procurement P'!K377</f>
        <v>32376.024979839964</v>
      </c>
      <c r="G63" s="28"/>
      <c r="H63" s="31"/>
      <c r="I63" s="31"/>
      <c r="J63" s="32"/>
      <c r="K63" s="32"/>
      <c r="L63" s="31"/>
      <c r="M63" s="32"/>
      <c r="N63" s="32"/>
    </row>
    <row r="64" spans="2:14" ht="17.25" hidden="1" outlineLevel="1" thickBot="1" x14ac:dyDescent="0.35">
      <c r="B64" s="37"/>
      <c r="C64" s="39" t="str">
        <f>+'[2]2.7. Procurement P'!B378</f>
        <v>AUGURA - Servidor de procesamiento (repartido en Act 1 y 2)</v>
      </c>
      <c r="D64" s="35"/>
      <c r="E64" s="29"/>
      <c r="F64" s="36">
        <f>+'[2]2.7. Procurement P'!K378</f>
        <v>20936.496153629843</v>
      </c>
      <c r="G64" s="28"/>
      <c r="H64" s="31"/>
      <c r="I64" s="31"/>
      <c r="J64" s="32"/>
      <c r="K64" s="32"/>
      <c r="L64" s="31"/>
      <c r="M64" s="32"/>
      <c r="N64" s="32"/>
    </row>
    <row r="65" spans="2:14" ht="17.25" hidden="1" outlineLevel="1" thickBot="1" x14ac:dyDescent="0.35">
      <c r="B65" s="37"/>
      <c r="C65" s="39" t="str">
        <f>+'[2]2.7. Procurement P'!B379</f>
        <v>AUGURA - Sistema de almacenamiento en red</v>
      </c>
      <c r="D65" s="35"/>
      <c r="E65" s="29"/>
      <c r="F65" s="36">
        <f>+'[2]2.7. Procurement P'!K379</f>
        <v>8633.6066612906579</v>
      </c>
      <c r="G65" s="28"/>
      <c r="H65" s="31"/>
      <c r="I65" s="31"/>
      <c r="J65" s="32"/>
      <c r="K65" s="32"/>
      <c r="L65" s="31"/>
      <c r="M65" s="32"/>
      <c r="N65" s="32"/>
    </row>
    <row r="66" spans="2:14" ht="17.25" hidden="1" outlineLevel="1" thickBot="1" x14ac:dyDescent="0.35">
      <c r="B66" s="37"/>
      <c r="C66" s="38" t="str">
        <f>+'[2]2.7. Procurement P'!B173</f>
        <v>CIMMYT- Soporte a servidor</v>
      </c>
      <c r="D66" s="40"/>
      <c r="E66" s="41"/>
      <c r="F66" s="42">
        <f>+'[2]2.7. Procurement P'!K173</f>
        <v>2734.8247834930944</v>
      </c>
      <c r="G66" s="43"/>
      <c r="H66" s="31"/>
      <c r="I66" s="31"/>
      <c r="J66" s="32"/>
      <c r="K66" s="32"/>
      <c r="L66" s="31"/>
      <c r="M66" s="32"/>
      <c r="N66" s="32"/>
    </row>
    <row r="67" spans="2:14" ht="17.25" hidden="1" outlineLevel="1" thickBot="1" x14ac:dyDescent="0.35">
      <c r="B67" s="37"/>
      <c r="C67" s="38" t="str">
        <f>+'[2]2.7. Procurement P'!B174</f>
        <v>CIMMYT Soporte a servidor eAgrology</v>
      </c>
      <c r="D67" s="40"/>
      <c r="E67" s="41"/>
      <c r="F67" s="42">
        <f>+'[2]2.7. Procurement P'!K174</f>
        <v>4374.7541937840551</v>
      </c>
      <c r="G67" s="43"/>
      <c r="H67" s="31"/>
      <c r="I67" s="31"/>
      <c r="J67" s="32"/>
      <c r="K67" s="32"/>
      <c r="L67" s="31"/>
      <c r="M67" s="32"/>
      <c r="N67" s="32"/>
    </row>
    <row r="68" spans="2:14" ht="17.25" hidden="1" outlineLevel="1" thickBot="1" x14ac:dyDescent="0.35">
      <c r="B68" s="37"/>
      <c r="C68" s="38" t="str">
        <f>+'[2]2.7. Procurement P'!B268</f>
        <v>ALIANZA - Unidad de almacenamiento (distribuido entre 3 gremios)</v>
      </c>
      <c r="D68" s="40"/>
      <c r="E68" s="41"/>
      <c r="F68" s="42">
        <f>+'[2]2.7. Procurement P'!K268</f>
        <v>2852.3278007239005</v>
      </c>
      <c r="G68" s="43"/>
      <c r="H68" s="31"/>
      <c r="I68" s="31"/>
      <c r="J68" s="32"/>
      <c r="K68" s="32"/>
      <c r="L68" s="31"/>
      <c r="M68" s="32"/>
      <c r="N68" s="32"/>
    </row>
    <row r="69" spans="2:14" ht="17.25" hidden="1" outlineLevel="1" thickBot="1" x14ac:dyDescent="0.35">
      <c r="B69" s="37"/>
      <c r="C69" s="38" t="str">
        <f>+'[2]2.7. Procurement P'!B359</f>
        <v>ALIANZA - Servidor (repartido entre 3 gremios)</v>
      </c>
      <c r="D69" s="40"/>
      <c r="E69" s="41"/>
      <c r="F69" s="42">
        <f>+'[2]2.7. Procurement P'!K359</f>
        <v>6999.6966006413995</v>
      </c>
      <c r="G69" s="43"/>
      <c r="H69" s="31"/>
      <c r="I69" s="31"/>
      <c r="J69" s="32"/>
      <c r="K69" s="32"/>
      <c r="L69" s="31"/>
      <c r="M69" s="32"/>
      <c r="N69" s="32"/>
    </row>
    <row r="70" spans="2:14" ht="17.25" hidden="1" outlineLevel="1" thickBot="1" x14ac:dyDescent="0.35">
      <c r="B70" s="37"/>
      <c r="C70" s="38" t="str">
        <f>+'[2]2.7. Procurement P'!B367</f>
        <v>ASOHOFRUCOL - Servidor de procesamiento</v>
      </c>
      <c r="D70" s="40"/>
      <c r="E70" s="41"/>
      <c r="F70" s="42">
        <f>+'[2]2.7. Procurement P'!K367</f>
        <v>16188.012489919982</v>
      </c>
      <c r="G70" s="43"/>
      <c r="H70" s="31"/>
      <c r="I70" s="31"/>
      <c r="J70" s="32"/>
      <c r="K70" s="32"/>
      <c r="L70" s="31"/>
      <c r="M70" s="32"/>
      <c r="N70" s="32"/>
    </row>
    <row r="71" spans="2:14" ht="17.25" hidden="1" outlineLevel="1" thickBot="1" x14ac:dyDescent="0.35">
      <c r="B71" s="37"/>
      <c r="C71" s="39" t="str">
        <f>+'[2]2.7. Procurement P'!B276</f>
        <v>FEDEPANELA - Servidor mediana capacidad</v>
      </c>
      <c r="D71" s="35"/>
      <c r="E71" s="29"/>
      <c r="F71" s="36">
        <f>+'[2]2.7. Procurement P'!K276</f>
        <v>10468.248076814922</v>
      </c>
      <c r="G71" s="28"/>
      <c r="H71" s="31"/>
      <c r="I71" s="31"/>
      <c r="J71" s="32"/>
      <c r="K71" s="32"/>
      <c r="L71" s="31"/>
      <c r="M71" s="32"/>
      <c r="N71" s="32"/>
    </row>
    <row r="72" spans="2:14" ht="17.25" hidden="1" outlineLevel="1" thickBot="1" x14ac:dyDescent="0.35">
      <c r="B72" s="37"/>
      <c r="C72" s="39" t="str">
        <f>+'[2]2.7. Procurement P'!B206</f>
        <v>FENALCE - Equipos</v>
      </c>
      <c r="D72" s="35"/>
      <c r="E72" s="29"/>
      <c r="F72" s="36">
        <f>+'[2]2.7. Procurement P'!K206</f>
        <v>28179.13285282375</v>
      </c>
      <c r="G72" s="28"/>
      <c r="H72" s="31"/>
      <c r="I72" s="31"/>
      <c r="J72" s="32"/>
      <c r="K72" s="32"/>
      <c r="L72" s="31"/>
      <c r="M72" s="32"/>
      <c r="N72" s="32"/>
    </row>
    <row r="73" spans="2:14" ht="17.25" hidden="1" outlineLevel="1" thickBot="1" x14ac:dyDescent="0.35">
      <c r="B73" s="37"/>
      <c r="C73" s="38" t="str">
        <f>+'[2]2.7. Procurement P'!B238</f>
        <v>Tabletas para encuestas</v>
      </c>
      <c r="D73" s="35"/>
      <c r="E73" s="29"/>
      <c r="F73" s="36">
        <f>+'[2]2.7. Procurement P'!K238+'[2]2.7. Procurement P'!K278+'[2]2.7. Procurement P'!K146+'[2]2.7. Procurement P'!K199+'[2]2.7. Procurement P'!K311+'[2]2.7. Procurement P'!K343+'[2]2.7. Procurement P'!K380+'[2]2.7. Procurement P'!K426</f>
        <v>8633.6066612906579</v>
      </c>
      <c r="G73" s="28"/>
      <c r="H73" s="31"/>
      <c r="I73" s="31"/>
      <c r="J73" s="32"/>
      <c r="K73" s="32"/>
      <c r="L73" s="31"/>
      <c r="M73" s="32"/>
      <c r="N73" s="32"/>
    </row>
    <row r="74" spans="2:14" ht="17.25" collapsed="1" thickBot="1" x14ac:dyDescent="0.35">
      <c r="B74" s="33" t="s">
        <v>58</v>
      </c>
      <c r="C74" s="39" t="s">
        <v>59</v>
      </c>
      <c r="D74" s="35" t="s">
        <v>56</v>
      </c>
      <c r="E74" s="29" t="s">
        <v>57</v>
      </c>
      <c r="F74" s="36">
        <f>+SUM(F75:F92)</f>
        <v>442935.06625333847</v>
      </c>
      <c r="G74" s="28">
        <v>2</v>
      </c>
      <c r="H74" s="31"/>
      <c r="I74" s="31"/>
      <c r="J74" s="32"/>
      <c r="K74" s="32"/>
      <c r="L74" s="31"/>
      <c r="M74" s="32"/>
      <c r="N74" s="32"/>
    </row>
    <row r="75" spans="2:14" ht="17.25" hidden="1" outlineLevel="1" thickBot="1" x14ac:dyDescent="0.35">
      <c r="B75" s="35"/>
      <c r="C75" s="39" t="str">
        <f>+'[2]2.7. Procurement P'!B119</f>
        <v>ALIANZA - Estación climatica</v>
      </c>
      <c r="D75" s="35"/>
      <c r="E75" s="29"/>
      <c r="F75" s="36">
        <f>+'[2]2.7. Procurement P'!K119+'[2]2.7. Procurement P'!K161+'[2]2.7. Procurement P'!K263+'[2]2.7. Procurement P'!K221+'[2]2.7. Procurement P'!K295</f>
        <v>61173.328937622318</v>
      </c>
      <c r="G75" s="28">
        <v>1</v>
      </c>
      <c r="H75" s="31"/>
      <c r="I75" s="31"/>
      <c r="J75" s="32"/>
      <c r="K75" s="32"/>
      <c r="L75" s="31"/>
      <c r="M75" s="32"/>
      <c r="N75" s="32"/>
    </row>
    <row r="76" spans="2:14" ht="17.25" hidden="1" outlineLevel="1" thickBot="1" x14ac:dyDescent="0.35">
      <c r="B76" s="35"/>
      <c r="C76" s="39" t="str">
        <f>+'[2]2.7. Procurement P'!B134</f>
        <v>FEDEARROZ - Estaciones agrometeorlógicas para fincas digitales gama alta (adquisición x Casanare)</v>
      </c>
      <c r="D76" s="35"/>
      <c r="E76" s="29"/>
      <c r="F76" s="36">
        <f>+'[2]2.7. Procurement P'!K134</f>
        <v>12950.409991935985</v>
      </c>
      <c r="G76" s="28">
        <v>1</v>
      </c>
      <c r="H76" s="31"/>
      <c r="I76" s="31"/>
      <c r="J76" s="32"/>
      <c r="K76" s="32"/>
      <c r="L76" s="31"/>
      <c r="M76" s="32"/>
      <c r="N76" s="32"/>
    </row>
    <row r="77" spans="2:14" ht="24.75" hidden="1" outlineLevel="1" thickBot="1" x14ac:dyDescent="0.35">
      <c r="B77" s="35"/>
      <c r="C77" s="39" t="str">
        <f>+'[2]2.7. Procurement P'!B135</f>
        <v>FEDEARROZ - Estaciones agrometeorlógicas para fincas digitales gama media  op. 1 (adquisición x Casanare)</v>
      </c>
      <c r="D77" s="35"/>
      <c r="E77" s="29"/>
      <c r="F77" s="36">
        <f>+'[2]2.7. Procurement P'!K135</f>
        <v>5396.0041633066612</v>
      </c>
      <c r="G77" s="28">
        <v>1</v>
      </c>
      <c r="H77" s="31"/>
      <c r="I77" s="31"/>
      <c r="J77" s="32"/>
      <c r="K77" s="32"/>
      <c r="L77" s="31"/>
      <c r="M77" s="32"/>
      <c r="N77" s="32"/>
    </row>
    <row r="78" spans="2:14" ht="17.25" hidden="1" outlineLevel="1" thickBot="1" x14ac:dyDescent="0.35">
      <c r="B78" s="35"/>
      <c r="C78" s="39" t="str">
        <f>+'[2]2.7. Procurement P'!B136</f>
        <v>FEDEARROZ - Estaciones agrometeorlógicas para fincas digitales gama media op.  2 (adquisición)</v>
      </c>
      <c r="D78" s="35"/>
      <c r="E78" s="29"/>
      <c r="F78" s="36">
        <f>+'[2]2.7. Procurement P'!K136</f>
        <v>16188.012489919982</v>
      </c>
      <c r="G78" s="28">
        <v>1</v>
      </c>
      <c r="H78" s="31"/>
      <c r="I78" s="31"/>
      <c r="J78" s="32"/>
      <c r="K78" s="32"/>
      <c r="L78" s="31"/>
      <c r="M78" s="32"/>
      <c r="N78" s="32"/>
    </row>
    <row r="79" spans="2:14" ht="17.25" hidden="1" outlineLevel="1" thickBot="1" x14ac:dyDescent="0.35">
      <c r="B79" s="35"/>
      <c r="C79" s="44" t="str">
        <f>+'[2]2.7. Procurement P'!B160</f>
        <v>ALIANZA - Estación + pluviometro</v>
      </c>
      <c r="D79" s="35"/>
      <c r="E79" s="29"/>
      <c r="F79" s="36">
        <f>+'[2]2.7. Procurement P'!K160+'[2]2.7. Procurement P'!K118+'[2]2.7. Procurement P'!K220+'[2]2.7. Procurement P'!K262+'[2]2.7. Procurement P'!K294</f>
        <v>41915.519461684846</v>
      </c>
      <c r="G79" s="36">
        <v>1</v>
      </c>
      <c r="H79" s="28"/>
      <c r="I79" s="31"/>
      <c r="J79" s="32"/>
      <c r="K79" s="32"/>
      <c r="L79" s="31"/>
      <c r="M79" s="32"/>
      <c r="N79" s="32"/>
    </row>
    <row r="80" spans="2:14" ht="17.25" hidden="1" outlineLevel="1" thickBot="1" x14ac:dyDescent="0.35">
      <c r="B80" s="35"/>
      <c r="C80" s="39" t="str">
        <f>+'[2]2.7. Procurement P'!B407</f>
        <v>Estaciones meteorológicas</v>
      </c>
      <c r="D80" s="35"/>
      <c r="E80" s="29"/>
      <c r="F80" s="36">
        <f>+'[2]2.7. Procurement P'!K407</f>
        <v>59955.60181451845</v>
      </c>
      <c r="G80" s="28">
        <v>1</v>
      </c>
      <c r="H80" s="31"/>
      <c r="I80" s="31"/>
      <c r="J80" s="32"/>
      <c r="K80" s="32"/>
      <c r="L80" s="31"/>
      <c r="M80" s="32"/>
      <c r="N80" s="32"/>
    </row>
    <row r="81" spans="2:14" ht="17.25" hidden="1" outlineLevel="1" thickBot="1" x14ac:dyDescent="0.35">
      <c r="B81" s="35"/>
      <c r="C81" s="39" t="str">
        <f>+'[2]2.7. Procurement P'!B246</f>
        <v>AGROSAVIA - 2 Estaciones climáticas</v>
      </c>
      <c r="D81" s="35"/>
      <c r="E81" s="29"/>
      <c r="F81" s="36">
        <f>+'[2]2.7. Procurement P'!K246</f>
        <v>11391.564344758506</v>
      </c>
      <c r="G81" s="28">
        <v>1</v>
      </c>
      <c r="H81" s="31"/>
      <c r="I81" s="31"/>
      <c r="J81" s="32"/>
      <c r="K81" s="32"/>
      <c r="L81" s="31"/>
      <c r="M81" s="32"/>
      <c r="N81" s="32"/>
    </row>
    <row r="82" spans="2:14" ht="24.75" hidden="1" outlineLevel="1" thickBot="1" x14ac:dyDescent="0.35">
      <c r="B82" s="35"/>
      <c r="C82" s="39" t="str">
        <f>+'[2]2.7. Procurement P'!B247</f>
        <v>AGROSAVIA - 3 estaciones agroclimáticas (considerar sensor de humedad y temperatura suelo) para Act. 4.4 y 4.5 (3 zonas)</v>
      </c>
      <c r="D82" s="35"/>
      <c r="E82" s="29"/>
      <c r="F82" s="36">
        <f>+'[2]2.7. Procurement P'!K247</f>
        <v>17087.346517137761</v>
      </c>
      <c r="G82" s="28">
        <v>1</v>
      </c>
      <c r="H82" s="31"/>
      <c r="I82" s="31"/>
      <c r="J82" s="32"/>
      <c r="K82" s="32"/>
      <c r="L82" s="31"/>
      <c r="M82" s="32"/>
      <c r="N82" s="32"/>
    </row>
    <row r="83" spans="2:14" ht="17.25" hidden="1" outlineLevel="1" thickBot="1" x14ac:dyDescent="0.35">
      <c r="B83" s="35"/>
      <c r="C83" s="39" t="str">
        <f>+'[2]2.7. Procurement P'!B270</f>
        <v>FEDEPANELA - Estación meteorológica</v>
      </c>
      <c r="D83" s="35"/>
      <c r="E83" s="29"/>
      <c r="F83" s="36">
        <f>+'[2]2.7. Procurement P'!K270</f>
        <v>3237.6024979839963</v>
      </c>
      <c r="G83" s="29">
        <v>1</v>
      </c>
      <c r="H83" s="36"/>
      <c r="I83" s="28"/>
      <c r="J83" s="32"/>
      <c r="K83" s="32"/>
      <c r="L83" s="31"/>
      <c r="M83" s="32"/>
      <c r="N83" s="32"/>
    </row>
    <row r="84" spans="2:14" ht="17.25" hidden="1" outlineLevel="1" thickBot="1" x14ac:dyDescent="0.35">
      <c r="B84" s="35"/>
      <c r="C84" s="39" t="str">
        <f>+'[2]2.7. Procurement P'!B302</f>
        <v>FEDEGAN - Estaciones Metereologicas</v>
      </c>
      <c r="D84" s="35"/>
      <c r="E84" s="29"/>
      <c r="F84" s="36">
        <f>+'[2]2.7. Procurement P'!K302</f>
        <v>21584.016653226645</v>
      </c>
      <c r="G84" s="28">
        <v>1</v>
      </c>
      <c r="H84" s="31"/>
      <c r="I84" s="31"/>
      <c r="J84" s="32"/>
      <c r="K84" s="32"/>
      <c r="L84" s="31"/>
      <c r="M84" s="32"/>
      <c r="N84" s="32"/>
    </row>
    <row r="85" spans="2:14" ht="17.25" hidden="1" outlineLevel="1" thickBot="1" x14ac:dyDescent="0.35">
      <c r="B85" s="35"/>
      <c r="C85" s="39" t="str">
        <f>+'[2]2.7. Procurement P'!B373</f>
        <v>AUGURA - Estaciones meteorológicas y pluviométros para Santa Marta y mantenimiento anual</v>
      </c>
      <c r="D85" s="35"/>
      <c r="E85" s="29"/>
      <c r="F85" s="36">
        <f>+'[2]2.7. Procurement P'!K373</f>
        <v>12950.409991935985</v>
      </c>
      <c r="G85" s="28">
        <v>1</v>
      </c>
      <c r="H85" s="31"/>
      <c r="I85" s="31"/>
      <c r="J85" s="32"/>
      <c r="K85" s="32"/>
      <c r="L85" s="31"/>
      <c r="M85" s="32"/>
      <c r="N85" s="32"/>
    </row>
    <row r="86" spans="2:14" ht="17.25" hidden="1" outlineLevel="1" thickBot="1" x14ac:dyDescent="0.35">
      <c r="B86" s="35"/>
      <c r="C86" s="39" t="str">
        <f>+'[2]2.7. Procurement P'!B374</f>
        <v>AUGURA - Estaciones meteorológicas y pluviométros para Urabá y mantenimiento anual</v>
      </c>
      <c r="D86" s="35"/>
      <c r="E86" s="29"/>
      <c r="F86" s="36">
        <f>+'[2]2.7. Procurement P'!K374</f>
        <v>6475.2049959679925</v>
      </c>
      <c r="G86" s="28">
        <v>1</v>
      </c>
      <c r="H86" s="31"/>
      <c r="I86" s="31"/>
      <c r="J86" s="32"/>
      <c r="K86" s="32"/>
      <c r="L86" s="31"/>
      <c r="M86" s="32"/>
      <c r="N86" s="32"/>
    </row>
    <row r="87" spans="2:14" ht="17.25" hidden="1" outlineLevel="1" thickBot="1" x14ac:dyDescent="0.35">
      <c r="B87" s="35"/>
      <c r="C87" s="39" t="str">
        <f>+'[2]2.7. Procurement P'!B184</f>
        <v>FENALCE - Estaciones meteorológicas (compartidas con otros dos componentes)</v>
      </c>
      <c r="D87" s="35"/>
      <c r="E87" s="29"/>
      <c r="F87" s="36">
        <f>+'[2]2.7. Procurement P'!K184</f>
        <v>21368.176486694378</v>
      </c>
      <c r="G87" s="28">
        <v>1</v>
      </c>
      <c r="H87" s="31"/>
      <c r="I87" s="31"/>
      <c r="J87" s="32"/>
      <c r="K87" s="32"/>
      <c r="L87" s="31"/>
      <c r="M87" s="32"/>
      <c r="N87" s="32"/>
    </row>
    <row r="88" spans="2:14" ht="17.25" hidden="1" outlineLevel="1" thickBot="1" x14ac:dyDescent="0.35">
      <c r="B88" s="35"/>
      <c r="C88" s="39" t="str">
        <f>+'[2]2.7. Procurement P'!B354</f>
        <v>ALIANZA - Estación + pluviometro</v>
      </c>
      <c r="D88" s="35"/>
      <c r="E88" s="29"/>
      <c r="F88" s="36">
        <f>+'[2]2.7. Procurement P'!K354</f>
        <v>14245.450991129585</v>
      </c>
      <c r="G88" s="28">
        <v>1</v>
      </c>
      <c r="H88" s="31"/>
      <c r="I88" s="31"/>
      <c r="J88" s="32"/>
      <c r="K88" s="32"/>
      <c r="L88" s="31"/>
      <c r="M88" s="32"/>
      <c r="N88" s="32"/>
    </row>
    <row r="89" spans="2:14" ht="17.25" hidden="1" outlineLevel="1" thickBot="1" x14ac:dyDescent="0.35">
      <c r="B89" s="35"/>
      <c r="C89" s="39" t="str">
        <f>+'[2]2.7. Procurement P'!B355</f>
        <v>ALIANZA - Estación climatica</v>
      </c>
      <c r="D89" s="35"/>
      <c r="E89" s="29"/>
      <c r="F89" s="36">
        <f>+'[2]2.7. Procurement P'!K355</f>
        <v>28836.246248710791</v>
      </c>
      <c r="G89" s="28">
        <v>1</v>
      </c>
      <c r="H89" s="31"/>
      <c r="I89" s="31"/>
      <c r="J89" s="32"/>
      <c r="K89" s="32"/>
      <c r="L89" s="31"/>
      <c r="M89" s="32"/>
      <c r="N89" s="32"/>
    </row>
    <row r="90" spans="2:14" ht="17.25" hidden="1" outlineLevel="1" thickBot="1" x14ac:dyDescent="0.35">
      <c r="B90" s="35"/>
      <c r="C90" s="39" t="str">
        <f>+'[2]2.7. Procurement P'!B229</f>
        <v>FEDEPAPA - Estacion meteorologica</v>
      </c>
      <c r="D90" s="35"/>
      <c r="E90" s="29"/>
      <c r="F90" s="36">
        <f>+'[2]2.7. Procurement P'!K229</f>
        <v>53960.041633066605</v>
      </c>
      <c r="G90" s="28"/>
      <c r="H90" s="31"/>
      <c r="I90" s="31"/>
      <c r="J90" s="32"/>
      <c r="K90" s="32"/>
      <c r="L90" s="31"/>
      <c r="M90" s="32"/>
      <c r="N90" s="32"/>
    </row>
    <row r="91" spans="2:14" ht="17.25" hidden="1" outlineLevel="1" thickBot="1" x14ac:dyDescent="0.35">
      <c r="B91" s="35"/>
      <c r="C91" s="39" t="str">
        <f>+'[2]2.7. Procurement P'!B284</f>
        <v>AGROSAVIA - Equipos monitoreo Clima</v>
      </c>
      <c r="D91" s="35"/>
      <c r="E91" s="29"/>
      <c r="F91" s="36">
        <f>+'[2]2.7. Procurement P'!K284</f>
        <v>44970.298696997706</v>
      </c>
      <c r="G91" s="28">
        <v>1</v>
      </c>
      <c r="H91" s="31"/>
      <c r="I91" s="31"/>
      <c r="J91" s="32"/>
      <c r="K91" s="32"/>
      <c r="L91" s="31"/>
      <c r="M91" s="32"/>
      <c r="N91" s="32"/>
    </row>
    <row r="92" spans="2:14" ht="17.25" hidden="1" outlineLevel="1" thickBot="1" x14ac:dyDescent="0.35">
      <c r="B92" s="35"/>
      <c r="C92" s="39" t="str">
        <f>+'[2]2.7. Procurement P'!B363</f>
        <v xml:space="preserve">ASOHOFRUCOL - Estaciones meterolorologicas </v>
      </c>
      <c r="D92" s="35"/>
      <c r="E92" s="29"/>
      <c r="F92" s="36">
        <f>+'[2]2.7. Procurement P'!K363</f>
        <v>9249.8303367402768</v>
      </c>
      <c r="G92" s="28">
        <v>1</v>
      </c>
      <c r="H92" s="31"/>
      <c r="I92" s="31"/>
      <c r="J92" s="32"/>
      <c r="K92" s="32"/>
      <c r="L92" s="31"/>
      <c r="M92" s="32"/>
      <c r="N92" s="32"/>
    </row>
    <row r="93" spans="2:14" ht="17.25" collapsed="1" thickBot="1" x14ac:dyDescent="0.35">
      <c r="B93" s="33" t="s">
        <v>60</v>
      </c>
      <c r="C93" s="39" t="s">
        <v>61</v>
      </c>
      <c r="D93" s="35" t="s">
        <v>56</v>
      </c>
      <c r="E93" s="29" t="s">
        <v>57</v>
      </c>
      <c r="F93" s="36">
        <f>+SUM(F94:F115)</f>
        <v>265499.56538291805</v>
      </c>
      <c r="G93" s="28">
        <v>2</v>
      </c>
      <c r="H93" s="31"/>
      <c r="I93" s="31"/>
      <c r="J93" s="32"/>
      <c r="K93" s="32"/>
      <c r="L93" s="31"/>
      <c r="M93" s="32"/>
      <c r="N93" s="32"/>
    </row>
    <row r="94" spans="2:14" ht="17.25" hidden="1" outlineLevel="1" thickBot="1" x14ac:dyDescent="0.35">
      <c r="B94" s="35"/>
      <c r="C94" s="39" t="str">
        <f>+'[2]2.7. Procurement P'!B138</f>
        <v>FEDEARROZ - Licencia de software procesamiento de imagenes (PIX4D)</v>
      </c>
      <c r="D94" s="40"/>
      <c r="E94" s="41"/>
      <c r="F94" s="36">
        <f>+'[2]2.7. Procurement P'!K138</f>
        <v>5396.0041633066612</v>
      </c>
      <c r="G94" s="28">
        <v>1</v>
      </c>
      <c r="H94" s="31"/>
      <c r="I94" s="31"/>
      <c r="J94" s="32"/>
      <c r="K94" s="32"/>
      <c r="L94" s="31"/>
      <c r="M94" s="32"/>
      <c r="N94" s="32"/>
    </row>
    <row r="95" spans="2:14" ht="17.25" hidden="1" outlineLevel="1" thickBot="1" x14ac:dyDescent="0.35">
      <c r="B95" s="35"/>
      <c r="C95" s="39" t="str">
        <f>+'[2]2.7. Procurement P'!B232</f>
        <v>FEDEPAPA - Licencia de software procesamiento de imagenes de dron (PIX4D)</v>
      </c>
      <c r="D95" s="40"/>
      <c r="E95" s="41"/>
      <c r="F95" s="36">
        <f>+'[2]2.7. Procurement P'!K232</f>
        <v>5396.0041633066612</v>
      </c>
      <c r="G95" s="28">
        <v>1</v>
      </c>
      <c r="H95" s="31"/>
      <c r="I95" s="31"/>
      <c r="J95" s="32"/>
      <c r="K95" s="32"/>
      <c r="L95" s="31"/>
      <c r="M95" s="32"/>
      <c r="N95" s="32"/>
    </row>
    <row r="96" spans="2:14" ht="17.25" hidden="1" outlineLevel="1" thickBot="1" x14ac:dyDescent="0.35">
      <c r="B96" s="35"/>
      <c r="C96" s="39" t="str">
        <f>+'[2]2.7. Procurement P'!B272</f>
        <v>FEDEPANELA - Licencia de software de procesamiento de imágenes PIX4D</v>
      </c>
      <c r="D96" s="40"/>
      <c r="E96" s="41"/>
      <c r="F96" s="36">
        <f>+'[2]2.7. Procurement P'!K272</f>
        <v>5396.0041633066612</v>
      </c>
      <c r="G96" s="28">
        <v>1</v>
      </c>
      <c r="H96" s="31"/>
      <c r="I96" s="31"/>
      <c r="J96" s="32"/>
      <c r="K96" s="32"/>
      <c r="L96" s="31"/>
      <c r="M96" s="32"/>
      <c r="N96" s="32"/>
    </row>
    <row r="97" spans="2:14" ht="17.25" hidden="1" outlineLevel="1" thickBot="1" x14ac:dyDescent="0.35">
      <c r="B97" s="35"/>
      <c r="C97" s="39" t="str">
        <f>+'[2]2.7. Procurement P'!B305</f>
        <v>FEDEGAN - Licencia de software procesamiento de imagenes (PIX4D)</v>
      </c>
      <c r="D97" s="40"/>
      <c r="E97" s="41"/>
      <c r="F97" s="36">
        <f>+'[2]2.7. Procurement P'!K305</f>
        <v>5396.0041633066612</v>
      </c>
      <c r="G97" s="28">
        <v>1</v>
      </c>
      <c r="H97" s="31"/>
      <c r="I97" s="31"/>
      <c r="J97" s="32"/>
      <c r="K97" s="32"/>
      <c r="L97" s="31"/>
      <c r="M97" s="32"/>
      <c r="N97" s="32"/>
    </row>
    <row r="98" spans="2:14" ht="17.25" hidden="1" outlineLevel="1" thickBot="1" x14ac:dyDescent="0.35">
      <c r="B98" s="35"/>
      <c r="C98" s="39" t="str">
        <f>+'[2]2.7. Procurement P'!B375</f>
        <v>AUGURA - Licencia de software para procesamiento de imágenes espectrales PIX4D</v>
      </c>
      <c r="D98" s="35"/>
      <c r="E98" s="29"/>
      <c r="F98" s="36">
        <f>+'[2]2.7. Procurement P'!K375</f>
        <v>5396.0041633066612</v>
      </c>
      <c r="G98" s="28">
        <v>1</v>
      </c>
      <c r="H98" s="31"/>
      <c r="I98" s="31"/>
      <c r="J98" s="32"/>
      <c r="K98" s="32"/>
      <c r="L98" s="31"/>
      <c r="M98" s="32"/>
      <c r="N98" s="32"/>
    </row>
    <row r="99" spans="2:14" ht="17.25" hidden="1" outlineLevel="1" thickBot="1" x14ac:dyDescent="0.35">
      <c r="B99" s="35"/>
      <c r="C99" s="39" t="str">
        <f>+'[2]2.7. Procurement P'!B150</f>
        <v>AGROSAVIA - Licencia de software para fotogrametría ENVI</v>
      </c>
      <c r="D99" s="40"/>
      <c r="E99" s="41"/>
      <c r="F99" s="36">
        <f>+'[2]2.7. Procurement P'!K150</f>
        <v>5995.560181451845</v>
      </c>
      <c r="G99" s="28">
        <v>1</v>
      </c>
      <c r="H99" s="31"/>
      <c r="I99" s="31"/>
      <c r="J99" s="32"/>
      <c r="K99" s="32"/>
      <c r="L99" s="31"/>
      <c r="M99" s="32"/>
      <c r="N99" s="32"/>
    </row>
    <row r="100" spans="2:14" ht="17.25" hidden="1" outlineLevel="1" thickBot="1" x14ac:dyDescent="0.35">
      <c r="B100" s="35"/>
      <c r="C100" s="39" t="str">
        <f>+'[2]2.7. Procurement P'!B151</f>
        <v>AGROSAVIA - Licencias de software para interpretación de imágenes</v>
      </c>
      <c r="D100" s="40"/>
      <c r="E100" s="41"/>
      <c r="F100" s="36">
        <f>+'[2]2.7. Procurement P'!K151</f>
        <v>8393.7842540325837</v>
      </c>
      <c r="G100" s="28">
        <v>1</v>
      </c>
      <c r="H100" s="31"/>
      <c r="I100" s="31"/>
      <c r="J100" s="32"/>
      <c r="K100" s="32"/>
      <c r="L100" s="31"/>
      <c r="M100" s="32"/>
      <c r="N100" s="32"/>
    </row>
    <row r="101" spans="2:14" ht="17.25" hidden="1" outlineLevel="1" thickBot="1" x14ac:dyDescent="0.35">
      <c r="B101" s="35"/>
      <c r="C101" s="39" t="str">
        <f>+'[2]2.7. Procurement P'!B167</f>
        <v>CIMMYT  Licencias eAgrology</v>
      </c>
      <c r="D101" s="40"/>
      <c r="E101" s="41"/>
      <c r="F101" s="36">
        <f>+'[2]2.7. Procurement P'!K167</f>
        <v>10561.848067721348</v>
      </c>
      <c r="G101" s="28">
        <v>1</v>
      </c>
      <c r="H101" s="31"/>
      <c r="I101" s="31"/>
      <c r="J101" s="32"/>
      <c r="K101" s="32"/>
      <c r="L101" s="31"/>
      <c r="M101" s="32"/>
      <c r="N101" s="32"/>
    </row>
    <row r="102" spans="2:14" ht="17.25" hidden="1" outlineLevel="1" thickBot="1" x14ac:dyDescent="0.35">
      <c r="B102" s="35"/>
      <c r="C102" s="39" t="str">
        <f>+'[2]2.7. Procurement P'!B171</f>
        <v>CIMMYT- Software Interfaz</v>
      </c>
      <c r="D102" s="40"/>
      <c r="E102" s="41"/>
      <c r="F102" s="36">
        <f>+'[2]2.7. Procurement P'!K171</f>
        <v>2526.9085649883173</v>
      </c>
      <c r="G102" s="28">
        <v>1</v>
      </c>
      <c r="H102" s="31"/>
      <c r="I102" s="31"/>
      <c r="J102" s="32"/>
      <c r="K102" s="32"/>
      <c r="L102" s="31"/>
      <c r="M102" s="32"/>
      <c r="N102" s="32"/>
    </row>
    <row r="103" spans="2:14" ht="17.25" hidden="1" outlineLevel="1" thickBot="1" x14ac:dyDescent="0.35">
      <c r="B103" s="35"/>
      <c r="C103" s="39" t="str">
        <f>+'[2]2.7. Procurement P'!B172</f>
        <v>CIMMYT Software Plataforma eAgrology</v>
      </c>
      <c r="D103" s="40"/>
      <c r="E103" s="41"/>
      <c r="F103" s="36">
        <f>+'[2]2.7. Procurement P'!K172</f>
        <v>3790.3628474824754</v>
      </c>
      <c r="G103" s="28">
        <v>1</v>
      </c>
      <c r="H103" s="31"/>
      <c r="I103" s="31"/>
      <c r="J103" s="32"/>
      <c r="K103" s="32"/>
      <c r="L103" s="31"/>
      <c r="M103" s="32"/>
      <c r="N103" s="32"/>
    </row>
    <row r="104" spans="2:14" ht="17.25" hidden="1" outlineLevel="1" thickBot="1" x14ac:dyDescent="0.35">
      <c r="B104" s="35"/>
      <c r="C104" s="39" t="str">
        <f>+'[2]2.7. Procurement P'!B179</f>
        <v>CIMMYT-Licencias</v>
      </c>
      <c r="D104" s="40"/>
      <c r="E104" s="41"/>
      <c r="F104" s="36">
        <f>+'[2]2.7. Procurement P'!K179</f>
        <v>2916.8504123990469</v>
      </c>
      <c r="G104" s="28">
        <v>1</v>
      </c>
      <c r="H104" s="31"/>
      <c r="I104" s="31"/>
      <c r="J104" s="32"/>
      <c r="K104" s="32"/>
      <c r="L104" s="31"/>
      <c r="M104" s="32"/>
      <c r="N104" s="32"/>
    </row>
    <row r="105" spans="2:14" ht="17.25" hidden="1" outlineLevel="1" thickBot="1" x14ac:dyDescent="0.35">
      <c r="B105" s="35"/>
      <c r="C105" s="39" t="str">
        <f>+'[2]2.7. Procurement P'!B202</f>
        <v>CIMMYT Software análisis de redes</v>
      </c>
      <c r="D105" s="40"/>
      <c r="E105" s="41"/>
      <c r="F105" s="36">
        <f>+'[2]2.7. Procurement P'!K202</f>
        <v>3066.6570860904412</v>
      </c>
      <c r="G105" s="28">
        <v>1</v>
      </c>
      <c r="H105" s="31"/>
      <c r="I105" s="31"/>
      <c r="J105" s="32"/>
      <c r="K105" s="32"/>
      <c r="L105" s="31"/>
      <c r="M105" s="32"/>
      <c r="N105" s="32"/>
    </row>
    <row r="106" spans="2:14" ht="17.25" hidden="1" outlineLevel="1" thickBot="1" x14ac:dyDescent="0.35">
      <c r="B106" s="35"/>
      <c r="C106" s="39" t="str">
        <f>+'[2]2.7. Procurement P'!B257</f>
        <v>AGROSAVIA - Software análisis de imágenes (compartido con maíz)</v>
      </c>
      <c r="D106" s="40"/>
      <c r="E106" s="41"/>
      <c r="F106" s="36">
        <f>+'[2]2.7. Procurement P'!K257</f>
        <v>2098.4460635081459</v>
      </c>
      <c r="G106" s="28">
        <v>1</v>
      </c>
      <c r="H106" s="31"/>
      <c r="I106" s="31"/>
      <c r="J106" s="32"/>
      <c r="K106" s="32"/>
      <c r="L106" s="31"/>
      <c r="M106" s="32"/>
      <c r="N106" s="32"/>
    </row>
    <row r="107" spans="2:14" ht="17.25" hidden="1" outlineLevel="1" thickBot="1" x14ac:dyDescent="0.35">
      <c r="B107" s="35"/>
      <c r="C107" s="39" t="str">
        <f>+'[2]2.7. Procurement P'!B273</f>
        <v>FEDEPANELA - Licencia de software para procesamiento de imágenes satelitales (ERDAS, PCI)</v>
      </c>
      <c r="D107" s="40"/>
      <c r="E107" s="41"/>
      <c r="F107" s="36">
        <f>+'[2]2.7. Procurement P'!K273</f>
        <v>1859.4506257043108</v>
      </c>
      <c r="G107" s="28">
        <v>1</v>
      </c>
      <c r="H107" s="31"/>
      <c r="I107" s="31"/>
      <c r="J107" s="32"/>
      <c r="K107" s="32"/>
      <c r="L107" s="31"/>
      <c r="M107" s="32"/>
      <c r="N107" s="32"/>
    </row>
    <row r="108" spans="2:14" ht="17.25" hidden="1" outlineLevel="1" thickBot="1" x14ac:dyDescent="0.35">
      <c r="B108" s="35"/>
      <c r="C108" s="39" t="str">
        <f>+'[2]2.7. Procurement P'!B306</f>
        <v>FEDEGAN - Licencia de software SIG (ESRI)</v>
      </c>
      <c r="D108" s="40"/>
      <c r="E108" s="41"/>
      <c r="F108" s="36">
        <f>+'[2]2.7. Procurement P'!K306</f>
        <v>539.60041633066612</v>
      </c>
      <c r="G108" s="28">
        <v>1</v>
      </c>
      <c r="H108" s="31"/>
      <c r="I108" s="31"/>
      <c r="J108" s="32"/>
      <c r="K108" s="32"/>
      <c r="L108" s="31"/>
      <c r="M108" s="32"/>
      <c r="N108" s="32"/>
    </row>
    <row r="109" spans="2:14" ht="17.25" hidden="1" outlineLevel="1" thickBot="1" x14ac:dyDescent="0.35">
      <c r="B109" s="35"/>
      <c r="C109" s="39" t="str">
        <f>+'[2]2.7. Procurement P'!B330</f>
        <v>CENICAFE - Licencia Office</v>
      </c>
      <c r="D109" s="40"/>
      <c r="E109" s="41"/>
      <c r="F109" s="36">
        <f>+'[2]2.7. Procurement P'!K330</f>
        <v>2038.4904616936274</v>
      </c>
      <c r="G109" s="28">
        <v>1</v>
      </c>
      <c r="H109" s="31"/>
      <c r="I109" s="31"/>
      <c r="J109" s="32"/>
      <c r="K109" s="32"/>
      <c r="L109" s="31"/>
      <c r="M109" s="32"/>
      <c r="N109" s="32"/>
    </row>
    <row r="110" spans="2:14" ht="17.25" hidden="1" outlineLevel="1" thickBot="1" x14ac:dyDescent="0.35">
      <c r="B110" s="35"/>
      <c r="C110" s="39" t="str">
        <f>+'[2]2.7. Procurement P'!B331</f>
        <v>CENICAFE - Licencia SAP</v>
      </c>
      <c r="D110" s="40"/>
      <c r="E110" s="41"/>
      <c r="F110" s="36">
        <f>+'[2]2.7. Procurement P'!K331</f>
        <v>14163.701051793409</v>
      </c>
      <c r="G110" s="28">
        <v>1</v>
      </c>
      <c r="H110" s="31"/>
      <c r="I110" s="31"/>
      <c r="J110" s="32"/>
      <c r="K110" s="32"/>
      <c r="L110" s="31"/>
      <c r="M110" s="32"/>
      <c r="N110" s="32"/>
    </row>
    <row r="111" spans="2:14" ht="17.25" hidden="1" outlineLevel="1" thickBot="1" x14ac:dyDescent="0.35">
      <c r="B111" s="35"/>
      <c r="C111" s="39" t="str">
        <f>+'[2]2.7. Procurement P'!B332</f>
        <v>CENICAFE - Licencias SAP</v>
      </c>
      <c r="D111" s="40"/>
      <c r="E111" s="41"/>
      <c r="F111" s="36">
        <f>+'[2]2.7. Procurement P'!K332</f>
        <v>14163.701051793409</v>
      </c>
      <c r="G111" s="28">
        <v>1</v>
      </c>
      <c r="H111" s="31"/>
      <c r="I111" s="31"/>
      <c r="J111" s="32"/>
      <c r="K111" s="32"/>
      <c r="L111" s="31"/>
      <c r="M111" s="32"/>
      <c r="N111" s="32"/>
    </row>
    <row r="112" spans="2:14" ht="17.25" hidden="1" outlineLevel="1" thickBot="1" x14ac:dyDescent="0.35">
      <c r="B112" s="35"/>
      <c r="C112" s="39" t="str">
        <f>+'[2]2.7. Procurement P'!B339</f>
        <v>Licencia Office</v>
      </c>
      <c r="D112" s="40"/>
      <c r="E112" s="41"/>
      <c r="F112" s="36">
        <f>+'[2]2.7. Procurement P'!K339</f>
        <v>1019.2452308468137</v>
      </c>
      <c r="G112" s="28">
        <v>1</v>
      </c>
      <c r="H112" s="31"/>
      <c r="I112" s="31"/>
      <c r="J112" s="32"/>
      <c r="K112" s="32"/>
      <c r="L112" s="31"/>
      <c r="M112" s="32"/>
      <c r="N112" s="32"/>
    </row>
    <row r="113" spans="2:14" ht="17.25" hidden="1" outlineLevel="1" thickBot="1" x14ac:dyDescent="0.35">
      <c r="B113" s="35"/>
      <c r="C113" s="39" t="str">
        <f>+'[2]2.7. Procurement P'!B361</f>
        <v>ASBAMA - Software de clasificación de imágenes PCI Geomatics</v>
      </c>
      <c r="D113" s="40"/>
      <c r="E113" s="41"/>
      <c r="F113" s="36">
        <f>+'[2]2.7. Procurement P'!K361</f>
        <v>151.0881165725865</v>
      </c>
      <c r="G113" s="28">
        <v>1</v>
      </c>
      <c r="H113" s="31"/>
      <c r="I113" s="31"/>
      <c r="J113" s="32"/>
      <c r="K113" s="32"/>
      <c r="L113" s="31"/>
      <c r="M113" s="32"/>
      <c r="N113" s="32"/>
    </row>
    <row r="114" spans="2:14" ht="17.25" hidden="1" outlineLevel="1" thickBot="1" x14ac:dyDescent="0.35">
      <c r="B114" s="35"/>
      <c r="C114" s="39" t="str">
        <f>+'[2]2.7. Procurement P'!B429</f>
        <v>Cenicaña Software (agricultor, extensionista y administrador)</v>
      </c>
      <c r="D114" s="35"/>
      <c r="E114" s="29"/>
      <c r="F114" s="36">
        <f>+'[2]2.7. Procurement P'!K429</f>
        <v>36893.861621117278</v>
      </c>
      <c r="G114" s="28">
        <v>1</v>
      </c>
      <c r="H114" s="31"/>
      <c r="I114" s="31"/>
      <c r="J114" s="32"/>
      <c r="K114" s="32"/>
      <c r="L114" s="31"/>
      <c r="M114" s="32"/>
      <c r="N114" s="32"/>
    </row>
    <row r="115" spans="2:14" ht="17.25" hidden="1" outlineLevel="1" thickBot="1" x14ac:dyDescent="0.35">
      <c r="B115" s="35"/>
      <c r="C115" s="39" t="str">
        <f>+'[2]2.7. Procurement P'!B401</f>
        <v>CENICAÑA - Software Especializado</v>
      </c>
      <c r="D115" s="40"/>
      <c r="E115" s="41"/>
      <c r="F115" s="42">
        <f>+'[2]2.7. Procurement P'!K401</f>
        <v>128339.98851285844</v>
      </c>
      <c r="G115" s="43">
        <v>1</v>
      </c>
      <c r="H115" s="31"/>
      <c r="I115" s="31"/>
      <c r="J115" s="32"/>
      <c r="K115" s="32"/>
      <c r="L115" s="31"/>
      <c r="M115" s="32"/>
      <c r="N115" s="32"/>
    </row>
    <row r="116" spans="2:14" ht="17.25" collapsed="1" thickBot="1" x14ac:dyDescent="0.35">
      <c r="B116" s="33" t="s">
        <v>27</v>
      </c>
      <c r="C116" s="39" t="s">
        <v>62</v>
      </c>
      <c r="D116" s="35" t="s">
        <v>56</v>
      </c>
      <c r="E116" s="29" t="s">
        <v>57</v>
      </c>
      <c r="F116" s="36">
        <f>+SUM(F117:F148)</f>
        <v>429834.362559881</v>
      </c>
      <c r="G116" s="28">
        <v>2</v>
      </c>
      <c r="H116" s="31"/>
      <c r="I116" s="31"/>
      <c r="J116" s="32"/>
      <c r="K116" s="32"/>
      <c r="L116" s="31"/>
      <c r="M116" s="32"/>
      <c r="N116" s="32"/>
    </row>
    <row r="117" spans="2:14" ht="17.25" hidden="1" outlineLevel="1" thickBot="1" x14ac:dyDescent="0.35">
      <c r="B117" s="35"/>
      <c r="C117" s="39" t="str">
        <f>+'[2]2.7. Procurement P'!B116</f>
        <v>ALIANZA - Cámara multiespectral</v>
      </c>
      <c r="D117" s="35"/>
      <c r="E117" s="29"/>
      <c r="F117" s="36">
        <f>+'[2]2.7. Procurement P'!K116</f>
        <v>5396.0041633066612</v>
      </c>
      <c r="G117" s="28"/>
      <c r="H117" s="31"/>
      <c r="I117" s="31"/>
      <c r="J117" s="32"/>
      <c r="K117" s="32"/>
      <c r="L117" s="31"/>
      <c r="M117" s="32"/>
      <c r="N117" s="32"/>
    </row>
    <row r="118" spans="2:14" ht="17.25" hidden="1" outlineLevel="1" thickBot="1" x14ac:dyDescent="0.35">
      <c r="B118" s="35"/>
      <c r="C118" s="39" t="str">
        <f>+'[2]2.7. Procurement P'!B117</f>
        <v>ALIANZA - Dron cuadricóptero (repartido entre 6 gremios)</v>
      </c>
      <c r="D118" s="35"/>
      <c r="E118" s="29"/>
      <c r="F118" s="36">
        <f>+'[2]2.7. Procurement P'!K117</f>
        <v>3237.6024979839963</v>
      </c>
      <c r="G118" s="28"/>
      <c r="H118" s="31"/>
      <c r="I118" s="31"/>
      <c r="J118" s="32"/>
      <c r="K118" s="32"/>
      <c r="L118" s="31"/>
      <c r="M118" s="32"/>
      <c r="N118" s="32"/>
    </row>
    <row r="119" spans="2:14" ht="17.25" hidden="1" outlineLevel="1" thickBot="1" x14ac:dyDescent="0.35">
      <c r="B119" s="35"/>
      <c r="C119" s="39" t="str">
        <f>+'[2]2.7. Procurement P'!B158</f>
        <v>ALIANZA - Camara medición de GEI</v>
      </c>
      <c r="D119" s="35"/>
      <c r="E119" s="29"/>
      <c r="F119" s="36">
        <f>+'[2]2.7. Procurement P'!K158</f>
        <v>1063.5137058031637</v>
      </c>
      <c r="G119" s="28"/>
      <c r="H119" s="31"/>
      <c r="I119" s="31"/>
      <c r="J119" s="32"/>
      <c r="K119" s="32"/>
      <c r="L119" s="31"/>
      <c r="M119" s="32"/>
      <c r="N119" s="32"/>
    </row>
    <row r="120" spans="2:14" ht="17.25" hidden="1" outlineLevel="1" thickBot="1" x14ac:dyDescent="0.35">
      <c r="B120" s="35"/>
      <c r="C120" s="39" t="str">
        <f>+'[2]2.7. Procurement P'!B159</f>
        <v>ALIANZA - Dron cuadricóptero (repartido entre 3 gremios)</v>
      </c>
      <c r="D120" s="35"/>
      <c r="E120" s="29"/>
      <c r="F120" s="36">
        <f>+'[2]2.7. Procurement P'!K159</f>
        <v>2997.7800907259143</v>
      </c>
      <c r="G120" s="28"/>
      <c r="H120" s="31"/>
      <c r="I120" s="31"/>
      <c r="J120" s="32"/>
      <c r="K120" s="32"/>
      <c r="L120" s="31"/>
      <c r="M120" s="32"/>
      <c r="N120" s="32"/>
    </row>
    <row r="121" spans="2:14" ht="17.25" hidden="1" outlineLevel="1" thickBot="1" x14ac:dyDescent="0.35">
      <c r="B121" s="35"/>
      <c r="C121" s="39" t="str">
        <f>+'[2]2.7. Procurement P'!B191</f>
        <v>FENALCE-Cameras – RGB, Multispectral, Lidar</v>
      </c>
      <c r="D121" s="35"/>
      <c r="E121" s="29"/>
      <c r="F121" s="36">
        <f>+'[2]2.7. Procurement P'!K191</f>
        <v>10792.008326613322</v>
      </c>
      <c r="G121" s="28"/>
      <c r="H121" s="31"/>
      <c r="I121" s="31"/>
      <c r="J121" s="32"/>
      <c r="K121" s="32"/>
      <c r="L121" s="31"/>
      <c r="M121" s="32"/>
      <c r="N121" s="32"/>
    </row>
    <row r="122" spans="2:14" ht="17.25" hidden="1" outlineLevel="1" thickBot="1" x14ac:dyDescent="0.35">
      <c r="B122" s="35"/>
      <c r="C122" s="39" t="str">
        <f>+'[2]2.7. Procurement P'!B193</f>
        <v>FENALCE-Dron: para los dos estreses: Unmanned Ariel vehicle (UAV)</v>
      </c>
      <c r="D122" s="35"/>
      <c r="E122" s="29"/>
      <c r="F122" s="36">
        <f>+'[2]2.7. Procurement P'!K193</f>
        <v>21584.016653226645</v>
      </c>
      <c r="G122" s="28"/>
      <c r="H122" s="31"/>
      <c r="I122" s="31"/>
      <c r="J122" s="32"/>
      <c r="K122" s="32"/>
      <c r="L122" s="31"/>
      <c r="M122" s="32"/>
      <c r="N122" s="32"/>
    </row>
    <row r="123" spans="2:14" ht="17.25" hidden="1" outlineLevel="1" thickBot="1" x14ac:dyDescent="0.35">
      <c r="B123" s="35"/>
      <c r="C123" s="39" t="str">
        <f>+'[2]2.7. Procurement P'!B217</f>
        <v>ALIANZA - Camara medición de GEI</v>
      </c>
      <c r="D123" s="35"/>
      <c r="E123" s="29"/>
      <c r="F123" s="36">
        <f>+'[2]2.7. Procurement P'!K217</f>
        <v>24282.018734879974</v>
      </c>
      <c r="G123" s="28"/>
      <c r="H123" s="31"/>
      <c r="I123" s="31"/>
      <c r="J123" s="32"/>
      <c r="K123" s="32"/>
      <c r="L123" s="31"/>
      <c r="M123" s="32"/>
      <c r="N123" s="32"/>
    </row>
    <row r="124" spans="2:14" ht="17.25" hidden="1" outlineLevel="1" thickBot="1" x14ac:dyDescent="0.35">
      <c r="B124" s="35"/>
      <c r="C124" s="39" t="str">
        <f>+'[2]2.7. Procurement P'!B219</f>
        <v>ALIANZA - Dron cuadricóptero (repartido entre 3 gremios)</v>
      </c>
      <c r="D124" s="35"/>
      <c r="E124" s="29"/>
      <c r="F124" s="36">
        <f>+'[2]2.7. Procurement P'!K219</f>
        <v>5396.0041633066612</v>
      </c>
      <c r="G124" s="28"/>
      <c r="H124" s="31"/>
      <c r="I124" s="31"/>
      <c r="J124" s="32"/>
      <c r="K124" s="32"/>
      <c r="L124" s="31"/>
      <c r="M124" s="32"/>
      <c r="N124" s="32"/>
    </row>
    <row r="125" spans="2:14" ht="17.25" hidden="1" outlineLevel="1" thickBot="1" x14ac:dyDescent="0.35">
      <c r="B125" s="35"/>
      <c r="C125" s="39" t="str">
        <f>+'[2]2.7. Procurement P'!B228</f>
        <v>FEDEPAPA - Dron y camara</v>
      </c>
      <c r="D125" s="35"/>
      <c r="E125" s="29"/>
      <c r="F125" s="36">
        <f>+'[2]2.7. Procurement P'!K228</f>
        <v>16188.012489919982</v>
      </c>
      <c r="G125" s="28"/>
      <c r="H125" s="31"/>
      <c r="I125" s="31"/>
      <c r="J125" s="32"/>
      <c r="K125" s="32"/>
      <c r="L125" s="31"/>
      <c r="M125" s="32"/>
      <c r="N125" s="32"/>
    </row>
    <row r="126" spans="2:14" ht="17.25" hidden="1" outlineLevel="1" thickBot="1" x14ac:dyDescent="0.35">
      <c r="B126" s="35"/>
      <c r="C126" s="39" t="str">
        <f>+'[2]2.7. Procurement P'!B249</f>
        <v>AGROSAVIA - Cámara multiespectral (compartido con maíz)</v>
      </c>
      <c r="D126" s="35"/>
      <c r="E126" s="29"/>
      <c r="F126" s="36">
        <f>+'[2]2.7. Procurement P'!K249</f>
        <v>4496.4902692834403</v>
      </c>
      <c r="G126" s="28"/>
      <c r="H126" s="31"/>
      <c r="I126" s="31"/>
      <c r="J126" s="32"/>
      <c r="K126" s="32"/>
      <c r="L126" s="31"/>
      <c r="M126" s="32"/>
      <c r="N126" s="32"/>
    </row>
    <row r="127" spans="2:14" ht="17.25" hidden="1" outlineLevel="1" thickBot="1" x14ac:dyDescent="0.35">
      <c r="B127" s="35"/>
      <c r="C127" s="39" t="str">
        <f>+'[2]2.7. Procurement P'!B250</f>
        <v>AGROSAVIA - Cámaras climáticas con fotoperiodo para cría de insectos Act. 4.4 y 4.5.</v>
      </c>
      <c r="D127" s="35"/>
      <c r="E127" s="29"/>
      <c r="F127" s="36">
        <f>+'[2]2.7. Procurement P'!K250</f>
        <v>46315.702401715505</v>
      </c>
      <c r="G127" s="28"/>
      <c r="H127" s="31"/>
      <c r="I127" s="31"/>
      <c r="J127" s="32"/>
      <c r="K127" s="32"/>
      <c r="L127" s="31"/>
      <c r="M127" s="32"/>
      <c r="N127" s="32"/>
    </row>
    <row r="128" spans="2:14" ht="17.25" hidden="1" outlineLevel="1" thickBot="1" x14ac:dyDescent="0.35">
      <c r="B128" s="35"/>
      <c r="C128" s="39" t="str">
        <f>+'[2]2.7. Procurement P'!B281</f>
        <v xml:space="preserve">AGROSAVIA - Camara termografica </v>
      </c>
      <c r="D128" s="35"/>
      <c r="E128" s="29"/>
      <c r="F128" s="36">
        <f>+'[2]2.7. Procurement P'!K281</f>
        <v>11991.00045170006</v>
      </c>
      <c r="G128" s="28"/>
      <c r="H128" s="31"/>
      <c r="I128" s="31"/>
      <c r="J128" s="32"/>
      <c r="K128" s="32"/>
      <c r="L128" s="31"/>
      <c r="M128" s="32"/>
      <c r="N128" s="32"/>
    </row>
    <row r="129" spans="2:14" ht="17.25" hidden="1" outlineLevel="1" thickBot="1" x14ac:dyDescent="0.35">
      <c r="B129" s="35"/>
      <c r="C129" s="39" t="str">
        <f>+'[2]2.7. Procurement P'!B290</f>
        <v>ALIANZA - Camara medición de GEI</v>
      </c>
      <c r="D129" s="35"/>
      <c r="E129" s="29"/>
      <c r="F129" s="36">
        <f>+'[2]2.7. Procurement P'!K290</f>
        <v>30352.523418599965</v>
      </c>
      <c r="G129" s="28"/>
      <c r="H129" s="31"/>
      <c r="I129" s="31"/>
      <c r="J129" s="32"/>
      <c r="K129" s="32"/>
      <c r="L129" s="31"/>
      <c r="M129" s="32"/>
      <c r="N129" s="32"/>
    </row>
    <row r="130" spans="2:14" ht="17.25" hidden="1" outlineLevel="1" thickBot="1" x14ac:dyDescent="0.35">
      <c r="B130" s="35"/>
      <c r="C130" s="39" t="str">
        <f>+'[2]2.7. Procurement P'!B291</f>
        <v>ALIANZA - Cámara multiespectral</v>
      </c>
      <c r="D130" s="35"/>
      <c r="E130" s="29"/>
      <c r="F130" s="36">
        <f>+'[2]2.7. Procurement P'!K291</f>
        <v>3237.6024979839963</v>
      </c>
      <c r="G130" s="28"/>
      <c r="H130" s="31"/>
      <c r="I130" s="31"/>
      <c r="J130" s="32"/>
      <c r="K130" s="32"/>
      <c r="L130" s="31"/>
      <c r="M130" s="32"/>
      <c r="N130" s="32"/>
    </row>
    <row r="131" spans="2:14" ht="17.25" hidden="1" outlineLevel="1" thickBot="1" x14ac:dyDescent="0.35">
      <c r="B131" s="35"/>
      <c r="C131" s="39" t="str">
        <f>+'[2]2.7. Procurement P'!B293</f>
        <v>ALIANZA - Dron cuadricóptero (repartido entre 6 gremios)</v>
      </c>
      <c r="D131" s="35"/>
      <c r="E131" s="29"/>
      <c r="F131" s="36">
        <f>+'[2]2.7. Procurement P'!K293</f>
        <v>2158.4016653226645</v>
      </c>
      <c r="G131" s="28"/>
      <c r="H131" s="31"/>
      <c r="I131" s="31"/>
      <c r="J131" s="32"/>
      <c r="K131" s="32"/>
      <c r="L131" s="31"/>
      <c r="M131" s="32"/>
      <c r="N131" s="32"/>
    </row>
    <row r="132" spans="2:14" ht="17.25" hidden="1" outlineLevel="1" thickBot="1" x14ac:dyDescent="0.35">
      <c r="B132" s="35"/>
      <c r="C132" s="39" t="str">
        <f>+'[2]2.7. Procurement P'!B301</f>
        <v>FEDEGAN - Dron</v>
      </c>
      <c r="D132" s="35"/>
      <c r="E132" s="29"/>
      <c r="F132" s="36">
        <f>+'[2]2.7. Procurement P'!K301</f>
        <v>6475.2049959679925</v>
      </c>
      <c r="G132" s="28"/>
      <c r="H132" s="31"/>
      <c r="I132" s="31"/>
      <c r="J132" s="32"/>
      <c r="K132" s="32"/>
      <c r="L132" s="31"/>
      <c r="M132" s="32"/>
      <c r="N132" s="32"/>
    </row>
    <row r="133" spans="2:14" ht="17.25" hidden="1" outlineLevel="1" thickBot="1" x14ac:dyDescent="0.35">
      <c r="B133" s="35"/>
      <c r="C133" s="39" t="str">
        <f>+'[2]2.7. Procurement P'!B317</f>
        <v>ALIANZA - Camara medición de GEI</v>
      </c>
      <c r="D133" s="35"/>
      <c r="E133" s="29"/>
      <c r="F133" s="36">
        <f>+'[2]2.7. Procurement P'!K317</f>
        <v>50362.705524195495</v>
      </c>
      <c r="G133" s="28"/>
      <c r="H133" s="31"/>
      <c r="I133" s="31"/>
      <c r="J133" s="32"/>
      <c r="K133" s="32"/>
      <c r="L133" s="31"/>
      <c r="M133" s="32"/>
      <c r="N133" s="32"/>
    </row>
    <row r="134" spans="2:14" ht="17.25" hidden="1" outlineLevel="1" thickBot="1" x14ac:dyDescent="0.35">
      <c r="B134" s="35"/>
      <c r="C134" s="39" t="str">
        <f>+'[2]2.7. Procurement P'!B352</f>
        <v>ALIANZA - Camara medición de GEI</v>
      </c>
      <c r="D134" s="35"/>
      <c r="E134" s="29"/>
      <c r="F134" s="36">
        <f>+'[2]2.7. Procurement P'!K352</f>
        <v>20235.015612399977</v>
      </c>
      <c r="G134" s="28"/>
      <c r="H134" s="31"/>
      <c r="I134" s="31"/>
      <c r="J134" s="32"/>
      <c r="K134" s="32"/>
      <c r="L134" s="31"/>
      <c r="M134" s="32"/>
      <c r="N134" s="32"/>
    </row>
    <row r="135" spans="2:14" ht="17.25" hidden="1" outlineLevel="1" thickBot="1" x14ac:dyDescent="0.35">
      <c r="B135" s="35"/>
      <c r="C135" s="39" t="str">
        <f>+'[2]2.7. Procurement P'!B441</f>
        <v>ALIANZA - Camara medición de GEI</v>
      </c>
      <c r="D135" s="35"/>
      <c r="E135" s="29"/>
      <c r="F135" s="36">
        <f>+'[2]2.7. Procurement P'!K441</f>
        <v>17537.013530746648</v>
      </c>
      <c r="G135" s="28"/>
      <c r="H135" s="31"/>
      <c r="I135" s="31"/>
      <c r="J135" s="32"/>
      <c r="K135" s="32"/>
      <c r="L135" s="31"/>
      <c r="M135" s="32"/>
      <c r="N135" s="32"/>
    </row>
    <row r="136" spans="2:14" ht="17.25" hidden="1" outlineLevel="1" thickBot="1" x14ac:dyDescent="0.35">
      <c r="B136" s="35"/>
      <c r="C136" s="39" t="str">
        <f>+'[2]2.7. Procurement P'!B442</f>
        <v>ALIANZA - Camaras estaticas</v>
      </c>
      <c r="D136" s="35"/>
      <c r="E136" s="29"/>
      <c r="F136" s="36">
        <f>+'[2]2.7. Procurement P'!K442</f>
        <v>35802.704611060253</v>
      </c>
      <c r="G136" s="28"/>
      <c r="H136" s="31"/>
      <c r="I136" s="31"/>
      <c r="J136" s="32"/>
      <c r="K136" s="32"/>
      <c r="L136" s="31"/>
      <c r="M136" s="32"/>
      <c r="N136" s="32"/>
    </row>
    <row r="137" spans="2:14" ht="17.25" hidden="1" outlineLevel="1" thickBot="1" x14ac:dyDescent="0.35">
      <c r="B137" s="35"/>
      <c r="C137" s="39" t="str">
        <f>+'[2]2.7. Procurement P'!B369</f>
        <v>AUGURA - Cámara para el dron de ala fija</v>
      </c>
      <c r="D137" s="35"/>
      <c r="E137" s="29"/>
      <c r="F137" s="36">
        <f>+'[2]2.7. Procurement P'!K369</f>
        <v>4316.803330645329</v>
      </c>
      <c r="G137" s="28"/>
      <c r="H137" s="31"/>
      <c r="I137" s="31"/>
      <c r="J137" s="32"/>
      <c r="K137" s="32"/>
      <c r="L137" s="31"/>
      <c r="M137" s="32"/>
      <c r="N137" s="32"/>
    </row>
    <row r="138" spans="2:14" ht="17.25" hidden="1" outlineLevel="1" thickBot="1" x14ac:dyDescent="0.35">
      <c r="B138" s="35"/>
      <c r="C138" s="39" t="str">
        <f>+'[2]2.7. Procurement P'!B376</f>
        <v>AUGURA - Paquete cámara + dron cuadricóptero</v>
      </c>
      <c r="D138" s="35"/>
      <c r="E138" s="29"/>
      <c r="F138" s="36">
        <f>+'[2]2.7. Procurement P'!K376</f>
        <v>12950.409991935985</v>
      </c>
      <c r="G138" s="28"/>
      <c r="H138" s="31"/>
      <c r="I138" s="31"/>
      <c r="J138" s="32"/>
      <c r="K138" s="32"/>
      <c r="L138" s="31"/>
      <c r="M138" s="32"/>
      <c r="N138" s="32"/>
    </row>
    <row r="139" spans="2:14" ht="17.25" hidden="1" outlineLevel="1" thickBot="1" x14ac:dyDescent="0.35">
      <c r="B139" s="35"/>
      <c r="C139" s="39" t="str">
        <f>+'[2]2.7. Procurement P'!B386</f>
        <v>Cámara estática cerrada para muestreo de GEI</v>
      </c>
      <c r="D139" s="35"/>
      <c r="E139" s="29"/>
      <c r="F139" s="36">
        <f>+'[2]2.7. Procurement P'!K386</f>
        <v>2691.6024637414266</v>
      </c>
      <c r="G139" s="28"/>
      <c r="H139" s="31"/>
      <c r="I139" s="31"/>
      <c r="J139" s="32"/>
      <c r="K139" s="32"/>
      <c r="L139" s="31"/>
      <c r="M139" s="32"/>
      <c r="N139" s="32"/>
    </row>
    <row r="140" spans="2:14" ht="17.25" hidden="1" outlineLevel="1" thickBot="1" x14ac:dyDescent="0.35">
      <c r="B140" s="35"/>
      <c r="C140" s="39" t="str">
        <f>+'[2]2.7. Procurement P'!B387</f>
        <v>Cámara Nikon d3500 + lente macro</v>
      </c>
      <c r="D140" s="35"/>
      <c r="E140" s="29"/>
      <c r="F140" s="36">
        <f>+'[2]2.7. Procurement P'!K387</f>
        <v>898.97429360688966</v>
      </c>
      <c r="G140" s="28"/>
      <c r="H140" s="31"/>
      <c r="I140" s="31"/>
      <c r="J140" s="32"/>
      <c r="K140" s="32"/>
      <c r="L140" s="31"/>
      <c r="M140" s="32"/>
      <c r="N140" s="32"/>
    </row>
    <row r="141" spans="2:14" ht="17.25" hidden="1" outlineLevel="1" thickBot="1" x14ac:dyDescent="0.35">
      <c r="B141" s="35"/>
      <c r="C141" s="39" t="str">
        <f>+'[2]2.7. Procurement P'!B130</f>
        <v>FEDEARROZ - Camara medición de GEI</v>
      </c>
      <c r="D141" s="39"/>
      <c r="E141" s="29"/>
      <c r="F141" s="36">
        <f>+'[2]2.7. Procurement P'!K130</f>
        <v>32318.428418632804</v>
      </c>
      <c r="G141" s="28"/>
      <c r="H141" s="31"/>
      <c r="I141" s="31"/>
      <c r="J141" s="32"/>
      <c r="K141" s="32"/>
      <c r="L141" s="31"/>
      <c r="M141" s="32"/>
      <c r="N141" s="32"/>
    </row>
    <row r="142" spans="2:14" ht="17.25" hidden="1" outlineLevel="1" thickBot="1" x14ac:dyDescent="0.35">
      <c r="B142" s="35"/>
      <c r="C142" s="39" t="str">
        <f>+'[2]2.7. Procurement P'!B133</f>
        <v>FEDEARROZ - Drones 2</v>
      </c>
      <c r="D142" s="39"/>
      <c r="E142" s="29"/>
      <c r="F142" s="36">
        <f>+'[2]2.7. Procurement P'!K133</f>
        <v>21584.016653226645</v>
      </c>
      <c r="G142" s="28"/>
      <c r="H142" s="31"/>
      <c r="I142" s="31"/>
      <c r="J142" s="32"/>
      <c r="K142" s="32"/>
      <c r="L142" s="31"/>
      <c r="M142" s="32"/>
      <c r="N142" s="32"/>
    </row>
    <row r="143" spans="2:14" ht="17.25" hidden="1" outlineLevel="1" thickBot="1" x14ac:dyDescent="0.35">
      <c r="B143" s="35"/>
      <c r="C143" s="39" t="str">
        <f>+'[2]2.7. Procurement P'!B261</f>
        <v>ALIANZA - Dron cuadricóptero (repartido entre 3 gremios)</v>
      </c>
      <c r="D143" s="39"/>
      <c r="E143" s="29"/>
      <c r="F143" s="36">
        <f>+'[2]2.7. Procurement P'!K261</f>
        <v>2997.7800907259225</v>
      </c>
      <c r="G143" s="28"/>
      <c r="H143" s="31"/>
      <c r="I143" s="31"/>
      <c r="J143" s="32"/>
      <c r="K143" s="32"/>
      <c r="L143" s="31"/>
      <c r="M143" s="32"/>
      <c r="N143" s="32"/>
    </row>
    <row r="144" spans="2:14" ht="17.25" hidden="1" outlineLevel="1" thickBot="1" x14ac:dyDescent="0.35">
      <c r="B144" s="35"/>
      <c r="C144" s="39" t="str">
        <f>+'[2]2.7. Procurement P'!B269</f>
        <v>FEDEPANELA - Camara medición de GEI</v>
      </c>
      <c r="D144" s="39"/>
      <c r="E144" s="29"/>
      <c r="F144" s="36">
        <f>+'[2]2.7. Procurement P'!K269</f>
        <v>5413.3689371923101</v>
      </c>
      <c r="G144" s="28"/>
      <c r="H144" s="31"/>
      <c r="I144" s="31"/>
      <c r="J144" s="32"/>
      <c r="K144" s="32"/>
      <c r="L144" s="31"/>
      <c r="M144" s="32"/>
      <c r="N144" s="32"/>
    </row>
    <row r="145" spans="2:14" ht="17.25" hidden="1" outlineLevel="1" thickBot="1" x14ac:dyDescent="0.35">
      <c r="B145" s="35"/>
      <c r="C145" s="39" t="str">
        <f>+'[2]2.7. Procurement P'!B274</f>
        <v>FEDEPANELA - Paquete cámara multiespectral, dron cuadricóptero</v>
      </c>
      <c r="D145" s="35"/>
      <c r="E145" s="29"/>
      <c r="F145" s="36">
        <f>+'[2]2.7. Procurement P'!K274</f>
        <v>7014.8054122986587</v>
      </c>
      <c r="G145" s="28"/>
      <c r="H145" s="31"/>
      <c r="I145" s="31"/>
      <c r="J145" s="32"/>
      <c r="K145" s="32"/>
      <c r="L145" s="31"/>
      <c r="M145" s="32"/>
      <c r="N145" s="32"/>
    </row>
    <row r="146" spans="2:14" ht="17.25" hidden="1" outlineLevel="1" thickBot="1" x14ac:dyDescent="0.35">
      <c r="B146" s="35"/>
      <c r="C146" s="39" t="str">
        <f>+'[2]2.7. Procurement P'!B388</f>
        <v>Camara y accesorios (Proyecto)</v>
      </c>
      <c r="D146" s="35"/>
      <c r="E146" s="29"/>
      <c r="F146" s="36">
        <f>+'[2]2.7. Procurement P'!K388</f>
        <v>4697.9911076885983</v>
      </c>
      <c r="G146" s="28"/>
      <c r="H146" s="31"/>
      <c r="I146" s="31"/>
      <c r="J146" s="32"/>
      <c r="K146" s="32"/>
      <c r="L146" s="31"/>
      <c r="M146" s="32"/>
      <c r="N146" s="32"/>
    </row>
    <row r="147" spans="2:14" ht="17.25" hidden="1" outlineLevel="1" thickBot="1" x14ac:dyDescent="0.35">
      <c r="B147" s="35"/>
      <c r="C147" s="39" t="str">
        <f>+'[2]2.7. Procurement P'!B360</f>
        <v>ASBAMA - Paquete cámara + dron cuadricóptero</v>
      </c>
      <c r="D147" s="35"/>
      <c r="E147" s="29"/>
      <c r="F147" s="36">
        <f>+'[2]2.7. Procurement P'!K360</f>
        <v>12950.409991935985</v>
      </c>
      <c r="G147" s="28"/>
      <c r="H147" s="31"/>
      <c r="I147" s="31"/>
      <c r="J147" s="32"/>
      <c r="K147" s="32"/>
      <c r="L147" s="31"/>
      <c r="M147" s="32"/>
      <c r="N147" s="32"/>
    </row>
    <row r="148" spans="2:14" ht="17.25" hidden="1" outlineLevel="1" thickBot="1" x14ac:dyDescent="0.35">
      <c r="B148" s="35"/>
      <c r="C148" s="39" t="str">
        <f>+'[2]2.7. Procurement P'!B390</f>
        <v>CENICAÑA - Camara fotográfica</v>
      </c>
      <c r="D148" s="35"/>
      <c r="E148" s="29"/>
      <c r="F148" s="36">
        <f>+'[2]2.7. Procurement P'!K390</f>
        <v>2098.4460635081459</v>
      </c>
      <c r="G148" s="28"/>
      <c r="H148" s="31"/>
      <c r="I148" s="31"/>
      <c r="J148" s="32"/>
      <c r="K148" s="32"/>
      <c r="L148" s="31"/>
      <c r="M148" s="32"/>
      <c r="N148" s="32"/>
    </row>
    <row r="149" spans="2:14" ht="17.25" collapsed="1" thickBot="1" x14ac:dyDescent="0.35">
      <c r="B149" s="33" t="s">
        <v>63</v>
      </c>
      <c r="C149" s="45" t="s">
        <v>64</v>
      </c>
      <c r="D149" s="46" t="s">
        <v>56</v>
      </c>
      <c r="E149" s="29" t="s">
        <v>57</v>
      </c>
      <c r="F149" s="36">
        <f>+SUM(F150:F187)</f>
        <v>834063.42648228037</v>
      </c>
      <c r="G149" s="28">
        <v>2</v>
      </c>
      <c r="H149" s="31"/>
      <c r="I149" s="31"/>
      <c r="J149" s="32"/>
      <c r="K149" s="32"/>
      <c r="L149" s="31"/>
      <c r="M149" s="32"/>
      <c r="N149" s="32"/>
    </row>
    <row r="150" spans="2:14" ht="17.25" hidden="1" outlineLevel="1" thickBot="1" x14ac:dyDescent="0.35">
      <c r="B150" s="35"/>
      <c r="C150" s="39" t="str">
        <f>+'[2]2.7. Procurement P'!B122</f>
        <v>ALIANZA - Sensor de humedad+sensor matrico</v>
      </c>
      <c r="D150" s="35"/>
      <c r="E150" s="29"/>
      <c r="F150" s="36">
        <f>+'[2]2.7. Procurement P'!K122</f>
        <v>43255.323354436325</v>
      </c>
      <c r="G150" s="28">
        <v>1</v>
      </c>
      <c r="H150" s="31"/>
      <c r="I150" s="31"/>
      <c r="J150" s="32"/>
      <c r="K150" s="32"/>
      <c r="L150" s="31"/>
      <c r="M150" s="32"/>
      <c r="N150" s="32"/>
    </row>
    <row r="151" spans="2:14" ht="17.25" hidden="1" outlineLevel="1" thickBot="1" x14ac:dyDescent="0.35">
      <c r="B151" s="35"/>
      <c r="C151" s="39" t="str">
        <f>+'[2]2.7. Procurement P'!B140</f>
        <v>FEDEARROZ - Sensor de humedad y temperatura del suelo</v>
      </c>
      <c r="D151" s="35"/>
      <c r="E151" s="29"/>
      <c r="F151" s="36">
        <f>+'[2]2.7. Procurement P'!K140</f>
        <v>14005.448717066067</v>
      </c>
      <c r="G151" s="28">
        <v>1</v>
      </c>
      <c r="H151" s="31"/>
      <c r="I151" s="31"/>
      <c r="J151" s="32"/>
      <c r="K151" s="32"/>
      <c r="L151" s="31"/>
      <c r="M151" s="32"/>
      <c r="N151" s="32"/>
    </row>
    <row r="152" spans="2:14" ht="17.25" hidden="1" outlineLevel="1" thickBot="1" x14ac:dyDescent="0.35">
      <c r="B152" s="35"/>
      <c r="C152" s="39" t="str">
        <f>+'[2]2.7. Procurement P'!B141</f>
        <v>FEDEARROZ - Sensores (Humedad, temperatura, plantas)</v>
      </c>
      <c r="D152" s="35"/>
      <c r="E152" s="29"/>
      <c r="F152" s="36">
        <f>+'[2]2.7. Procurement P'!K141</f>
        <v>8094.0062449599909</v>
      </c>
      <c r="G152" s="28">
        <v>1</v>
      </c>
      <c r="H152" s="31"/>
      <c r="I152" s="31"/>
      <c r="J152" s="32"/>
      <c r="K152" s="32"/>
      <c r="L152" s="31"/>
      <c r="M152" s="32"/>
      <c r="N152" s="32"/>
    </row>
    <row r="153" spans="2:14" ht="17.25" hidden="1" outlineLevel="1" thickBot="1" x14ac:dyDescent="0.35">
      <c r="B153" s="35"/>
      <c r="C153" s="39" t="str">
        <f>+'[2]2.7. Procurement P'!B143</f>
        <v>FEDEARROZ - Sistemas de sensoramiento micrometeorológico</v>
      </c>
      <c r="D153" s="35"/>
      <c r="E153" s="29"/>
      <c r="F153" s="36">
        <f>+'[2]2.7. Procurement P'!K143</f>
        <v>53960.041633066605</v>
      </c>
      <c r="G153" s="28">
        <v>1</v>
      </c>
      <c r="H153" s="31"/>
      <c r="I153" s="31"/>
      <c r="J153" s="32"/>
      <c r="K153" s="32"/>
      <c r="L153" s="31"/>
      <c r="M153" s="32"/>
      <c r="N153" s="32"/>
    </row>
    <row r="154" spans="2:14" ht="17.25" hidden="1" outlineLevel="1" thickBot="1" x14ac:dyDescent="0.35">
      <c r="B154" s="35"/>
      <c r="C154" s="39" t="str">
        <f>+'[2]2.7. Procurement P'!B131</f>
        <v>FEDEARROZ - Contadores de caudal</v>
      </c>
      <c r="D154" s="35"/>
      <c r="E154" s="29"/>
      <c r="F154" s="36">
        <f>+'[2]2.7. Procurement P'!K131</f>
        <v>6475.2049959679925</v>
      </c>
      <c r="G154" s="28">
        <v>1</v>
      </c>
      <c r="H154" s="31"/>
      <c r="I154" s="31"/>
      <c r="J154" s="32"/>
      <c r="K154" s="32"/>
      <c r="L154" s="31"/>
      <c r="M154" s="32"/>
      <c r="N154" s="32"/>
    </row>
    <row r="155" spans="2:14" ht="17.25" hidden="1" outlineLevel="1" thickBot="1" x14ac:dyDescent="0.35">
      <c r="B155" s="35"/>
      <c r="C155" s="39" t="str">
        <f>+'[2]2.7. Procurement P'!B154</f>
        <v>AGROSAVIA - Sensores ópticos</v>
      </c>
      <c r="D155" s="35"/>
      <c r="E155" s="29"/>
      <c r="F155" s="36">
        <f>+'[2]2.7. Procurement P'!K154</f>
        <v>26980.02081653331</v>
      </c>
      <c r="G155" s="28">
        <v>1</v>
      </c>
      <c r="H155" s="31"/>
      <c r="I155" s="31"/>
      <c r="J155" s="32"/>
      <c r="K155" s="32"/>
      <c r="L155" s="31"/>
      <c r="M155" s="32"/>
      <c r="N155" s="32"/>
    </row>
    <row r="156" spans="2:14" ht="17.25" hidden="1" outlineLevel="1" thickBot="1" x14ac:dyDescent="0.35">
      <c r="B156" s="35"/>
      <c r="C156" s="39" t="str">
        <f>+'[2]2.7. Procurement P'!B132</f>
        <v xml:space="preserve">FEDEARROZ - Datalogger </v>
      </c>
      <c r="D156" s="35"/>
      <c r="E156" s="29"/>
      <c r="F156" s="36">
        <f>+'[2]2.7. Procurement P'!K132</f>
        <v>8543.6732585688806</v>
      </c>
      <c r="G156" s="28">
        <v>1</v>
      </c>
      <c r="H156" s="31"/>
      <c r="I156" s="31"/>
      <c r="J156" s="32"/>
      <c r="K156" s="32"/>
      <c r="L156" s="31"/>
      <c r="M156" s="32"/>
      <c r="N156" s="32"/>
    </row>
    <row r="157" spans="2:14" ht="17.25" hidden="1" outlineLevel="1" thickBot="1" x14ac:dyDescent="0.35">
      <c r="B157" s="35"/>
      <c r="C157" s="39" t="str">
        <f>+'[2]2.7. Procurement P'!B139</f>
        <v xml:space="preserve">FEDEARROZ - Patrones de calibración </v>
      </c>
      <c r="D157" s="35"/>
      <c r="E157" s="29"/>
      <c r="F157" s="36">
        <f>+'[2]2.7. Procurement P'!K139</f>
        <v>16188.012489919982</v>
      </c>
      <c r="G157" s="28">
        <v>1</v>
      </c>
      <c r="H157" s="31"/>
      <c r="I157" s="31"/>
      <c r="J157" s="32"/>
      <c r="K157" s="32"/>
      <c r="L157" s="31"/>
      <c r="M157" s="32"/>
      <c r="N157" s="32"/>
    </row>
    <row r="158" spans="2:14" ht="17.25" hidden="1" outlineLevel="1" thickBot="1" x14ac:dyDescent="0.35">
      <c r="B158" s="35"/>
      <c r="C158" s="39" t="str">
        <f>+'[2]2.7. Procurement P'!B164</f>
        <v>ALIANZA - Sensor de humedad+sensor matrico</v>
      </c>
      <c r="D158" s="35"/>
      <c r="E158" s="29"/>
      <c r="F158" s="36">
        <f>+'[2]2.7. Procurement P'!K164</f>
        <v>26736.734563891536</v>
      </c>
      <c r="G158" s="28">
        <v>1</v>
      </c>
      <c r="H158" s="31"/>
      <c r="I158" s="31"/>
      <c r="J158" s="32"/>
      <c r="K158" s="32"/>
      <c r="L158" s="31"/>
      <c r="M158" s="32"/>
      <c r="N158" s="32"/>
    </row>
    <row r="159" spans="2:14" ht="17.25" hidden="1" outlineLevel="1" thickBot="1" x14ac:dyDescent="0.35">
      <c r="B159" s="35"/>
      <c r="C159" s="39" t="str">
        <f>+'[2]2.7. Procurement P'!B189</f>
        <v>FENALCE - Sensores de humedad del suelo (compartidas con otros dos componentes)</v>
      </c>
      <c r="D159" s="35"/>
      <c r="E159" s="29"/>
      <c r="F159" s="36">
        <f>+'[2]2.7. Procurement P'!K189</f>
        <v>297.0176531650518</v>
      </c>
      <c r="G159" s="28">
        <v>1</v>
      </c>
      <c r="H159" s="31"/>
      <c r="I159" s="31"/>
      <c r="J159" s="32"/>
      <c r="K159" s="32"/>
      <c r="L159" s="31"/>
      <c r="M159" s="32"/>
      <c r="N159" s="32"/>
    </row>
    <row r="160" spans="2:14" ht="17.25" hidden="1" outlineLevel="1" thickBot="1" x14ac:dyDescent="0.35">
      <c r="B160" s="35"/>
      <c r="C160" s="38" t="str">
        <f>+'[2]2.7. Procurement P'!B242</f>
        <v>termometros/higrometros analogos; Pluviometro</v>
      </c>
      <c r="D160" s="40"/>
      <c r="E160" s="41"/>
      <c r="F160" s="42">
        <f>+'[2]2.7. Procurement P'!K242</f>
        <v>1276.2911435673773</v>
      </c>
      <c r="G160" s="43">
        <v>1</v>
      </c>
      <c r="H160" s="31"/>
      <c r="I160" s="31"/>
      <c r="J160" s="32"/>
      <c r="K160" s="32"/>
      <c r="L160" s="31"/>
      <c r="M160" s="32"/>
      <c r="N160" s="32"/>
    </row>
    <row r="161" spans="2:14" ht="17.25" hidden="1" outlineLevel="1" thickBot="1" x14ac:dyDescent="0.35">
      <c r="B161" s="35"/>
      <c r="C161" s="38" t="str">
        <f>+'[2]2.7. Procurement P'!B243</f>
        <v>Medidor Nitratos, calcio</v>
      </c>
      <c r="D161" s="40"/>
      <c r="E161" s="41"/>
      <c r="F161" s="42">
        <f>+'[2]2.7. Procurement P'!K243</f>
        <v>1295.0409991935985</v>
      </c>
      <c r="G161" s="43">
        <v>1</v>
      </c>
      <c r="H161" s="31"/>
      <c r="I161" s="31"/>
      <c r="J161" s="32"/>
      <c r="K161" s="32"/>
      <c r="L161" s="31"/>
      <c r="M161" s="32"/>
      <c r="N161" s="32"/>
    </row>
    <row r="162" spans="2:14" ht="17.25" hidden="1" outlineLevel="1" thickBot="1" x14ac:dyDescent="0.35">
      <c r="B162" s="35"/>
      <c r="C162" s="38" t="str">
        <f>+'[2]2.7. Procurement P'!B234</f>
        <v>FEDEPAPA - Sensores de humedad y temperatura del suelo</v>
      </c>
      <c r="D162" s="40"/>
      <c r="E162" s="41"/>
      <c r="F162" s="42">
        <f>+'[2]2.7. Procurement P'!K234</f>
        <v>25900.81998387197</v>
      </c>
      <c r="G162" s="43">
        <v>1</v>
      </c>
      <c r="H162" s="31"/>
      <c r="I162" s="31"/>
      <c r="J162" s="32"/>
      <c r="K162" s="32"/>
      <c r="L162" s="31"/>
      <c r="M162" s="32"/>
      <c r="N162" s="32"/>
    </row>
    <row r="163" spans="2:14" ht="17.25" hidden="1" outlineLevel="1" thickBot="1" x14ac:dyDescent="0.35">
      <c r="B163" s="35"/>
      <c r="C163" s="38" t="str">
        <f>+'[2]2.7. Procurement P'!B251</f>
        <v xml:space="preserve">AGROSAVIA - Medidor de Área Foliar en campo </v>
      </c>
      <c r="D163" s="40"/>
      <c r="E163" s="41"/>
      <c r="F163" s="42">
        <f>+'[2]2.7. Procurement P'!K251</f>
        <v>9592.8962903229512</v>
      </c>
      <c r="G163" s="43">
        <v>1</v>
      </c>
      <c r="H163" s="31"/>
      <c r="I163" s="31"/>
      <c r="J163" s="32"/>
      <c r="K163" s="32"/>
      <c r="L163" s="31"/>
      <c r="M163" s="32"/>
      <c r="N163" s="32"/>
    </row>
    <row r="164" spans="2:14" ht="17.25" hidden="1" outlineLevel="1" thickBot="1" x14ac:dyDescent="0.35">
      <c r="B164" s="35"/>
      <c r="C164" s="38" t="str">
        <f>+'[2]2.7. Procurement P'!B252</f>
        <v>AGROSAVIA - Medidor de balance de radiación e IAF (Idem)</v>
      </c>
      <c r="D164" s="40"/>
      <c r="E164" s="41"/>
      <c r="F164" s="42">
        <f>+'[2]2.7. Procurement P'!K252</f>
        <v>2967.8022898186637</v>
      </c>
      <c r="G164" s="43">
        <v>1</v>
      </c>
      <c r="H164" s="31"/>
      <c r="I164" s="31"/>
      <c r="J164" s="32"/>
      <c r="K164" s="32"/>
      <c r="L164" s="31"/>
      <c r="M164" s="32"/>
      <c r="N164" s="32"/>
    </row>
    <row r="165" spans="2:14" ht="17.25" hidden="1" outlineLevel="1" thickBot="1" x14ac:dyDescent="0.35">
      <c r="B165" s="35"/>
      <c r="C165" s="38" t="str">
        <f>+'[2]2.7. Procurement P'!B253</f>
        <v>AGROSAVIA - Medidor de intercambio de gases (compartido Banano Augura y ASBAMA)</v>
      </c>
      <c r="D165" s="40"/>
      <c r="E165" s="41"/>
      <c r="F165" s="42">
        <f>+'[2]2.7. Procurement P'!K253</f>
        <v>27699.488038307521</v>
      </c>
      <c r="G165" s="43">
        <v>1</v>
      </c>
      <c r="H165" s="31"/>
      <c r="I165" s="31"/>
      <c r="J165" s="32"/>
      <c r="K165" s="32"/>
      <c r="L165" s="31"/>
      <c r="M165" s="32"/>
      <c r="N165" s="32"/>
    </row>
    <row r="166" spans="2:14" ht="17.25" hidden="1" outlineLevel="1" thickBot="1" x14ac:dyDescent="0.35">
      <c r="B166" s="35"/>
      <c r="C166" s="38" t="str">
        <f>+'[2]2.7. Procurement P'!B256</f>
        <v>AGROSAVIA - Sensoramiento humedad del suelo/otros</v>
      </c>
      <c r="D166" s="40"/>
      <c r="E166" s="41"/>
      <c r="F166" s="42">
        <f>+'[2]2.7. Procurement P'!K256</f>
        <v>4316.803330645329</v>
      </c>
      <c r="G166" s="43">
        <v>1</v>
      </c>
      <c r="H166" s="31"/>
      <c r="I166" s="31"/>
      <c r="J166" s="32"/>
      <c r="K166" s="32"/>
      <c r="L166" s="31"/>
      <c r="M166" s="32"/>
      <c r="N166" s="32"/>
    </row>
    <row r="167" spans="2:14" ht="17.25" hidden="1" outlineLevel="1" thickBot="1" x14ac:dyDescent="0.35">
      <c r="B167" s="35"/>
      <c r="C167" s="38" t="str">
        <f>+'[2]2.7. Procurement P'!B266</f>
        <v>ALIANZA - Sensor de humedad+sensor matrico</v>
      </c>
      <c r="D167" s="40"/>
      <c r="E167" s="41"/>
      <c r="F167" s="42">
        <f>+'[2]2.7. Procurement P'!K266</f>
        <v>21653.403500307009</v>
      </c>
      <c r="G167" s="43">
        <v>1</v>
      </c>
      <c r="H167" s="31"/>
      <c r="I167" s="31"/>
      <c r="J167" s="32"/>
      <c r="K167" s="32"/>
      <c r="L167" s="31"/>
      <c r="M167" s="32"/>
      <c r="N167" s="32"/>
    </row>
    <row r="168" spans="2:14" ht="17.25" hidden="1" outlineLevel="1" thickBot="1" x14ac:dyDescent="0.35">
      <c r="B168" s="35"/>
      <c r="C168" s="38" t="str">
        <f>+'[2]2.7. Procurement P'!B292</f>
        <v>ALIANZA - Contadores de caudal</v>
      </c>
      <c r="D168" s="40"/>
      <c r="E168" s="41"/>
      <c r="F168" s="42">
        <f>+'[2]2.7. Procurement P'!K292</f>
        <v>2428.2018734879975</v>
      </c>
      <c r="G168" s="43">
        <v>1</v>
      </c>
      <c r="H168" s="31"/>
      <c r="I168" s="31"/>
      <c r="J168" s="32"/>
      <c r="K168" s="32"/>
      <c r="L168" s="31"/>
      <c r="M168" s="32"/>
      <c r="N168" s="32"/>
    </row>
    <row r="169" spans="2:14" ht="17.25" hidden="1" outlineLevel="1" thickBot="1" x14ac:dyDescent="0.35">
      <c r="B169" s="35"/>
      <c r="C169" s="38" t="str">
        <f>+'[2]2.7. Procurement P'!B304</f>
        <v xml:space="preserve">FEDEGAN - LAI meter </v>
      </c>
      <c r="D169" s="40"/>
      <c r="E169" s="41"/>
      <c r="F169" s="42">
        <f>+'[2]2.7. Procurement P'!K304</f>
        <v>45758.115304840481</v>
      </c>
      <c r="G169" s="43">
        <v>1</v>
      </c>
      <c r="H169" s="31"/>
      <c r="I169" s="31"/>
      <c r="J169" s="32"/>
      <c r="K169" s="32"/>
      <c r="L169" s="31"/>
      <c r="M169" s="32"/>
      <c r="N169" s="32"/>
    </row>
    <row r="170" spans="2:14" ht="17.25" hidden="1" outlineLevel="1" thickBot="1" x14ac:dyDescent="0.35">
      <c r="B170" s="35"/>
      <c r="C170" s="38" t="str">
        <f>+'[2]2.7. Procurement P'!B327</f>
        <v>CENICAFE - Equipos soporte Sensores (USD 3.570)</v>
      </c>
      <c r="D170" s="40"/>
      <c r="E170" s="41"/>
      <c r="F170" s="42">
        <f>+'[2]2.7. Procurement P'!K327</f>
        <v>9631.8674315023891</v>
      </c>
      <c r="G170" s="43">
        <v>1</v>
      </c>
      <c r="H170" s="31"/>
      <c r="I170" s="31"/>
      <c r="J170" s="32"/>
      <c r="K170" s="32"/>
      <c r="L170" s="31"/>
      <c r="M170" s="32"/>
      <c r="N170" s="32"/>
    </row>
    <row r="171" spans="2:14" ht="17.25" hidden="1" outlineLevel="1" thickBot="1" x14ac:dyDescent="0.35">
      <c r="B171" s="35"/>
      <c r="C171" s="38" t="str">
        <f>+'[2]2.7. Procurement P'!B336</f>
        <v>CENICAFE - Sensor Doppler (USD 893)</v>
      </c>
      <c r="D171" s="40"/>
      <c r="E171" s="41"/>
      <c r="F171" s="42">
        <f>+'[2]2.7. Procurement P'!K336</f>
        <v>1926.3734863004779</v>
      </c>
      <c r="G171" s="43">
        <v>1</v>
      </c>
      <c r="H171" s="47"/>
      <c r="I171" s="47"/>
      <c r="J171" s="47"/>
      <c r="K171" s="48"/>
      <c r="L171" s="48"/>
      <c r="M171" s="48"/>
      <c r="N171" s="47"/>
    </row>
    <row r="172" spans="2:14" ht="17.25" hidden="1" outlineLevel="1" thickBot="1" x14ac:dyDescent="0.35">
      <c r="B172" s="35"/>
      <c r="C172" s="38" t="str">
        <f>+'[2]2.7. Procurement P'!B347</f>
        <v>AGROSAVIA - Medidor de área foliar en campo</v>
      </c>
      <c r="D172" s="40"/>
      <c r="E172" s="41"/>
      <c r="F172" s="42">
        <f>+'[2]2.7. Procurement P'!K347</f>
        <v>19185.792580645902</v>
      </c>
      <c r="G172" s="43">
        <v>1</v>
      </c>
      <c r="H172" s="47"/>
      <c r="I172" s="47"/>
      <c r="J172" s="47"/>
      <c r="K172" s="48"/>
      <c r="L172" s="48"/>
      <c r="M172" s="48"/>
      <c r="N172" s="47"/>
    </row>
    <row r="173" spans="2:14" ht="17.25" hidden="1" outlineLevel="1" thickBot="1" x14ac:dyDescent="0.35">
      <c r="B173" s="35"/>
      <c r="C173" s="38" t="str">
        <f>+'[2]2.7. Procurement P'!B348</f>
        <v>AGROSAVIA - Medidor de Intercambio de Gases (repartido)</v>
      </c>
      <c r="D173" s="40"/>
      <c r="E173" s="41"/>
      <c r="F173" s="42">
        <f>+'[2]2.7. Procurement P'!K348</f>
        <v>55398.976076615043</v>
      </c>
      <c r="G173" s="43">
        <v>1</v>
      </c>
      <c r="H173" s="47"/>
      <c r="I173" s="47"/>
      <c r="J173" s="47"/>
      <c r="K173" s="48"/>
      <c r="L173" s="48"/>
      <c r="M173" s="48"/>
      <c r="N173" s="47"/>
    </row>
    <row r="174" spans="2:14" ht="17.25" hidden="1" outlineLevel="1" thickBot="1" x14ac:dyDescent="0.35">
      <c r="B174" s="35"/>
      <c r="C174" s="38" t="str">
        <f>+'[2]2.7. Procurement P'!B349</f>
        <v>AGROSAVIA - Medidor Fluorescencia de Clorofilas</v>
      </c>
      <c r="D174" s="40"/>
      <c r="E174" s="41"/>
      <c r="F174" s="42">
        <f>+'[2]2.7. Procurement P'!K349</f>
        <v>11991.12036290369</v>
      </c>
      <c r="G174" s="43">
        <v>1</v>
      </c>
      <c r="H174" s="47"/>
      <c r="I174" s="47"/>
      <c r="J174" s="47"/>
      <c r="K174" s="48"/>
      <c r="L174" s="48"/>
      <c r="M174" s="48"/>
      <c r="N174" s="47"/>
    </row>
    <row r="175" spans="2:14" ht="17.25" hidden="1" outlineLevel="1" thickBot="1" x14ac:dyDescent="0.35">
      <c r="B175" s="35"/>
      <c r="C175" s="38" t="str">
        <f>+'[2]2.7. Procurement P'!B358</f>
        <v>ALIANZA - Sensor de humedad+sensor matrico</v>
      </c>
      <c r="D175" s="40"/>
      <c r="E175" s="41"/>
      <c r="F175" s="42">
        <f>+'[2]2.7. Procurement P'!K358</f>
        <v>43409.774292969421</v>
      </c>
      <c r="G175" s="43">
        <v>1</v>
      </c>
      <c r="H175" s="47"/>
      <c r="I175" s="47"/>
      <c r="J175" s="47"/>
      <c r="K175" s="48"/>
      <c r="L175" s="48"/>
      <c r="M175" s="48"/>
      <c r="N175" s="47"/>
    </row>
    <row r="176" spans="2:14" ht="17.25" hidden="1" outlineLevel="1" thickBot="1" x14ac:dyDescent="0.35">
      <c r="B176" s="35"/>
      <c r="C176" s="38" t="str">
        <f>+'[2]2.7. Procurement P'!B365</f>
        <v>ASOHOFRUCOL - Medidor de interambio de gases</v>
      </c>
      <c r="D176" s="40"/>
      <c r="E176" s="41"/>
      <c r="F176" s="42">
        <f>+'[2]2.7. Procurement P'!K365</f>
        <v>83937.84254032583</v>
      </c>
      <c r="G176" s="43">
        <v>1</v>
      </c>
      <c r="H176" s="47"/>
      <c r="I176" s="47"/>
      <c r="J176" s="47"/>
      <c r="K176" s="48"/>
      <c r="L176" s="48"/>
      <c r="M176" s="48"/>
      <c r="N176" s="47"/>
    </row>
    <row r="177" spans="2:14" ht="17.25" hidden="1" outlineLevel="1" thickBot="1" x14ac:dyDescent="0.35">
      <c r="B177" s="35"/>
      <c r="C177" s="39" t="str">
        <f>+'[2]2.7. Procurement P'!B286</f>
        <v>AGROSAVIA - Sensor de temperatura corporal</v>
      </c>
      <c r="D177" s="35"/>
      <c r="E177" s="29"/>
      <c r="F177" s="36">
        <f>+'[2]2.7. Procurement P'!K286</f>
        <v>37502.228934981293</v>
      </c>
      <c r="G177" s="28">
        <v>1</v>
      </c>
      <c r="H177" s="47"/>
      <c r="I177" s="47"/>
      <c r="J177" s="47"/>
      <c r="K177" s="48"/>
      <c r="L177" s="48"/>
      <c r="M177" s="48"/>
      <c r="N177" s="47"/>
    </row>
    <row r="178" spans="2:14" ht="17.25" hidden="1" outlineLevel="1" thickBot="1" x14ac:dyDescent="0.35">
      <c r="B178" s="35"/>
      <c r="C178" s="39" t="str">
        <f>+'[2]2.7. Procurement P'!B287</f>
        <v>AGROSAVIA - Sensores de comportamiento fisiologico (Ph, temperatura, metabolitos)</v>
      </c>
      <c r="D178" s="35"/>
      <c r="E178" s="29"/>
      <c r="F178" s="36">
        <f>+'[2]2.7. Procurement P'!K287</f>
        <v>44970.298696997706</v>
      </c>
      <c r="G178" s="28">
        <v>1</v>
      </c>
      <c r="H178" s="47"/>
      <c r="I178" s="47"/>
      <c r="J178" s="47"/>
      <c r="K178" s="48"/>
      <c r="L178" s="48"/>
      <c r="M178" s="48"/>
      <c r="N178" s="47"/>
    </row>
    <row r="179" spans="2:14" ht="17.25" hidden="1" outlineLevel="1" thickBot="1" x14ac:dyDescent="0.35">
      <c r="B179" s="35"/>
      <c r="C179" s="38" t="str">
        <f>+'[2]2.7. Procurement P'!B366</f>
        <v>ASOHOFRUCOL - Sensores de humedad</v>
      </c>
      <c r="D179" s="40"/>
      <c r="E179" s="41"/>
      <c r="F179" s="42">
        <f>+'[2]2.7. Procurement P'!K366</f>
        <v>16667.177659621615</v>
      </c>
      <c r="G179" s="43">
        <v>1</v>
      </c>
      <c r="H179" s="47"/>
      <c r="I179" s="47"/>
      <c r="J179" s="47"/>
      <c r="K179" s="48"/>
      <c r="L179" s="48"/>
      <c r="M179" s="48"/>
      <c r="N179" s="47"/>
    </row>
    <row r="180" spans="2:14" ht="17.25" hidden="1" outlineLevel="1" thickBot="1" x14ac:dyDescent="0.35">
      <c r="B180" s="35"/>
      <c r="C180" s="39" t="str">
        <f>+'[2]2.7. Procurement P'!B259</f>
        <v>ALIANZA - Aforo caudal + sensor ultra</v>
      </c>
      <c r="D180" s="35"/>
      <c r="E180" s="29"/>
      <c r="F180" s="36">
        <f>+'[2]2.7. Procurement P'!K259</f>
        <v>6373.4942532432633</v>
      </c>
      <c r="G180" s="28">
        <v>1</v>
      </c>
      <c r="H180" s="47"/>
      <c r="I180" s="47"/>
      <c r="J180" s="47"/>
      <c r="K180" s="48"/>
      <c r="L180" s="48"/>
      <c r="M180" s="48"/>
      <c r="N180" s="47"/>
    </row>
    <row r="181" spans="2:14" ht="17.25" hidden="1" outlineLevel="1" thickBot="1" x14ac:dyDescent="0.35">
      <c r="B181" s="35"/>
      <c r="C181" s="39" t="str">
        <f>+'[2]2.7. Procurement P'!B224</f>
        <v>ALIANZA - Sensor de humedad+sensor matrico</v>
      </c>
      <c r="D181" s="35"/>
      <c r="E181" s="29"/>
      <c r="F181" s="36">
        <f>+'[2]2.7. Procurement P'!K224</f>
        <v>65114.661439454139</v>
      </c>
      <c r="G181" s="28">
        <v>1</v>
      </c>
      <c r="H181" s="47"/>
      <c r="I181" s="47"/>
      <c r="J181" s="47"/>
      <c r="K181" s="48"/>
      <c r="L181" s="48"/>
      <c r="M181" s="48"/>
      <c r="N181" s="47"/>
    </row>
    <row r="182" spans="2:14" ht="17.25" hidden="1" outlineLevel="1" thickBot="1" x14ac:dyDescent="0.35">
      <c r="B182" s="35"/>
      <c r="C182" s="39" t="str">
        <f>+'[2]2.7. Procurement P'!B275</f>
        <v>FEDEPANELA - Sensores (Humedad, temperatura, plantas)</v>
      </c>
      <c r="D182" s="35"/>
      <c r="E182" s="29"/>
      <c r="F182" s="36">
        <f>+'[2]2.7. Procurement P'!K275</f>
        <v>5396.0041633066612</v>
      </c>
      <c r="G182" s="28">
        <v>1</v>
      </c>
      <c r="H182" s="47"/>
      <c r="I182" s="47"/>
      <c r="J182" s="47"/>
      <c r="K182" s="48"/>
      <c r="L182" s="48"/>
      <c r="M182" s="48"/>
      <c r="N182" s="47"/>
    </row>
    <row r="183" spans="2:14" ht="17.25" hidden="1" outlineLevel="1" thickBot="1" x14ac:dyDescent="0.35">
      <c r="B183" s="35"/>
      <c r="C183" s="39" t="str">
        <f>+'[2]2.7. Procurement P'!B298</f>
        <v>ALIANZA - Sensor de humedad+sensor matrico</v>
      </c>
      <c r="D183" s="35"/>
      <c r="E183" s="29"/>
      <c r="F183" s="36">
        <f>+'[2]2.7. Procurement P'!K298</f>
        <v>48835.996079590608</v>
      </c>
      <c r="G183" s="28">
        <v>1</v>
      </c>
      <c r="H183" s="47"/>
      <c r="I183" s="47"/>
      <c r="J183" s="47"/>
      <c r="K183" s="48"/>
      <c r="L183" s="48"/>
      <c r="M183" s="48"/>
      <c r="N183" s="47"/>
    </row>
    <row r="184" spans="2:14" ht="17.25" hidden="1" outlineLevel="1" thickBot="1" x14ac:dyDescent="0.35">
      <c r="B184" s="35"/>
      <c r="C184" s="39" t="str">
        <f>+'[2]2.7. Procurement P'!B337</f>
        <v>CENICAFE - Sistema de bombeo</v>
      </c>
      <c r="D184" s="35"/>
      <c r="E184" s="29"/>
      <c r="F184" s="36">
        <f>+'[2]2.7. Procurement P'!K337</f>
        <v>3597.3361088711072</v>
      </c>
      <c r="G184" s="28">
        <v>1</v>
      </c>
      <c r="H184" s="47"/>
      <c r="I184" s="47"/>
      <c r="J184" s="47"/>
      <c r="K184" s="48"/>
      <c r="L184" s="48"/>
      <c r="M184" s="48"/>
      <c r="N184" s="47"/>
    </row>
    <row r="185" spans="2:14" ht="17.25" hidden="1" outlineLevel="1" thickBot="1" x14ac:dyDescent="0.35">
      <c r="B185" s="35"/>
      <c r="C185" s="39" t="str">
        <f>+'[2]2.7. Procurement P'!B432</f>
        <v>Cenicaña Equipos de medición</v>
      </c>
      <c r="D185" s="35"/>
      <c r="E185" s="29"/>
      <c r="F185" s="36">
        <f>+'[2]2.7. Procurement P'!K432</f>
        <v>8854.5267890681462</v>
      </c>
      <c r="G185" s="28">
        <v>1</v>
      </c>
      <c r="H185" s="47"/>
      <c r="I185" s="47"/>
      <c r="J185" s="47"/>
      <c r="K185" s="48"/>
      <c r="L185" s="48"/>
      <c r="M185" s="48"/>
      <c r="N185" s="47"/>
    </row>
    <row r="186" spans="2:14" ht="17.25" hidden="1" outlineLevel="1" thickBot="1" x14ac:dyDescent="0.35">
      <c r="B186" s="35"/>
      <c r="C186" s="39" t="str">
        <f>+'[2]2.7. Procurement P'!B351</f>
        <v>ALIANZA - Aforo caudal + sensor ultra</v>
      </c>
      <c r="D186" s="35"/>
      <c r="E186" s="29"/>
      <c r="F186" s="36">
        <f>+'[2]2.7. Procurement P'!K351</f>
        <v>10895.199112008326</v>
      </c>
      <c r="G186" s="28">
        <v>1</v>
      </c>
      <c r="H186" s="47"/>
      <c r="I186" s="47"/>
      <c r="J186" s="47"/>
      <c r="K186" s="48"/>
      <c r="L186" s="48"/>
      <c r="M186" s="48"/>
      <c r="N186" s="47"/>
    </row>
    <row r="187" spans="2:14" ht="17.25" hidden="1" outlineLevel="1" thickBot="1" x14ac:dyDescent="0.35">
      <c r="B187" s="35"/>
      <c r="C187" s="39" t="str">
        <f>+'[2]2.7. Procurement P'!B307</f>
        <v>FEDEGAN - Sensores humedad y temperatura suelo</v>
      </c>
      <c r="D187" s="35"/>
      <c r="E187" s="29"/>
      <c r="F187" s="36">
        <f>+'[2]2.7. Procurement P'!K307</f>
        <v>12950.409991935985</v>
      </c>
      <c r="G187" s="28">
        <v>1</v>
      </c>
      <c r="H187" s="47"/>
      <c r="I187" s="47"/>
      <c r="J187" s="47"/>
      <c r="K187" s="48"/>
      <c r="L187" s="48"/>
      <c r="M187" s="48"/>
      <c r="N187" s="47"/>
    </row>
    <row r="188" spans="2:14" ht="17.25" collapsed="1" thickBot="1" x14ac:dyDescent="0.35">
      <c r="B188" s="33" t="s">
        <v>65</v>
      </c>
      <c r="C188" s="39" t="s">
        <v>66</v>
      </c>
      <c r="D188" s="46" t="s">
        <v>56</v>
      </c>
      <c r="E188" s="29" t="s">
        <v>57</v>
      </c>
      <c r="F188" s="36">
        <f>+SUM(F189:F192)</f>
        <v>135994.99401957364</v>
      </c>
      <c r="G188" s="28" t="s">
        <v>67</v>
      </c>
      <c r="H188" s="47"/>
      <c r="I188" s="47"/>
      <c r="J188" s="47"/>
      <c r="K188" s="48"/>
      <c r="L188" s="48"/>
      <c r="M188" s="48"/>
      <c r="N188" s="47"/>
    </row>
    <row r="189" spans="2:14" ht="17.25" hidden="1" outlineLevel="1" thickBot="1" x14ac:dyDescent="0.35">
      <c r="B189" s="35"/>
      <c r="C189" s="39" t="str">
        <f>+'[2]2.7. Procurement P'!B125</f>
        <v xml:space="preserve">Extensión invernadero de altas temperaturas </v>
      </c>
      <c r="D189" s="35" t="s">
        <v>56</v>
      </c>
      <c r="E189" s="29" t="s">
        <v>57</v>
      </c>
      <c r="F189" s="36">
        <f>+'[2]2.7. Procurement P'!K125</f>
        <v>53960.041633066605</v>
      </c>
      <c r="G189" s="28">
        <v>2</v>
      </c>
      <c r="H189" s="47"/>
      <c r="I189" s="47"/>
      <c r="J189" s="47"/>
      <c r="K189" s="48"/>
      <c r="L189" s="48"/>
      <c r="M189" s="48"/>
      <c r="N189" s="47"/>
    </row>
    <row r="190" spans="2:14" ht="17.25" hidden="1" outlineLevel="1" thickBot="1" x14ac:dyDescent="0.35">
      <c r="B190" s="35"/>
      <c r="C190" s="39" t="str">
        <f>+'[2]2.7. Procurement P'!B145</f>
        <v xml:space="preserve">Invernadero de altas tempearutas fedearroz </v>
      </c>
      <c r="D190" s="35" t="s">
        <v>56</v>
      </c>
      <c r="E190" s="29" t="s">
        <v>57</v>
      </c>
      <c r="F190" s="36">
        <f>+'[2]2.7. Procurement P'!K145</f>
        <v>53704.056916590373</v>
      </c>
      <c r="G190" s="28">
        <v>2</v>
      </c>
      <c r="H190" s="47"/>
      <c r="I190" s="47"/>
      <c r="J190" s="47"/>
      <c r="K190" s="48"/>
      <c r="L190" s="48"/>
      <c r="M190" s="48"/>
      <c r="N190" s="47"/>
    </row>
    <row r="191" spans="2:14" ht="17.25" hidden="1" outlineLevel="1" thickBot="1" x14ac:dyDescent="0.35">
      <c r="B191" s="35"/>
      <c r="C191" s="39" t="str">
        <f>+'[2]2.7. Procurement P'!B254</f>
        <v>AGROSAVIA - Parcelas de escorrentía</v>
      </c>
      <c r="D191" s="35" t="s">
        <v>56</v>
      </c>
      <c r="E191" s="29" t="s">
        <v>57</v>
      </c>
      <c r="F191" s="36">
        <f>+'[2]2.7. Procurement P'!K254</f>
        <v>8993.3402721777675</v>
      </c>
      <c r="G191" s="28">
        <v>2</v>
      </c>
      <c r="H191" s="47"/>
      <c r="I191" s="47"/>
      <c r="J191" s="47"/>
      <c r="K191" s="48"/>
      <c r="L191" s="48"/>
      <c r="M191" s="48"/>
      <c r="N191" s="47"/>
    </row>
    <row r="192" spans="2:14" ht="17.25" hidden="1" outlineLevel="1" thickBot="1" x14ac:dyDescent="0.35">
      <c r="B192" s="35"/>
      <c r="C192" s="39" t="str">
        <f>+'[2]2.7. Procurement P'!B395</f>
        <v>CENICAÑA - Implementos para formación de viveros e implementación de herramientas del paisaje</v>
      </c>
      <c r="D192" s="35" t="s">
        <v>56</v>
      </c>
      <c r="E192" s="29" t="s">
        <v>57</v>
      </c>
      <c r="F192" s="36">
        <f>+'[2]2.7. Procurement P'!K395</f>
        <v>19337.55519773889</v>
      </c>
      <c r="G192" s="28">
        <v>2</v>
      </c>
      <c r="H192" s="47"/>
      <c r="I192" s="47"/>
      <c r="J192" s="47"/>
      <c r="K192" s="48"/>
      <c r="L192" s="48"/>
      <c r="M192" s="48"/>
      <c r="N192" s="47"/>
    </row>
    <row r="193" spans="2:14" ht="17.25" collapsed="1" thickBot="1" x14ac:dyDescent="0.35">
      <c r="B193" s="33" t="s">
        <v>68</v>
      </c>
      <c r="C193" s="45" t="s">
        <v>69</v>
      </c>
      <c r="D193" s="46" t="s">
        <v>56</v>
      </c>
      <c r="E193" s="29" t="s">
        <v>57</v>
      </c>
      <c r="F193" s="49">
        <f>+SUM(F194:F201)</f>
        <v>1866220.5234750451</v>
      </c>
      <c r="G193" s="28" t="s">
        <v>67</v>
      </c>
      <c r="H193" s="47"/>
      <c r="I193" s="47"/>
      <c r="J193" s="47"/>
      <c r="K193" s="48"/>
      <c r="L193" s="48"/>
      <c r="M193" s="48"/>
      <c r="N193" s="47"/>
    </row>
    <row r="194" spans="2:14" ht="24.75" hidden="1" outlineLevel="1" thickBot="1" x14ac:dyDescent="0.35">
      <c r="B194" s="35"/>
      <c r="C194" s="39" t="str">
        <f>+'[2]2.7. Procurement P'!B180</f>
        <v>FENALCE - Adecuación y establecimiento de unidades experimentales en campo / ha (mantenimiento, arriendo) (compartido con otros dos componentes)</v>
      </c>
      <c r="D194" s="35" t="s">
        <v>56</v>
      </c>
      <c r="E194" s="29" t="s">
        <v>57</v>
      </c>
      <c r="F194" s="36">
        <f>+'[2]2.7. Procurement P'!K180</f>
        <v>199214.88883039876</v>
      </c>
      <c r="G194" s="28" t="s">
        <v>70</v>
      </c>
      <c r="H194" s="47"/>
      <c r="I194" s="47"/>
      <c r="J194" s="47"/>
      <c r="K194" s="48"/>
      <c r="L194" s="48"/>
      <c r="M194" s="48"/>
      <c r="N194" s="47"/>
    </row>
    <row r="195" spans="2:14" ht="17.25" hidden="1" outlineLevel="1" thickBot="1" x14ac:dyDescent="0.35">
      <c r="B195" s="35"/>
      <c r="C195" s="39" t="str">
        <f>+'[2]2.7. Procurement P'!B413</f>
        <v>Modulo sistema de imersión in vitro</v>
      </c>
      <c r="D195" s="35" t="s">
        <v>56</v>
      </c>
      <c r="E195" s="29" t="s">
        <v>57</v>
      </c>
      <c r="F195" s="36">
        <f>+'[2]2.7. Procurement P'!K413</f>
        <v>129504.09991935985</v>
      </c>
      <c r="G195" s="28" t="s">
        <v>70</v>
      </c>
      <c r="H195" s="47"/>
      <c r="I195" s="47"/>
      <c r="J195" s="47"/>
      <c r="K195" s="48"/>
      <c r="L195" s="48"/>
      <c r="M195" s="48"/>
      <c r="N195" s="47"/>
    </row>
    <row r="196" spans="2:14" ht="17.25" hidden="1" outlineLevel="1" thickBot="1" x14ac:dyDescent="0.35">
      <c r="B196" s="35"/>
      <c r="C196" s="39" t="str">
        <f>+'[2]2.7. Procurement P'!B126</f>
        <v>Face CO2</v>
      </c>
      <c r="D196" s="35" t="s">
        <v>56</v>
      </c>
      <c r="E196" s="29" t="s">
        <v>57</v>
      </c>
      <c r="F196" s="36">
        <f>+'[2]2.7. Procurement P'!K126</f>
        <v>161880.12489919981</v>
      </c>
      <c r="G196" s="28" t="s">
        <v>70</v>
      </c>
      <c r="H196" s="47"/>
      <c r="I196" s="47"/>
      <c r="J196" s="47"/>
      <c r="K196" s="48"/>
      <c r="L196" s="48"/>
      <c r="M196" s="48"/>
      <c r="N196" s="47"/>
    </row>
    <row r="197" spans="2:14" ht="17.25" hidden="1" outlineLevel="1" thickBot="1" x14ac:dyDescent="0.35">
      <c r="B197" s="35"/>
      <c r="C197" s="39" t="str">
        <f>+'[2]2.7. Procurement P'!B326</f>
        <v>CENICAFE - Cromatógrafo iónico (1) activo</v>
      </c>
      <c r="D197" s="35" t="s">
        <v>56</v>
      </c>
      <c r="E197" s="29" t="s">
        <v>57</v>
      </c>
      <c r="F197" s="36">
        <f>+'[2]2.7. Procurement P'!K326</f>
        <v>100425.6330393184</v>
      </c>
      <c r="G197" s="28" t="s">
        <v>70</v>
      </c>
      <c r="H197" s="47"/>
      <c r="I197" s="47"/>
      <c r="J197" s="47"/>
      <c r="K197" s="48"/>
      <c r="L197" s="48"/>
      <c r="M197" s="48"/>
      <c r="N197" s="47"/>
    </row>
    <row r="198" spans="2:14" ht="17.25" hidden="1" outlineLevel="1" thickBot="1" x14ac:dyDescent="0.35">
      <c r="B198" s="35"/>
      <c r="C198" s="39" t="str">
        <f>+'[2]2.7. Procurement P'!B328</f>
        <v>CENICAFE - Fitotron</v>
      </c>
      <c r="D198" s="35" t="s">
        <v>56</v>
      </c>
      <c r="E198" s="29" t="s">
        <v>57</v>
      </c>
      <c r="F198" s="36">
        <f>+'[2]2.7. Procurement P'!K328</f>
        <v>224833.50680444416</v>
      </c>
      <c r="G198" s="28" t="s">
        <v>70</v>
      </c>
      <c r="H198" s="47"/>
      <c r="I198" s="47"/>
      <c r="J198" s="47"/>
      <c r="K198" s="48"/>
      <c r="L198" s="48"/>
      <c r="M198" s="48"/>
      <c r="N198" s="47"/>
    </row>
    <row r="199" spans="2:14" ht="17.25" hidden="1" outlineLevel="1" thickBot="1" x14ac:dyDescent="0.35">
      <c r="B199" s="35"/>
      <c r="C199" s="45" t="str">
        <f>+'[2]2.7. Procurement P'!B420</f>
        <v>Simulador de clima - Conviron</v>
      </c>
      <c r="D199" s="46" t="s">
        <v>56</v>
      </c>
      <c r="E199" s="23" t="s">
        <v>57</v>
      </c>
      <c r="F199" s="49">
        <f>+'[2]2.7. Procurement P'!K420</f>
        <v>863360.66612906568</v>
      </c>
      <c r="G199" s="50" t="s">
        <v>70</v>
      </c>
      <c r="H199" s="47"/>
      <c r="I199" s="47"/>
      <c r="J199" s="47"/>
      <c r="K199" s="48"/>
      <c r="L199" s="48"/>
      <c r="M199" s="48"/>
      <c r="N199" s="47"/>
    </row>
    <row r="200" spans="2:14" ht="17.25" hidden="1" outlineLevel="1" thickBot="1" x14ac:dyDescent="0.35">
      <c r="B200" s="35"/>
      <c r="C200" s="39" t="str">
        <f>+'[2]2.7. Procurement P'!B423</f>
        <v>Solución para potabilización de agua</v>
      </c>
      <c r="D200" s="35" t="s">
        <v>56</v>
      </c>
      <c r="E200" s="29" t="s">
        <v>57</v>
      </c>
      <c r="F200" s="36">
        <f>+'[2]2.7. Procurement P'!K423</f>
        <v>94070.421040754896</v>
      </c>
      <c r="G200" s="50" t="s">
        <v>70</v>
      </c>
      <c r="H200" s="47"/>
      <c r="I200" s="47"/>
      <c r="J200" s="47"/>
      <c r="K200" s="48"/>
      <c r="L200" s="48"/>
      <c r="M200" s="48"/>
      <c r="N200" s="47"/>
    </row>
    <row r="201" spans="2:14" ht="17.25" hidden="1" outlineLevel="1" thickBot="1" x14ac:dyDescent="0.35">
      <c r="B201" s="35"/>
      <c r="C201" s="39" t="str">
        <f>+'[2]2.7. Procurement P'!B370</f>
        <v>AUGURA - Citometro de flujo</v>
      </c>
      <c r="D201" s="35" t="s">
        <v>56</v>
      </c>
      <c r="E201" s="29" t="s">
        <v>57</v>
      </c>
      <c r="F201" s="36">
        <f>+'[2]2.7. Procurement P'!K370</f>
        <v>92931.182812503568</v>
      </c>
      <c r="G201" s="50" t="s">
        <v>70</v>
      </c>
      <c r="H201" s="47"/>
      <c r="I201" s="47"/>
      <c r="J201" s="47"/>
      <c r="K201" s="48"/>
      <c r="L201" s="48"/>
      <c r="M201" s="48"/>
      <c r="N201" s="47"/>
    </row>
    <row r="202" spans="2:14" ht="17.25" collapsed="1" thickBot="1" x14ac:dyDescent="0.35">
      <c r="B202" s="44" t="s">
        <v>71</v>
      </c>
      <c r="C202" s="45" t="s">
        <v>72</v>
      </c>
      <c r="D202" s="46" t="s">
        <v>56</v>
      </c>
      <c r="E202" s="29" t="s">
        <v>57</v>
      </c>
      <c r="F202" s="49">
        <f>+SUM(F203:F222)</f>
        <v>643368.54362185823</v>
      </c>
      <c r="G202" s="28" t="s">
        <v>67</v>
      </c>
      <c r="H202" s="47"/>
      <c r="I202" s="47"/>
      <c r="J202" s="47"/>
      <c r="K202" s="48"/>
      <c r="L202" s="48"/>
      <c r="M202" s="48"/>
      <c r="N202" s="47"/>
    </row>
    <row r="203" spans="2:14" ht="17.25" hidden="1" outlineLevel="1" thickBot="1" x14ac:dyDescent="0.35">
      <c r="B203" s="35"/>
      <c r="C203" s="39" t="str">
        <f>+'[2]2.7. Procurement P'!B368</f>
        <v xml:space="preserve">AUGURA - Bioreactor (para producción y  formulación de bioprodcutos (140 L) </v>
      </c>
      <c r="D203" s="35" t="s">
        <v>56</v>
      </c>
      <c r="E203" s="29" t="s">
        <v>57</v>
      </c>
      <c r="F203" s="36">
        <f>+'[2]2.7. Procurement P'!K368</f>
        <v>44966.701360888837</v>
      </c>
      <c r="G203" s="28">
        <v>2</v>
      </c>
      <c r="H203" s="47"/>
      <c r="I203" s="47"/>
      <c r="J203" s="47"/>
      <c r="K203" s="48"/>
      <c r="L203" s="48"/>
      <c r="M203" s="48"/>
      <c r="N203" s="47"/>
    </row>
    <row r="204" spans="2:14" ht="17.25" hidden="1" outlineLevel="1" thickBot="1" x14ac:dyDescent="0.35">
      <c r="B204" s="35"/>
      <c r="C204" s="51" t="str">
        <f>+'[2]2.7. Procurement P'!B312</f>
        <v>Gasmet Model GT5000 Portable
FTIR Multicomponent Gas
Analyzer</v>
      </c>
      <c r="D204" s="35" t="s">
        <v>56</v>
      </c>
      <c r="E204" s="29" t="s">
        <v>57</v>
      </c>
      <c r="F204" s="36">
        <f>+'[2]2.7. Procurement P'!K312</f>
        <v>49946.889443371125</v>
      </c>
      <c r="G204" s="28">
        <v>2</v>
      </c>
      <c r="H204" s="47"/>
      <c r="I204" s="47"/>
      <c r="J204" s="47"/>
      <c r="K204" s="48"/>
      <c r="L204" s="48"/>
      <c r="M204" s="48"/>
      <c r="N204" s="47"/>
    </row>
    <row r="205" spans="2:14" ht="17.25" hidden="1" outlineLevel="1" thickBot="1" x14ac:dyDescent="0.35">
      <c r="B205" s="35"/>
      <c r="C205" s="39" t="str">
        <f>+'[2]2.7. Procurement P'!B205</f>
        <v>CIMMYT Apoyo para implementación de Hubs (plataformas, módulos y áreas de extensión)</v>
      </c>
      <c r="D205" s="35" t="s">
        <v>56</v>
      </c>
      <c r="E205" s="29" t="s">
        <v>57</v>
      </c>
      <c r="F205" s="36">
        <f>+'[2]2.7. Procurement P'!K205</f>
        <v>43881.949337299302</v>
      </c>
      <c r="G205" s="28">
        <v>2</v>
      </c>
      <c r="H205" s="47"/>
      <c r="I205" s="47"/>
      <c r="J205" s="47"/>
      <c r="K205" s="48"/>
      <c r="L205" s="48"/>
      <c r="M205" s="48"/>
      <c r="N205" s="47"/>
    </row>
    <row r="206" spans="2:14" ht="17.25" hidden="1" outlineLevel="1" thickBot="1" x14ac:dyDescent="0.35">
      <c r="B206" s="35"/>
      <c r="C206" s="39" t="str">
        <f>+'[2]2.7. Procurement P'!B231</f>
        <v>FEDEPAPA - LAI meter</v>
      </c>
      <c r="D206" s="35" t="s">
        <v>56</v>
      </c>
      <c r="E206" s="29" t="s">
        <v>57</v>
      </c>
      <c r="F206" s="36">
        <f>+'[2]2.7. Procurement P'!K231</f>
        <v>45758.115304840481</v>
      </c>
      <c r="G206" s="28">
        <v>2</v>
      </c>
      <c r="H206" s="47"/>
      <c r="I206" s="47"/>
      <c r="J206" s="47"/>
      <c r="K206" s="48"/>
      <c r="L206" s="48"/>
      <c r="M206" s="48"/>
      <c r="N206" s="47"/>
    </row>
    <row r="207" spans="2:14" ht="17.25" hidden="1" outlineLevel="1" thickBot="1" x14ac:dyDescent="0.35">
      <c r="B207" s="35"/>
      <c r="C207" s="39" t="str">
        <f>+'[2]2.7. Procurement P'!B424</f>
        <v>Solución para tratamiento de aguas residuales (5 personas/ familia)</v>
      </c>
      <c r="D207" s="35" t="s">
        <v>56</v>
      </c>
      <c r="E207" s="29" t="s">
        <v>57</v>
      </c>
      <c r="F207" s="36">
        <f>+'[2]2.7. Procurement P'!K424</f>
        <v>35276.407890283088</v>
      </c>
      <c r="G207" s="28">
        <v>2</v>
      </c>
      <c r="H207" s="47"/>
      <c r="I207" s="47"/>
      <c r="J207" s="47"/>
      <c r="K207" s="48"/>
      <c r="L207" s="48"/>
      <c r="M207" s="48"/>
      <c r="N207" s="47"/>
    </row>
    <row r="208" spans="2:14" ht="17.25" hidden="1" outlineLevel="1" thickBot="1" x14ac:dyDescent="0.35">
      <c r="B208" s="35"/>
      <c r="C208" s="39" t="str">
        <f>+'[2]2.7. Procurement P'!B425</f>
        <v>Solución tecnológica para energia solar</v>
      </c>
      <c r="D208" s="35" t="s">
        <v>56</v>
      </c>
      <c r="E208" s="29" t="s">
        <v>57</v>
      </c>
      <c r="F208" s="36">
        <f>+'[2]2.7. Procurement P'!K425</f>
        <v>58794.013150471808</v>
      </c>
      <c r="G208" s="28">
        <v>2</v>
      </c>
      <c r="H208" s="47"/>
      <c r="I208" s="47"/>
      <c r="J208" s="47"/>
      <c r="K208" s="48"/>
      <c r="L208" s="48"/>
      <c r="M208" s="48"/>
      <c r="N208" s="47"/>
    </row>
    <row r="209" spans="2:14" ht="17.25" hidden="1" outlineLevel="1" thickBot="1" x14ac:dyDescent="0.35">
      <c r="B209" s="35"/>
      <c r="C209" s="39" t="str">
        <f>+'[2]2.7. Procurement P'!B431</f>
        <v xml:space="preserve">Cenicaña Oficinas / instalaciones </v>
      </c>
      <c r="D209" s="35" t="s">
        <v>56</v>
      </c>
      <c r="E209" s="29" t="s">
        <v>57</v>
      </c>
      <c r="F209" s="36">
        <f>+'[2]2.7. Procurement P'!K431</f>
        <v>36750.477511748119</v>
      </c>
      <c r="G209" s="28">
        <v>2</v>
      </c>
      <c r="H209" s="47"/>
      <c r="I209" s="47"/>
      <c r="J209" s="47"/>
      <c r="K209" s="48"/>
      <c r="L209" s="48"/>
      <c r="M209" s="48"/>
      <c r="N209" s="47"/>
    </row>
    <row r="210" spans="2:14" ht="17.25" hidden="1" outlineLevel="1" thickBot="1" x14ac:dyDescent="0.35">
      <c r="B210" s="35"/>
      <c r="C210" s="39" t="str">
        <f>+'[2]2.7. Procurement P'!B282</f>
        <v>AGROSAVIA - Ecografo Dopler</v>
      </c>
      <c r="D210" s="35" t="s">
        <v>56</v>
      </c>
      <c r="E210" s="29" t="s">
        <v>57</v>
      </c>
      <c r="F210" s="36">
        <f>+'[2]2.7. Procurement P'!K282</f>
        <v>29977.800907259225</v>
      </c>
      <c r="G210" s="28">
        <v>2</v>
      </c>
      <c r="H210" s="47"/>
      <c r="I210" s="47"/>
      <c r="J210" s="47"/>
      <c r="K210" s="48"/>
      <c r="L210" s="48"/>
      <c r="M210" s="48"/>
      <c r="N210" s="47"/>
    </row>
    <row r="211" spans="2:14" ht="17.25" hidden="1" outlineLevel="1" thickBot="1" x14ac:dyDescent="0.35">
      <c r="B211" s="35"/>
      <c r="C211" s="39" t="str">
        <f>+'[2]2.7. Procurement P'!B283</f>
        <v>AGROSAVIA - Ensamble sensores fisiologia animal FR</v>
      </c>
      <c r="D211" s="35" t="s">
        <v>56</v>
      </c>
      <c r="E211" s="29" t="s">
        <v>57</v>
      </c>
      <c r="F211" s="36">
        <f>+'[2]2.7. Procurement P'!K283</f>
        <v>22338.858866640992</v>
      </c>
      <c r="G211" s="28">
        <v>2</v>
      </c>
      <c r="H211" s="47"/>
      <c r="I211" s="47"/>
      <c r="J211" s="47"/>
      <c r="K211" s="48"/>
      <c r="L211" s="48"/>
      <c r="M211" s="48"/>
      <c r="N211" s="47"/>
    </row>
    <row r="212" spans="2:14" ht="17.25" hidden="1" outlineLevel="1" thickBot="1" x14ac:dyDescent="0.35">
      <c r="B212" s="35"/>
      <c r="C212" s="39" t="str">
        <f>+'[2]2.7. Procurement P'!B192</f>
        <v>FENALCE-Drip irrigation system with water gauge</v>
      </c>
      <c r="D212" s="35" t="s">
        <v>56</v>
      </c>
      <c r="E212" s="29" t="s">
        <v>57</v>
      </c>
      <c r="F212" s="36">
        <f>+'[2]2.7. Procurement P'!K192</f>
        <v>25900.81998387197</v>
      </c>
      <c r="G212" s="28">
        <v>2</v>
      </c>
      <c r="H212" s="47"/>
      <c r="I212" s="47"/>
      <c r="J212" s="47"/>
      <c r="K212" s="48"/>
      <c r="L212" s="48"/>
      <c r="M212" s="48"/>
      <c r="N212" s="47"/>
    </row>
    <row r="213" spans="2:14" ht="17.25" hidden="1" outlineLevel="1" thickBot="1" x14ac:dyDescent="0.35">
      <c r="B213" s="35"/>
      <c r="C213" s="39" t="str">
        <f>+'[2]2.7. Procurement P'!B230</f>
        <v>FEDEPAPA - Estufas de secado</v>
      </c>
      <c r="D213" s="35" t="s">
        <v>56</v>
      </c>
      <c r="E213" s="29" t="s">
        <v>57</v>
      </c>
      <c r="F213" s="36">
        <f>+'[2]2.7. Procurement P'!K230</f>
        <v>20025.650650863678</v>
      </c>
      <c r="G213" s="28">
        <v>2</v>
      </c>
      <c r="H213" s="47"/>
      <c r="I213" s="47"/>
      <c r="J213" s="47"/>
      <c r="K213" s="48"/>
      <c r="L213" s="48"/>
      <c r="M213" s="48"/>
      <c r="N213" s="47"/>
    </row>
    <row r="214" spans="2:14" ht="17.25" hidden="1" outlineLevel="1" thickBot="1" x14ac:dyDescent="0.35">
      <c r="B214" s="35"/>
      <c r="C214" s="39" t="str">
        <f>+'[2]2.7. Procurement P'!B271</f>
        <v>FEDEPANELA - Insumos para cría de muestras</v>
      </c>
      <c r="D214" s="35" t="s">
        <v>56</v>
      </c>
      <c r="E214" s="29" t="s">
        <v>57</v>
      </c>
      <c r="F214" s="36">
        <f>+'[2]2.7. Procurement P'!K271</f>
        <v>21250.864293763552</v>
      </c>
      <c r="G214" s="28">
        <v>2</v>
      </c>
      <c r="H214" s="47"/>
      <c r="I214" s="47"/>
      <c r="J214" s="47"/>
      <c r="K214" s="48"/>
      <c r="L214" s="48"/>
      <c r="M214" s="48"/>
      <c r="N214" s="47"/>
    </row>
    <row r="215" spans="2:14" ht="17.25" hidden="1" outlineLevel="1" thickBot="1" x14ac:dyDescent="0.35">
      <c r="B215" s="35"/>
      <c r="C215" s="39" t="str">
        <f>+'[2]2.7. Procurement P'!B288</f>
        <v>AGROSAVIA - Termos criogénicos</v>
      </c>
      <c r="D215" s="35" t="s">
        <v>56</v>
      </c>
      <c r="E215" s="29" t="s">
        <v>57</v>
      </c>
      <c r="F215" s="36">
        <f>+'[2]2.7. Procurement P'!K288</f>
        <v>29977.800907259225</v>
      </c>
      <c r="G215" s="28">
        <v>2</v>
      </c>
      <c r="H215" s="47"/>
      <c r="I215" s="47"/>
      <c r="J215" s="47"/>
      <c r="K215" s="48"/>
      <c r="L215" s="48"/>
      <c r="M215" s="48"/>
      <c r="N215" s="47"/>
    </row>
    <row r="216" spans="2:14" ht="17.25" hidden="1" outlineLevel="1" thickBot="1" x14ac:dyDescent="0.35">
      <c r="B216" s="35"/>
      <c r="C216" s="39" t="str">
        <f>+'[2]2.7. Procurement P'!B303</f>
        <v>FEDEGAN - Estufas de secado</v>
      </c>
      <c r="D216" s="35" t="s">
        <v>56</v>
      </c>
      <c r="E216" s="29" t="s">
        <v>57</v>
      </c>
      <c r="F216" s="36">
        <f>+'[2]2.7. Procurement P'!K303</f>
        <v>20025.650650863678</v>
      </c>
      <c r="G216" s="28">
        <v>2</v>
      </c>
      <c r="H216" s="47"/>
      <c r="I216" s="47"/>
      <c r="J216" s="47"/>
      <c r="K216" s="48"/>
      <c r="L216" s="48"/>
      <c r="M216" s="48"/>
      <c r="N216" s="47"/>
    </row>
    <row r="217" spans="2:14" ht="17.25" hidden="1" outlineLevel="1" thickBot="1" x14ac:dyDescent="0.35">
      <c r="B217" s="35"/>
      <c r="C217" s="39" t="str">
        <f>+'[2]2.7. Procurement P'!B323</f>
        <v>CENICAFE - CI-340 Handheld Photosynthesis System from CID Bioscience (USD 25.000)</v>
      </c>
      <c r="D217" s="35" t="s">
        <v>56</v>
      </c>
      <c r="E217" s="29" t="s">
        <v>57</v>
      </c>
      <c r="F217" s="36">
        <f>+'[2]2.7. Procurement P'!K323</f>
        <v>26852.028458295186</v>
      </c>
      <c r="G217" s="28">
        <v>2</v>
      </c>
      <c r="H217" s="47"/>
      <c r="I217" s="47"/>
      <c r="J217" s="47"/>
      <c r="K217" s="48"/>
      <c r="L217" s="48"/>
      <c r="M217" s="48"/>
      <c r="N217" s="47"/>
    </row>
    <row r="218" spans="2:14" ht="17.25" hidden="1" outlineLevel="1" thickBot="1" x14ac:dyDescent="0.35">
      <c r="B218" s="35"/>
      <c r="C218" s="39" t="str">
        <f>+'[2]2.7. Procurement P'!B371</f>
        <v>AUGURA - Control para el Bioreactor Industrial (140 L)</v>
      </c>
      <c r="D218" s="35" t="s">
        <v>56</v>
      </c>
      <c r="E218" s="29" t="s">
        <v>57</v>
      </c>
      <c r="F218" s="36">
        <f>+'[2]2.7. Procurement P'!K371</f>
        <v>20984.460635081457</v>
      </c>
      <c r="G218" s="28">
        <v>2</v>
      </c>
      <c r="H218" s="47"/>
      <c r="I218" s="47"/>
      <c r="J218" s="47"/>
      <c r="K218" s="48"/>
      <c r="L218" s="48"/>
      <c r="M218" s="48"/>
      <c r="N218" s="47"/>
    </row>
    <row r="219" spans="2:14" ht="17.25" hidden="1" outlineLevel="1" thickBot="1" x14ac:dyDescent="0.35">
      <c r="B219" s="35"/>
      <c r="C219" s="39" t="str">
        <f>+'[2]2.7. Procurement P'!B372</f>
        <v>AUGURA - Espectrofotómetro</v>
      </c>
      <c r="D219" s="35" t="s">
        <v>56</v>
      </c>
      <c r="E219" s="29" t="s">
        <v>57</v>
      </c>
      <c r="F219" s="36">
        <f>+'[2]2.7. Procurement P'!K372</f>
        <v>36692.828310485289</v>
      </c>
      <c r="G219" s="28">
        <v>2</v>
      </c>
      <c r="H219" s="47"/>
      <c r="I219" s="47"/>
      <c r="J219" s="47"/>
      <c r="K219" s="48"/>
      <c r="L219" s="48"/>
      <c r="M219" s="48"/>
      <c r="N219" s="47"/>
    </row>
    <row r="220" spans="2:14" ht="17.25" hidden="1" outlineLevel="1" thickBot="1" x14ac:dyDescent="0.35">
      <c r="B220" s="35"/>
      <c r="C220" s="39" t="str">
        <f>+'[2]2.7. Procurement P'!B409</f>
        <v>Freezer -20°C</v>
      </c>
      <c r="D220" s="35" t="s">
        <v>56</v>
      </c>
      <c r="E220" s="29" t="s">
        <v>57</v>
      </c>
      <c r="F220" s="36">
        <f>+'[2]2.7. Procurement P'!K409</f>
        <v>23982.24072580738</v>
      </c>
      <c r="G220" s="28">
        <v>2</v>
      </c>
      <c r="H220" s="47"/>
      <c r="I220" s="47"/>
      <c r="J220" s="47"/>
      <c r="K220" s="48"/>
      <c r="L220" s="48"/>
      <c r="M220" s="48"/>
      <c r="N220" s="47"/>
    </row>
    <row r="221" spans="2:14" ht="17.25" hidden="1" outlineLevel="1" thickBot="1" x14ac:dyDescent="0.35">
      <c r="B221" s="35"/>
      <c r="C221" s="39" t="str">
        <f>+'[2]2.7. Procurement P'!B411</f>
        <v>Materas siembra</v>
      </c>
      <c r="D221" s="35" t="s">
        <v>56</v>
      </c>
      <c r="E221" s="29" t="s">
        <v>57</v>
      </c>
      <c r="F221" s="36">
        <f>+'[2]2.7. Procurement P'!K411</f>
        <v>31098.97066119072</v>
      </c>
      <c r="G221" s="28">
        <v>2</v>
      </c>
      <c r="H221" s="47"/>
      <c r="I221" s="47"/>
      <c r="J221" s="47"/>
      <c r="K221" s="48"/>
      <c r="L221" s="48"/>
      <c r="M221" s="48"/>
      <c r="N221" s="47"/>
    </row>
    <row r="222" spans="2:14" ht="17.25" hidden="1" outlineLevel="1" thickBot="1" x14ac:dyDescent="0.35">
      <c r="B222" s="35"/>
      <c r="C222" s="39" t="str">
        <f>+'[2]2.7. Procurement P'!B419</f>
        <v>Refractómetros digitales</v>
      </c>
      <c r="D222" s="35" t="s">
        <v>56</v>
      </c>
      <c r="E222" s="29" t="s">
        <v>57</v>
      </c>
      <c r="F222" s="36">
        <f>+'[2]2.7. Procurement P'!K419</f>
        <v>18886.014571573312</v>
      </c>
      <c r="G222" s="28">
        <v>2</v>
      </c>
      <c r="H222" s="47"/>
      <c r="I222" s="47"/>
      <c r="J222" s="47"/>
      <c r="K222" s="48"/>
      <c r="L222" s="48"/>
      <c r="M222" s="48"/>
      <c r="N222" s="47"/>
    </row>
    <row r="223" spans="2:14" ht="17.25" collapsed="1" thickBot="1" x14ac:dyDescent="0.35">
      <c r="B223" s="44" t="s">
        <v>73</v>
      </c>
      <c r="C223" s="45" t="s">
        <v>74</v>
      </c>
      <c r="D223" s="46" t="s">
        <v>56</v>
      </c>
      <c r="E223" s="29" t="s">
        <v>57</v>
      </c>
      <c r="F223" s="49">
        <f>+SUM(F224:F238)</f>
        <v>202904.50938743455</v>
      </c>
      <c r="G223" s="28" t="s">
        <v>67</v>
      </c>
      <c r="H223" s="47"/>
      <c r="I223" s="47"/>
      <c r="J223" s="47"/>
      <c r="K223" s="48"/>
      <c r="L223" s="48"/>
      <c r="M223" s="48"/>
      <c r="N223" s="47"/>
    </row>
    <row r="224" spans="2:14" ht="13.9" hidden="1" customHeight="1" outlineLevel="1" thickBot="1" x14ac:dyDescent="0.35">
      <c r="B224" s="35"/>
      <c r="C224" s="39" t="str">
        <f>+'[2]2.7. Procurement P'!B408</f>
        <v>Extractoras de yemas</v>
      </c>
      <c r="D224" s="35" t="s">
        <v>56</v>
      </c>
      <c r="E224" s="29" t="s">
        <v>57</v>
      </c>
      <c r="F224" s="36">
        <f>+'[2]2.7. Procurement P'!K408</f>
        <v>13490.010408266651</v>
      </c>
      <c r="G224" s="28">
        <v>1</v>
      </c>
      <c r="H224" s="47"/>
      <c r="I224" s="47"/>
      <c r="J224" s="47"/>
      <c r="K224" s="48"/>
      <c r="L224" s="48"/>
      <c r="M224" s="48"/>
      <c r="N224" s="47"/>
    </row>
    <row r="225" spans="2:14" ht="17.25" hidden="1" outlineLevel="1" thickBot="1" x14ac:dyDescent="0.35">
      <c r="B225" s="35"/>
      <c r="C225" s="39" t="str">
        <f>+'[2]2.7. Procurement P'!B384</f>
        <v>Autoclave SA 600-A con vacío y cargado automático</v>
      </c>
      <c r="D225" s="35" t="s">
        <v>56</v>
      </c>
      <c r="E225" s="29" t="s">
        <v>57</v>
      </c>
      <c r="F225" s="36">
        <f>+'[2]2.7. Procurement P'!K384</f>
        <v>13490.010408266651</v>
      </c>
      <c r="G225" s="28">
        <v>1</v>
      </c>
      <c r="H225" s="47"/>
      <c r="I225" s="47"/>
      <c r="J225" s="47"/>
      <c r="K225" s="48"/>
      <c r="L225" s="48"/>
      <c r="M225" s="48"/>
      <c r="N225" s="47"/>
    </row>
    <row r="226" spans="2:14" ht="17.25" hidden="1" outlineLevel="1" thickBot="1" x14ac:dyDescent="0.35">
      <c r="B226" s="35"/>
      <c r="C226" s="39" t="str">
        <f>+'[2]2.7. Procurement P'!B265</f>
        <v>ALIANZA - Repetidor</v>
      </c>
      <c r="D226" s="35" t="s">
        <v>56</v>
      </c>
      <c r="E226" s="29" t="s">
        <v>57</v>
      </c>
      <c r="F226" s="36">
        <f>+'[2]2.7. Procurement P'!K265</f>
        <v>12913.548192763406</v>
      </c>
      <c r="G226" s="28">
        <v>1</v>
      </c>
      <c r="H226" s="47"/>
      <c r="I226" s="47"/>
      <c r="J226" s="47"/>
      <c r="K226" s="48"/>
      <c r="L226" s="48"/>
      <c r="M226" s="48"/>
      <c r="N226" s="47"/>
    </row>
    <row r="227" spans="2:14" ht="17.25" hidden="1" outlineLevel="1" thickBot="1" x14ac:dyDescent="0.35">
      <c r="B227" s="35"/>
      <c r="C227" s="39" t="str">
        <f>+'[2]2.7. Procurement P'!B255</f>
        <v>AGROSAVIA - Plataforma aerotransportada para sensores (compartido con maíz)</v>
      </c>
      <c r="D227" s="35" t="s">
        <v>56</v>
      </c>
      <c r="E227" s="29" t="s">
        <v>57</v>
      </c>
      <c r="F227" s="36">
        <f>+'[2]2.7. Procurement P'!K255</f>
        <v>13699.914970219281</v>
      </c>
      <c r="G227" s="28">
        <v>1</v>
      </c>
      <c r="H227" s="47"/>
      <c r="I227" s="47"/>
      <c r="J227" s="47"/>
      <c r="K227" s="48"/>
      <c r="L227" s="48"/>
      <c r="M227" s="48"/>
      <c r="N227" s="47"/>
    </row>
    <row r="228" spans="2:14" ht="17.25" hidden="1" outlineLevel="1" thickBot="1" x14ac:dyDescent="0.35">
      <c r="B228" s="35"/>
      <c r="C228" s="39" t="str">
        <f>+'[2]2.7. Procurement P'!B248</f>
        <v>AGROSAVIA - Batería Lisímetros</v>
      </c>
      <c r="D228" s="35" t="s">
        <v>56</v>
      </c>
      <c r="E228" s="29" t="s">
        <v>57</v>
      </c>
      <c r="F228" s="36">
        <f>+'[2]2.7. Procurement P'!K248</f>
        <v>17986.680544355535</v>
      </c>
      <c r="G228" s="28">
        <v>1</v>
      </c>
      <c r="H228" s="47"/>
      <c r="I228" s="47"/>
      <c r="J228" s="47"/>
      <c r="K228" s="48"/>
      <c r="L228" s="48"/>
      <c r="M228" s="48"/>
      <c r="N228" s="47"/>
    </row>
    <row r="229" spans="2:14" ht="17.25" hidden="1" outlineLevel="1" thickBot="1" x14ac:dyDescent="0.35">
      <c r="B229" s="35"/>
      <c r="C229" s="39" t="str">
        <f>+'[2]2.7. Procurement P'!B149</f>
        <v>AGROSAVIA - Imágenes satelitales (333 KM2)</v>
      </c>
      <c r="D229" s="35" t="s">
        <v>56</v>
      </c>
      <c r="E229" s="29" t="s">
        <v>57</v>
      </c>
      <c r="F229" s="36">
        <f>+'[2]2.7. Procurement P'!K149</f>
        <v>11380.172780413746</v>
      </c>
      <c r="G229" s="28">
        <v>1</v>
      </c>
      <c r="H229" s="47"/>
      <c r="I229" s="47"/>
      <c r="J229" s="47"/>
      <c r="K229" s="48"/>
      <c r="L229" s="48"/>
      <c r="M229" s="48"/>
      <c r="N229" s="47"/>
    </row>
    <row r="230" spans="2:14" ht="17.25" hidden="1" outlineLevel="1" thickBot="1" x14ac:dyDescent="0.35">
      <c r="B230" s="35"/>
      <c r="C230" s="39" t="str">
        <f>+'[2]2.7. Procurement P'!B153</f>
        <v>AGROSAVIA - Plataforma de ala fija (repartido entre caña y maíz)</v>
      </c>
      <c r="D230" s="35" t="s">
        <v>56</v>
      </c>
      <c r="E230" s="29" t="s">
        <v>57</v>
      </c>
      <c r="F230" s="36">
        <f>+'[2]2.7. Procurement P'!K153</f>
        <v>14239.455430948132</v>
      </c>
      <c r="G230" s="28">
        <v>1</v>
      </c>
      <c r="H230" s="47"/>
      <c r="I230" s="47"/>
      <c r="J230" s="47"/>
      <c r="K230" s="48"/>
      <c r="L230" s="48"/>
      <c r="M230" s="48"/>
      <c r="N230" s="47"/>
    </row>
    <row r="231" spans="2:14" ht="17.25" hidden="1" outlineLevel="1" thickBot="1" x14ac:dyDescent="0.35">
      <c r="B231" s="35"/>
      <c r="C231" s="39" t="str">
        <f>+'[2]2.7. Procurement P'!B197</f>
        <v>FENALCE-Waterlogging pit (cemented structure to be constructed) with inlet/out valve</v>
      </c>
      <c r="D231" s="35" t="s">
        <v>56</v>
      </c>
      <c r="E231" s="29" t="s">
        <v>57</v>
      </c>
      <c r="F231" s="36">
        <f>+'[2]2.7. Procurement P'!K197</f>
        <v>10792.008326613322</v>
      </c>
      <c r="G231" s="28">
        <v>1</v>
      </c>
      <c r="H231" s="47"/>
      <c r="I231" s="47"/>
      <c r="J231" s="47"/>
      <c r="K231" s="48"/>
      <c r="L231" s="48"/>
      <c r="M231" s="48"/>
      <c r="N231" s="47"/>
    </row>
    <row r="232" spans="2:14" ht="17.25" hidden="1" outlineLevel="1" thickBot="1" x14ac:dyDescent="0.35">
      <c r="B232" s="35"/>
      <c r="C232" s="39" t="str">
        <f>+'[2]2.7. Procurement P'!B200</f>
        <v>CIMMYT Material de capacitación y divulgación</v>
      </c>
      <c r="D232" s="35" t="s">
        <v>56</v>
      </c>
      <c r="E232" s="29" t="s">
        <v>57</v>
      </c>
      <c r="F232" s="36">
        <f>+'[2]2.7. Procurement P'!K200</f>
        <v>10271.155001637275</v>
      </c>
      <c r="G232" s="28">
        <v>1</v>
      </c>
      <c r="H232" s="47"/>
      <c r="I232" s="47"/>
      <c r="J232" s="47"/>
      <c r="K232" s="48"/>
      <c r="L232" s="48"/>
      <c r="M232" s="48"/>
      <c r="N232" s="47"/>
    </row>
    <row r="233" spans="2:14" ht="17.25" hidden="1" outlineLevel="1" thickBot="1" x14ac:dyDescent="0.35">
      <c r="B233" s="35"/>
      <c r="C233" s="39" t="str">
        <f>+'[2]2.7. Procurement P'!B204</f>
        <v>CIMMYT TICS de seguimiento</v>
      </c>
      <c r="D233" s="35" t="s">
        <v>56</v>
      </c>
      <c r="E233" s="29" t="s">
        <v>57</v>
      </c>
      <c r="F233" s="36">
        <f>+'[2]2.7. Procurement P'!K204</f>
        <v>15157.721210500002</v>
      </c>
      <c r="G233" s="28">
        <v>1</v>
      </c>
      <c r="H233" s="47"/>
      <c r="I233" s="47"/>
      <c r="J233" s="47"/>
      <c r="K233" s="48"/>
      <c r="L233" s="48"/>
      <c r="M233" s="48"/>
      <c r="N233" s="47"/>
    </row>
    <row r="234" spans="2:14" ht="17.25" hidden="1" outlineLevel="1" thickBot="1" x14ac:dyDescent="0.35">
      <c r="B234" s="35"/>
      <c r="C234" s="39" t="str">
        <f>+'[2]2.7. Procurement P'!B318</f>
        <v>Autoclave</v>
      </c>
      <c r="D234" s="35" t="s">
        <v>56</v>
      </c>
      <c r="E234" s="29" t="s">
        <v>57</v>
      </c>
      <c r="F234" s="36">
        <f>+'[2]2.7. Procurement P'!K318</f>
        <v>12485.754077873467</v>
      </c>
      <c r="G234" s="28">
        <v>1</v>
      </c>
      <c r="H234" s="47"/>
      <c r="I234" s="47"/>
      <c r="J234" s="47"/>
      <c r="K234" s="48"/>
      <c r="L234" s="48"/>
      <c r="M234" s="48"/>
      <c r="N234" s="47"/>
    </row>
    <row r="235" spans="2:14" ht="17.25" hidden="1" outlineLevel="1" thickBot="1" x14ac:dyDescent="0.35">
      <c r="B235" s="35"/>
      <c r="C235" s="39" t="str">
        <f>+'[2]2.7. Procurement P'!B319</f>
        <v>Autoclave SA 600-A con vacío y cargado automático</v>
      </c>
      <c r="D235" s="35" t="s">
        <v>56</v>
      </c>
      <c r="E235" s="29" t="s">
        <v>57</v>
      </c>
      <c r="F235" s="36">
        <f>+'[2]2.7. Procurement P'!K319</f>
        <v>13490.010408266651</v>
      </c>
      <c r="G235" s="28">
        <v>1</v>
      </c>
      <c r="H235" s="47"/>
      <c r="I235" s="47"/>
      <c r="J235" s="47"/>
      <c r="K235" s="48"/>
      <c r="L235" s="48"/>
      <c r="M235" s="48"/>
      <c r="N235" s="47"/>
    </row>
    <row r="236" spans="2:14" ht="17.25" hidden="1" outlineLevel="1" thickBot="1" x14ac:dyDescent="0.35">
      <c r="B236" s="35"/>
      <c r="C236" s="39" t="str">
        <f>+'[2]2.7. Procurement P'!B357</f>
        <v>ALIANZA - Repetidor</v>
      </c>
      <c r="D236" s="35" t="s">
        <v>56</v>
      </c>
      <c r="E236" s="29" t="s">
        <v>57</v>
      </c>
      <c r="F236" s="36">
        <f>+'[2]2.7. Procurement P'!K357</f>
        <v>12950.409991935987</v>
      </c>
      <c r="G236" s="28">
        <v>1</v>
      </c>
      <c r="H236" s="47"/>
      <c r="I236" s="47"/>
      <c r="J236" s="47"/>
      <c r="K236" s="48"/>
      <c r="L236" s="48"/>
      <c r="M236" s="48"/>
      <c r="N236" s="47"/>
    </row>
    <row r="237" spans="2:14" ht="17.25" hidden="1" outlineLevel="1" thickBot="1" x14ac:dyDescent="0.35">
      <c r="B237" s="35"/>
      <c r="C237" s="39" t="str">
        <f>+'[2]2.7. Procurement P'!B428</f>
        <v>Cenicaña Papelería (útiles, impresiones, pendones, folletos, etc)</v>
      </c>
      <c r="D237" s="35" t="s">
        <v>56</v>
      </c>
      <c r="E237" s="29" t="s">
        <v>57</v>
      </c>
      <c r="F237" s="36">
        <f>+'[2]2.7. Procurement P'!K428</f>
        <v>11806.03571875753</v>
      </c>
      <c r="G237" s="28">
        <v>1</v>
      </c>
      <c r="H237" s="47"/>
      <c r="I237" s="47"/>
      <c r="J237" s="47"/>
      <c r="K237" s="48"/>
      <c r="L237" s="48"/>
      <c r="M237" s="48"/>
      <c r="N237" s="47"/>
    </row>
    <row r="238" spans="2:14" ht="17.25" hidden="1" outlineLevel="1" thickBot="1" x14ac:dyDescent="0.35">
      <c r="B238" s="35"/>
      <c r="C238" s="39" t="str">
        <f>+'[2]2.7. Procurement P'!B410</f>
        <v>Gastos de transporte (peajes, gasolinna, etc)</v>
      </c>
      <c r="D238" s="35" t="s">
        <v>56</v>
      </c>
      <c r="E238" s="29" t="s">
        <v>57</v>
      </c>
      <c r="F238" s="36">
        <f>+'[2]2.7. Procurement P'!K410</f>
        <v>18751.621916616881</v>
      </c>
      <c r="G238" s="28">
        <v>1</v>
      </c>
      <c r="H238" s="47"/>
      <c r="I238" s="47"/>
      <c r="J238" s="47"/>
      <c r="K238" s="48"/>
      <c r="L238" s="48"/>
      <c r="M238" s="48"/>
      <c r="N238" s="47"/>
    </row>
    <row r="239" spans="2:14" ht="17.25" collapsed="1" thickBot="1" x14ac:dyDescent="0.35">
      <c r="B239" s="44" t="s">
        <v>75</v>
      </c>
      <c r="C239" s="45" t="s">
        <v>76</v>
      </c>
      <c r="D239" s="46" t="s">
        <v>56</v>
      </c>
      <c r="E239" s="29" t="s">
        <v>57</v>
      </c>
      <c r="F239" s="49">
        <f>+SUM(F240:F326)</f>
        <v>289598.27511239308</v>
      </c>
      <c r="G239" s="28" t="s">
        <v>67</v>
      </c>
      <c r="H239" s="47"/>
      <c r="I239" s="47"/>
      <c r="J239" s="47"/>
      <c r="K239" s="48"/>
      <c r="L239" s="48"/>
      <c r="M239" s="48"/>
      <c r="N239" s="47"/>
    </row>
    <row r="240" spans="2:14" ht="17.25" hidden="1" outlineLevel="1" thickBot="1" x14ac:dyDescent="0.35">
      <c r="B240" s="35"/>
      <c r="C240" s="39" t="str">
        <f>+'[2]2.7. Procurement P'!B157</f>
        <v>Agrosavia Refractometros digitales</v>
      </c>
      <c r="D240" s="35" t="s">
        <v>56</v>
      </c>
      <c r="E240" s="29" t="s">
        <v>57</v>
      </c>
      <c r="F240" s="36">
        <f>+'[2]2.7. Procurement P'!K157</f>
        <v>1798.6680544355536</v>
      </c>
      <c r="G240" s="28">
        <v>1</v>
      </c>
      <c r="H240" s="47"/>
      <c r="I240" s="47"/>
      <c r="J240" s="47"/>
      <c r="K240" s="48"/>
      <c r="L240" s="48"/>
      <c r="M240" s="48"/>
      <c r="N240" s="47"/>
    </row>
    <row r="241" spans="2:14" ht="17.25" hidden="1" outlineLevel="1" thickBot="1" x14ac:dyDescent="0.35">
      <c r="B241" s="35"/>
      <c r="C241" s="39" t="str">
        <f>+'[2]2.7. Procurement P'!B162</f>
        <v>ALIANZA - Material divulgativo (impresiones y diseño)</v>
      </c>
      <c r="D241" s="35" t="s">
        <v>56</v>
      </c>
      <c r="E241" s="29" t="s">
        <v>57</v>
      </c>
      <c r="F241" s="36">
        <f>+'[2]2.7. Procurement P'!K162</f>
        <v>419.18407932891711</v>
      </c>
      <c r="G241" s="28">
        <v>1</v>
      </c>
      <c r="H241" s="47"/>
      <c r="I241" s="47"/>
      <c r="J241" s="47"/>
      <c r="K241" s="48"/>
      <c r="L241" s="48"/>
      <c r="M241" s="48"/>
      <c r="N241" s="47"/>
    </row>
    <row r="242" spans="2:14" ht="17.25" hidden="1" outlineLevel="1" thickBot="1" x14ac:dyDescent="0.35">
      <c r="B242" s="35"/>
      <c r="C242" s="39" t="str">
        <f>+'[2]2.7. Procurement P'!B168</f>
        <v>CIMMYT Análisis Fitopatológico</v>
      </c>
      <c r="D242" s="35" t="s">
        <v>56</v>
      </c>
      <c r="E242" s="29" t="s">
        <v>57</v>
      </c>
      <c r="F242" s="36">
        <f>+'[2]2.7. Procurement P'!K168</f>
        <v>2858.2412475111978</v>
      </c>
      <c r="G242" s="28">
        <v>1</v>
      </c>
      <c r="H242" s="47"/>
      <c r="I242" s="47"/>
      <c r="J242" s="47"/>
      <c r="K242" s="48"/>
      <c r="L242" s="48"/>
      <c r="M242" s="48"/>
      <c r="N242" s="47"/>
    </row>
    <row r="243" spans="2:14" ht="17.25" hidden="1" outlineLevel="1" thickBot="1" x14ac:dyDescent="0.35">
      <c r="B243" s="35"/>
      <c r="C243" s="39" t="str">
        <f>+'[2]2.7. Procurement P'!B152</f>
        <v>AGROSAVIA - Material de difusión</v>
      </c>
      <c r="D243" s="35" t="s">
        <v>56</v>
      </c>
      <c r="E243" s="29" t="s">
        <v>57</v>
      </c>
      <c r="F243" s="36">
        <f>+'[2]2.7. Procurement P'!K152</f>
        <v>3527.929367316297</v>
      </c>
      <c r="G243" s="28">
        <v>1</v>
      </c>
      <c r="H243" s="47"/>
      <c r="I243" s="47"/>
      <c r="J243" s="47"/>
      <c r="K243" s="48"/>
      <c r="L243" s="48"/>
      <c r="M243" s="48"/>
      <c r="N243" s="47"/>
    </row>
    <row r="244" spans="2:14" ht="17.25" hidden="1" outlineLevel="1" thickBot="1" x14ac:dyDescent="0.35">
      <c r="B244" s="35"/>
      <c r="C244" s="39" t="str">
        <f>+'[2]2.7. Procurement P'!B144</f>
        <v>Grabadora de periodista</v>
      </c>
      <c r="D244" s="35" t="s">
        <v>56</v>
      </c>
      <c r="E244" s="29" t="s">
        <v>57</v>
      </c>
      <c r="F244" s="36">
        <f>+'[2]2.7. Procurement P'!K144</f>
        <v>148.89191881244292</v>
      </c>
      <c r="G244" s="28">
        <v>1</v>
      </c>
      <c r="H244" s="47"/>
      <c r="I244" s="47"/>
      <c r="J244" s="47"/>
      <c r="K244" s="48"/>
      <c r="L244" s="48"/>
      <c r="M244" s="48"/>
      <c r="N244" s="47"/>
    </row>
    <row r="245" spans="2:14" ht="17.25" hidden="1" outlineLevel="1" thickBot="1" x14ac:dyDescent="0.35">
      <c r="B245" s="35"/>
      <c r="C245" s="39" t="str">
        <f>+'[2]2.7. Procurement P'!B175</f>
        <v>CIMMYT-Analisis fisica suelos</v>
      </c>
      <c r="D245" s="35" t="s">
        <v>56</v>
      </c>
      <c r="E245" s="29" t="s">
        <v>57</v>
      </c>
      <c r="F245" s="36">
        <f>+'[2]2.7. Procurement P'!K175</f>
        <v>164.0385265645225</v>
      </c>
      <c r="G245" s="28">
        <v>1</v>
      </c>
      <c r="H245" s="47"/>
      <c r="I245" s="47"/>
      <c r="J245" s="47"/>
      <c r="K245" s="48"/>
      <c r="L245" s="48"/>
      <c r="M245" s="48"/>
      <c r="N245" s="47"/>
    </row>
    <row r="246" spans="2:14" ht="17.25" hidden="1" outlineLevel="1" thickBot="1" x14ac:dyDescent="0.35">
      <c r="B246" s="35"/>
      <c r="C246" s="39" t="str">
        <f>+'[2]2.7. Procurement P'!B176</f>
        <v>CIMMYT-Analisis quimica suelos</v>
      </c>
      <c r="D246" s="35" t="s">
        <v>56</v>
      </c>
      <c r="E246" s="29" t="s">
        <v>57</v>
      </c>
      <c r="F246" s="36">
        <f>+'[2]2.7. Procurement P'!K176</f>
        <v>271.95860983065575</v>
      </c>
      <c r="G246" s="28">
        <v>1</v>
      </c>
      <c r="H246" s="47"/>
      <c r="I246" s="47"/>
      <c r="J246" s="47"/>
      <c r="K246" s="48"/>
      <c r="L246" s="48"/>
      <c r="M246" s="48"/>
      <c r="N246" s="47"/>
    </row>
    <row r="247" spans="2:14" ht="17.25" hidden="1" outlineLevel="1" thickBot="1" x14ac:dyDescent="0.35">
      <c r="B247" s="35"/>
      <c r="C247" s="39" t="str">
        <f>+'[2]2.7. Procurement P'!B177</f>
        <v>CIMMYT-Correspondencia</v>
      </c>
      <c r="D247" s="35" t="s">
        <v>56</v>
      </c>
      <c r="E247" s="29" t="s">
        <v>57</v>
      </c>
      <c r="F247" s="36">
        <f>+'[2]2.7. Procurement P'!K177</f>
        <v>38.351501436613326</v>
      </c>
      <c r="G247" s="28">
        <v>1</v>
      </c>
      <c r="H247" s="47"/>
      <c r="I247" s="47"/>
      <c r="J247" s="47"/>
      <c r="K247" s="48"/>
      <c r="L247" s="48"/>
      <c r="M247" s="48"/>
      <c r="N247" s="47"/>
    </row>
    <row r="248" spans="2:14" ht="17.25" hidden="1" outlineLevel="1" thickBot="1" x14ac:dyDescent="0.35">
      <c r="B248" s="35"/>
      <c r="C248" s="39" t="str">
        <f>+'[2]2.7. Procurement P'!B178</f>
        <v>CIMMYT-Distribución de semillas- Marbetes - Nacional</v>
      </c>
      <c r="D248" s="35" t="s">
        <v>56</v>
      </c>
      <c r="E248" s="29" t="s">
        <v>57</v>
      </c>
      <c r="F248" s="36">
        <f>+'[2]2.7. Procurement P'!K178</f>
        <v>626.40785679801763</v>
      </c>
      <c r="G248" s="28">
        <v>1</v>
      </c>
      <c r="H248" s="47"/>
      <c r="I248" s="47"/>
      <c r="J248" s="47"/>
      <c r="K248" s="48"/>
      <c r="L248" s="48"/>
      <c r="M248" s="48"/>
      <c r="N248" s="47"/>
    </row>
    <row r="249" spans="2:14" ht="17.25" hidden="1" outlineLevel="1" thickBot="1" x14ac:dyDescent="0.35">
      <c r="B249" s="35"/>
      <c r="C249" s="39" t="str">
        <f>+'[2]2.7. Procurement P'!B181</f>
        <v>FENALCE - Análisis de suelos</v>
      </c>
      <c r="D249" s="35" t="s">
        <v>56</v>
      </c>
      <c r="E249" s="29" t="s">
        <v>57</v>
      </c>
      <c r="F249" s="36">
        <f>+'[2]2.7. Procurement P'!K181</f>
        <v>129.50409991935985</v>
      </c>
      <c r="G249" s="28">
        <v>1</v>
      </c>
      <c r="H249" s="47"/>
      <c r="I249" s="47"/>
      <c r="J249" s="47"/>
      <c r="K249" s="48"/>
      <c r="L249" s="48"/>
      <c r="M249" s="48"/>
      <c r="N249" s="47"/>
    </row>
    <row r="250" spans="2:14" ht="17.25" hidden="1" outlineLevel="1" thickBot="1" x14ac:dyDescent="0.35">
      <c r="B250" s="35"/>
      <c r="C250" s="39" t="str">
        <f>+'[2]2.7. Procurement P'!B182</f>
        <v>FENALCE - Basculas analíticas</v>
      </c>
      <c r="D250" s="35" t="s">
        <v>56</v>
      </c>
      <c r="E250" s="29" t="s">
        <v>57</v>
      </c>
      <c r="F250" s="36">
        <f>+'[2]2.7. Procurement P'!K182</f>
        <v>129.50409991935985</v>
      </c>
      <c r="G250" s="28">
        <v>1</v>
      </c>
      <c r="H250" s="47"/>
      <c r="I250" s="47"/>
      <c r="J250" s="47"/>
      <c r="K250" s="48"/>
      <c r="L250" s="48"/>
      <c r="M250" s="48"/>
      <c r="N250" s="47"/>
    </row>
    <row r="251" spans="2:14" ht="17.25" hidden="1" outlineLevel="1" thickBot="1" x14ac:dyDescent="0.35">
      <c r="B251" s="35"/>
      <c r="C251" s="39" t="str">
        <f>+'[2]2.7. Procurement P'!B185</f>
        <v>FENALCE - Hornos de secado de muestras vegetales</v>
      </c>
      <c r="D251" s="35" t="s">
        <v>56</v>
      </c>
      <c r="E251" s="29" t="s">
        <v>57</v>
      </c>
      <c r="F251" s="36">
        <f>+'[2]2.7. Procurement P'!K185</f>
        <v>1079.2008326613322</v>
      </c>
      <c r="G251" s="28">
        <v>1</v>
      </c>
      <c r="H251" s="47"/>
      <c r="I251" s="47"/>
      <c r="J251" s="47"/>
      <c r="K251" s="48"/>
      <c r="L251" s="48"/>
      <c r="M251" s="48"/>
      <c r="N251" s="47"/>
    </row>
    <row r="252" spans="2:14" ht="17.25" hidden="1" outlineLevel="1" thickBot="1" x14ac:dyDescent="0.35">
      <c r="B252" s="35"/>
      <c r="C252" s="39" t="str">
        <f>+'[2]2.7. Procurement P'!B186</f>
        <v>FENALCE - Material divulgativo (impresiones y diseño)</v>
      </c>
      <c r="D252" s="35" t="s">
        <v>56</v>
      </c>
      <c r="E252" s="29" t="s">
        <v>57</v>
      </c>
      <c r="F252" s="36">
        <f>+'[2]2.7. Procurement P'!K186</f>
        <v>846.70304815591123</v>
      </c>
      <c r="G252" s="28">
        <v>1</v>
      </c>
      <c r="H252" s="47"/>
      <c r="I252" s="47"/>
      <c r="J252" s="47"/>
      <c r="K252" s="48"/>
      <c r="L252" s="48"/>
      <c r="M252" s="48"/>
      <c r="N252" s="47"/>
    </row>
    <row r="253" spans="2:14" ht="17.25" hidden="1" outlineLevel="1" thickBot="1" x14ac:dyDescent="0.35">
      <c r="B253" s="35"/>
      <c r="C253" s="39" t="str">
        <f>+'[2]2.7. Procurement P'!B187</f>
        <v>FENALCE - Picadora/ensiladora</v>
      </c>
      <c r="D253" s="35" t="s">
        <v>56</v>
      </c>
      <c r="E253" s="29" t="s">
        <v>57</v>
      </c>
      <c r="F253" s="36">
        <f>+'[2]2.7. Procurement P'!K187</f>
        <v>2363.3637906736972</v>
      </c>
      <c r="G253" s="28">
        <v>1</v>
      </c>
      <c r="H253" s="47"/>
      <c r="I253" s="47"/>
      <c r="J253" s="47"/>
      <c r="K253" s="48"/>
      <c r="L253" s="48"/>
      <c r="M253" s="48"/>
      <c r="N253" s="47"/>
    </row>
    <row r="254" spans="2:14" ht="17.25" hidden="1" outlineLevel="1" thickBot="1" x14ac:dyDescent="0.35">
      <c r="B254" s="35"/>
      <c r="C254" s="39" t="str">
        <f>+'[2]2.7. Procurement P'!B128</f>
        <v>FEDEARROZ - Balanza analitica (adquisión: Huila)</v>
      </c>
      <c r="D254" s="35" t="s">
        <v>56</v>
      </c>
      <c r="E254" s="29" t="s">
        <v>57</v>
      </c>
      <c r="F254" s="36">
        <f>+'[2]2.7. Procurement P'!K128</f>
        <v>1618.8012489919981</v>
      </c>
      <c r="G254" s="28">
        <v>1</v>
      </c>
      <c r="H254" s="47"/>
      <c r="I254" s="47"/>
      <c r="J254" s="47"/>
      <c r="K254" s="48"/>
      <c r="L254" s="48"/>
      <c r="M254" s="48"/>
      <c r="N254" s="47"/>
    </row>
    <row r="255" spans="2:14" ht="17.25" hidden="1" outlineLevel="1" thickBot="1" x14ac:dyDescent="0.35">
      <c r="B255" s="35"/>
      <c r="C255" s="39" t="str">
        <f>+'[2]2.7. Procurement P'!B129</f>
        <v xml:space="preserve">FEDEARROZ - Balanzas analiticas </v>
      </c>
      <c r="D255" s="35" t="s">
        <v>56</v>
      </c>
      <c r="E255" s="29" t="s">
        <v>57</v>
      </c>
      <c r="F255" s="36">
        <f>+'[2]2.7. Procurement P'!K129</f>
        <v>537.68053095709433</v>
      </c>
      <c r="G255" s="28">
        <v>1</v>
      </c>
      <c r="H255" s="47"/>
      <c r="I255" s="47"/>
      <c r="J255" s="47"/>
      <c r="K255" s="48"/>
      <c r="L255" s="48"/>
      <c r="M255" s="48"/>
      <c r="N255" s="47"/>
    </row>
    <row r="256" spans="2:14" ht="17.25" hidden="1" outlineLevel="1" thickBot="1" x14ac:dyDescent="0.35">
      <c r="B256" s="35"/>
      <c r="C256" s="39" t="str">
        <f>+'[2]2.7. Procurement P'!B155</f>
        <v>Agrosavia Balanzas digitales</v>
      </c>
      <c r="D256" s="35" t="s">
        <v>56</v>
      </c>
      <c r="E256" s="29" t="s">
        <v>57</v>
      </c>
      <c r="F256" s="36">
        <f>+'[2]2.7. Procurement P'!K155</f>
        <v>2398.2240725807378</v>
      </c>
      <c r="G256" s="28">
        <v>1</v>
      </c>
      <c r="H256" s="47"/>
      <c r="I256" s="47"/>
      <c r="J256" s="47"/>
      <c r="K256" s="48"/>
      <c r="L256" s="48"/>
      <c r="M256" s="48"/>
      <c r="N256" s="47"/>
    </row>
    <row r="257" spans="2:14" ht="17.25" hidden="1" outlineLevel="1" thickBot="1" x14ac:dyDescent="0.35">
      <c r="B257" s="35"/>
      <c r="C257" s="39" t="str">
        <f>+'[2]2.7. Procurement P'!B194</f>
        <v xml:space="preserve">FENALCE-Oxygen diffusion rate (ODR) meter </v>
      </c>
      <c r="D257" s="35" t="s">
        <v>56</v>
      </c>
      <c r="E257" s="29" t="s">
        <v>57</v>
      </c>
      <c r="F257" s="36">
        <f>+'[2]2.7. Procurement P'!K194</f>
        <v>6475.2049959679925</v>
      </c>
      <c r="G257" s="28">
        <v>1</v>
      </c>
      <c r="H257" s="47"/>
      <c r="I257" s="47"/>
      <c r="J257" s="47"/>
      <c r="K257" s="48"/>
      <c r="L257" s="48"/>
      <c r="M257" s="48"/>
      <c r="N257" s="47"/>
    </row>
    <row r="258" spans="2:14" ht="17.25" hidden="1" outlineLevel="1" thickBot="1" x14ac:dyDescent="0.35">
      <c r="B258" s="35"/>
      <c r="C258" s="39" t="str">
        <f>+'[2]2.7. Procurement P'!B195</f>
        <v>FENALCE-Portable weather station</v>
      </c>
      <c r="D258" s="35" t="s">
        <v>56</v>
      </c>
      <c r="E258" s="29" t="s">
        <v>57</v>
      </c>
      <c r="F258" s="36">
        <f>+'[2]2.7. Procurement P'!K195</f>
        <v>5396.0041633066612</v>
      </c>
      <c r="G258" s="28">
        <v>1</v>
      </c>
      <c r="H258" s="47"/>
      <c r="I258" s="47"/>
      <c r="J258" s="47"/>
      <c r="K258" s="48"/>
      <c r="L258" s="48"/>
      <c r="M258" s="48"/>
      <c r="N258" s="47"/>
    </row>
    <row r="259" spans="2:14" ht="17.25" hidden="1" outlineLevel="1" thickBot="1" x14ac:dyDescent="0.35">
      <c r="B259" s="35"/>
      <c r="C259" s="39" t="str">
        <f>+'[2]2.7. Procurement P'!B196</f>
        <v>FENALCE-Soil moisture profile probe</v>
      </c>
      <c r="D259" s="35" t="s">
        <v>56</v>
      </c>
      <c r="E259" s="29" t="s">
        <v>57</v>
      </c>
      <c r="F259" s="36">
        <f>+'[2]2.7. Procurement P'!K196</f>
        <v>6475.2049959679925</v>
      </c>
      <c r="G259" s="28">
        <v>1</v>
      </c>
      <c r="H259" s="47"/>
      <c r="I259" s="47"/>
      <c r="J259" s="47"/>
      <c r="K259" s="48"/>
      <c r="L259" s="48"/>
      <c r="M259" s="48"/>
      <c r="N259" s="47"/>
    </row>
    <row r="260" spans="2:14" ht="17.25" hidden="1" outlineLevel="1" thickBot="1" x14ac:dyDescent="0.35">
      <c r="B260" s="35"/>
      <c r="C260" s="39" t="str">
        <f>+'[2]2.7. Procurement P'!B198</f>
        <v>Grabadora de periodista</v>
      </c>
      <c r="D260" s="35" t="s">
        <v>56</v>
      </c>
      <c r="E260" s="29" t="s">
        <v>57</v>
      </c>
      <c r="F260" s="36">
        <f>+'[2]2.7. Procurement P'!K198</f>
        <v>148.89191881244292</v>
      </c>
      <c r="G260" s="28">
        <v>1</v>
      </c>
      <c r="H260" s="47"/>
      <c r="I260" s="47"/>
      <c r="J260" s="47"/>
      <c r="K260" s="48"/>
      <c r="L260" s="48"/>
      <c r="M260" s="48"/>
      <c r="N260" s="47"/>
    </row>
    <row r="261" spans="2:14" ht="17.25" hidden="1" outlineLevel="1" thickBot="1" x14ac:dyDescent="0.35">
      <c r="B261" s="35"/>
      <c r="C261" s="39" t="str">
        <f>+'[2]2.7. Procurement P'!B201</f>
        <v>CIMMYT Soporte de sistemas</v>
      </c>
      <c r="D261" s="35" t="s">
        <v>56</v>
      </c>
      <c r="E261" s="29" t="s">
        <v>57</v>
      </c>
      <c r="F261" s="36">
        <f>+'[2]2.7. Procurement P'!K201</f>
        <v>2104.4416236895977</v>
      </c>
      <c r="G261" s="28">
        <v>1</v>
      </c>
      <c r="H261" s="47"/>
      <c r="I261" s="47"/>
      <c r="J261" s="47"/>
      <c r="K261" s="48"/>
      <c r="L261" s="48"/>
      <c r="M261" s="48"/>
      <c r="N261" s="47"/>
    </row>
    <row r="262" spans="2:14" ht="17.25" hidden="1" outlineLevel="1" thickBot="1" x14ac:dyDescent="0.35">
      <c r="B262" s="35"/>
      <c r="C262" s="39" t="str">
        <f>+'[2]2.7. Procurement P'!B203</f>
        <v>CIMMYT Apoyo para tablero de control</v>
      </c>
      <c r="D262" s="35" t="s">
        <v>56</v>
      </c>
      <c r="E262" s="29" t="s">
        <v>57</v>
      </c>
      <c r="F262" s="36">
        <f>+'[2]2.7. Procurement P'!K203</f>
        <v>9232.4301918500023</v>
      </c>
      <c r="G262" s="28">
        <v>1</v>
      </c>
      <c r="H262" s="47"/>
      <c r="I262" s="47"/>
      <c r="J262" s="47"/>
      <c r="K262" s="48"/>
      <c r="L262" s="48"/>
      <c r="M262" s="48"/>
      <c r="N262" s="47"/>
    </row>
    <row r="263" spans="2:14" ht="17.25" hidden="1" outlineLevel="1" thickBot="1" x14ac:dyDescent="0.35">
      <c r="B263" s="35"/>
      <c r="C263" s="39" t="str">
        <f>+'[2]2.7. Procurement P'!B210</f>
        <v>AGROSAVIA - Analizador Elemental de Carbono y Nitrógeno</v>
      </c>
      <c r="D263" s="35" t="s">
        <v>56</v>
      </c>
      <c r="E263" s="29" t="s">
        <v>57</v>
      </c>
      <c r="F263" s="36">
        <f>+'[2]2.7. Procurement P'!K210</f>
        <v>453.2643497177595</v>
      </c>
      <c r="G263" s="28">
        <v>1</v>
      </c>
      <c r="H263" s="47"/>
      <c r="I263" s="47"/>
      <c r="J263" s="47"/>
      <c r="K263" s="48"/>
      <c r="L263" s="48"/>
      <c r="M263" s="48"/>
      <c r="N263" s="47"/>
    </row>
    <row r="264" spans="2:14" ht="17.25" hidden="1" outlineLevel="1" thickBot="1" x14ac:dyDescent="0.35">
      <c r="B264" s="35"/>
      <c r="C264" s="39" t="str">
        <f>+'[2]2.7. Procurement P'!B211</f>
        <v>AGROSAVIA - Balanzas analiticas</v>
      </c>
      <c r="D264" s="35" t="s">
        <v>56</v>
      </c>
      <c r="E264" s="29" t="s">
        <v>57</v>
      </c>
      <c r="F264" s="36">
        <f>+'[2]2.7. Procurement P'!K211</f>
        <v>172.67213322581313</v>
      </c>
      <c r="G264" s="28">
        <v>1</v>
      </c>
      <c r="H264" s="47"/>
      <c r="I264" s="47"/>
      <c r="J264" s="47"/>
      <c r="K264" s="48"/>
      <c r="L264" s="48"/>
      <c r="M264" s="48"/>
      <c r="N264" s="47"/>
    </row>
    <row r="265" spans="2:14" ht="17.25" hidden="1" outlineLevel="1" thickBot="1" x14ac:dyDescent="0.35">
      <c r="B265" s="35"/>
      <c r="C265" s="39" t="str">
        <f>+'[2]2.7. Procurement P'!B212</f>
        <v>AGROSAVIA - Cromatógrafo iónico</v>
      </c>
      <c r="D265" s="35" t="s">
        <v>56</v>
      </c>
      <c r="E265" s="29" t="s">
        <v>57</v>
      </c>
      <c r="F265" s="36">
        <f>+'[2]2.7. Procurement P'!K212</f>
        <v>2158.4016653226645</v>
      </c>
      <c r="G265" s="28">
        <v>1</v>
      </c>
      <c r="H265" s="47"/>
      <c r="I265" s="47"/>
      <c r="J265" s="47"/>
      <c r="K265" s="48"/>
      <c r="L265" s="48"/>
      <c r="M265" s="48"/>
      <c r="N265" s="47"/>
    </row>
    <row r="266" spans="2:14" ht="24.75" hidden="1" outlineLevel="1" thickBot="1" x14ac:dyDescent="0.35">
      <c r="B266" s="35"/>
      <c r="C266" s="39" t="str">
        <f>+'[2]2.7. Procurement P'!B213</f>
        <v>AGROSAVIA - Espectrofotómetro de emisión atómica con plasma de acoplamiento inductivo (ICP-OES)</v>
      </c>
      <c r="D266" s="35" t="s">
        <v>56</v>
      </c>
      <c r="E266" s="29" t="s">
        <v>57</v>
      </c>
      <c r="F266" s="36">
        <f>+'[2]2.7. Procurement P'!K213</f>
        <v>1187.1209159274654</v>
      </c>
      <c r="G266" s="28">
        <v>1</v>
      </c>
      <c r="H266" s="47"/>
      <c r="I266" s="47"/>
      <c r="J266" s="47"/>
      <c r="K266" s="48"/>
      <c r="L266" s="48"/>
      <c r="M266" s="48"/>
      <c r="N266" s="47"/>
    </row>
    <row r="267" spans="2:14" ht="17.25" hidden="1" outlineLevel="1" thickBot="1" x14ac:dyDescent="0.35">
      <c r="B267" s="35"/>
      <c r="C267" s="39" t="str">
        <f>+'[2]2.7. Procurement P'!B214</f>
        <v>AGROSAVIA - Estufa de secado</v>
      </c>
      <c r="D267" s="35" t="s">
        <v>56</v>
      </c>
      <c r="E267" s="29" t="s">
        <v>57</v>
      </c>
      <c r="F267" s="36">
        <f>+'[2]2.7. Procurement P'!K214</f>
        <v>2158.4016653226645</v>
      </c>
      <c r="G267" s="28">
        <v>1</v>
      </c>
      <c r="H267" s="47"/>
      <c r="I267" s="47"/>
      <c r="J267" s="47"/>
      <c r="K267" s="48"/>
      <c r="L267" s="48"/>
      <c r="M267" s="48"/>
      <c r="N267" s="47"/>
    </row>
    <row r="268" spans="2:14" ht="17.25" hidden="1" outlineLevel="1" thickBot="1" x14ac:dyDescent="0.35">
      <c r="B268" s="35"/>
      <c r="C268" s="39" t="str">
        <f>+'[2]2.7. Procurement P'!B215</f>
        <v>AGROSAVIA - Hornos Microondas para digestión de tejidos vegetales</v>
      </c>
      <c r="D268" s="35" t="s">
        <v>56</v>
      </c>
      <c r="E268" s="29" t="s">
        <v>57</v>
      </c>
      <c r="F268" s="36">
        <f>+'[2]2.7. Procurement P'!K215</f>
        <v>107.92008326613322</v>
      </c>
      <c r="G268" s="28">
        <v>1</v>
      </c>
      <c r="H268" s="47"/>
      <c r="I268" s="47"/>
      <c r="J268" s="47"/>
      <c r="K268" s="48"/>
      <c r="L268" s="48"/>
      <c r="M268" s="48"/>
      <c r="N268" s="47"/>
    </row>
    <row r="269" spans="2:14" ht="17.25" hidden="1" outlineLevel="1" thickBot="1" x14ac:dyDescent="0.35">
      <c r="B269" s="35"/>
      <c r="C269" s="39" t="str">
        <f>+'[2]2.7. Procurement P'!B216</f>
        <v>ALIANZA - Accesorios</v>
      </c>
      <c r="D269" s="35" t="s">
        <v>56</v>
      </c>
      <c r="E269" s="29" t="s">
        <v>57</v>
      </c>
      <c r="F269" s="36">
        <f>+'[2]2.7. Procurement P'!K216</f>
        <v>3885.1229975807955</v>
      </c>
      <c r="G269" s="28">
        <v>1</v>
      </c>
      <c r="H269" s="47"/>
      <c r="I269" s="47"/>
      <c r="J269" s="47"/>
      <c r="K269" s="48"/>
      <c r="L269" s="48"/>
      <c r="M269" s="48"/>
      <c r="N269" s="47"/>
    </row>
    <row r="270" spans="2:14" ht="17.25" hidden="1" outlineLevel="1" thickBot="1" x14ac:dyDescent="0.35">
      <c r="B270" s="35"/>
      <c r="C270" s="39" t="str">
        <f>+'[2]2.7. Procurement P'!B218</f>
        <v>ALIANZA - Contadores de caudal</v>
      </c>
      <c r="D270" s="35" t="s">
        <v>56</v>
      </c>
      <c r="E270" s="29" t="s">
        <v>57</v>
      </c>
      <c r="F270" s="36">
        <f>+'[2]2.7. Procurement P'!K218</f>
        <v>3237.6024979839963</v>
      </c>
      <c r="G270" s="28">
        <v>1</v>
      </c>
      <c r="H270" s="47"/>
      <c r="I270" s="47"/>
      <c r="J270" s="47"/>
      <c r="K270" s="48"/>
      <c r="L270" s="48"/>
      <c r="M270" s="48"/>
      <c r="N270" s="47"/>
    </row>
    <row r="271" spans="2:14" ht="17.25" hidden="1" outlineLevel="1" thickBot="1" x14ac:dyDescent="0.35">
      <c r="B271" s="35"/>
      <c r="C271" s="39" t="str">
        <f>+'[2]2.7. Procurement P'!B223</f>
        <v>ALIANZA - Repetidor</v>
      </c>
      <c r="D271" s="35" t="s">
        <v>56</v>
      </c>
      <c r="E271" s="29" t="s">
        <v>57</v>
      </c>
      <c r="F271" s="36">
        <f>+'[2]2.7. Procurement P'!K223</f>
        <v>7770.2459951615911</v>
      </c>
      <c r="G271" s="28">
        <v>1</v>
      </c>
      <c r="H271" s="47"/>
      <c r="I271" s="47"/>
      <c r="J271" s="47"/>
      <c r="K271" s="48"/>
      <c r="L271" s="48"/>
      <c r="M271" s="48"/>
      <c r="N271" s="47"/>
    </row>
    <row r="272" spans="2:14" ht="17.25" hidden="1" outlineLevel="1" thickBot="1" x14ac:dyDescent="0.35">
      <c r="B272" s="35"/>
      <c r="C272" s="39" t="str">
        <f>+'[2]2.7. Procurement P'!B227</f>
        <v>FEDEPAPA - Balanzas analitica</v>
      </c>
      <c r="D272" s="35" t="s">
        <v>56</v>
      </c>
      <c r="E272" s="29" t="s">
        <v>57</v>
      </c>
      <c r="F272" s="36">
        <f>+'[2]2.7. Procurement P'!K227</f>
        <v>12950.409991935985</v>
      </c>
      <c r="G272" s="28">
        <v>1</v>
      </c>
      <c r="H272" s="47"/>
      <c r="I272" s="47"/>
      <c r="J272" s="47"/>
      <c r="K272" s="48"/>
      <c r="L272" s="48"/>
      <c r="M272" s="48"/>
      <c r="N272" s="47"/>
    </row>
    <row r="273" spans="2:14" ht="17.25" hidden="1" outlineLevel="1" thickBot="1" x14ac:dyDescent="0.35">
      <c r="B273" s="35"/>
      <c r="C273" s="39" t="str">
        <f>+'[2]2.7. Procurement P'!B236</f>
        <v>FEDEPAPA - Sistema de riego - aspersion</v>
      </c>
      <c r="D273" s="35" t="s">
        <v>56</v>
      </c>
      <c r="E273" s="29" t="s">
        <v>57</v>
      </c>
      <c r="F273" s="36">
        <f>+'[2]2.7. Procurement P'!K236</f>
        <v>4316.803330645329</v>
      </c>
      <c r="G273" s="28">
        <v>1</v>
      </c>
      <c r="H273" s="47"/>
      <c r="I273" s="47"/>
      <c r="J273" s="47"/>
      <c r="K273" s="48"/>
      <c r="L273" s="48"/>
      <c r="M273" s="48"/>
      <c r="N273" s="47"/>
    </row>
    <row r="274" spans="2:14" ht="17.25" hidden="1" outlineLevel="1" thickBot="1" x14ac:dyDescent="0.35">
      <c r="B274" s="35"/>
      <c r="C274" s="39" t="str">
        <f>+'[2]2.7. Procurement P'!B237</f>
        <v>Grabadora de periodista</v>
      </c>
      <c r="D274" s="35" t="s">
        <v>56</v>
      </c>
      <c r="E274" s="29" t="s">
        <v>57</v>
      </c>
      <c r="F274" s="36">
        <f>+'[2]2.7. Procurement P'!K237</f>
        <v>148.89191881244292</v>
      </c>
      <c r="G274" s="28">
        <v>1</v>
      </c>
      <c r="H274" s="47"/>
      <c r="I274" s="47"/>
      <c r="J274" s="47"/>
      <c r="K274" s="48"/>
      <c r="L274" s="48"/>
      <c r="M274" s="48"/>
      <c r="N274" s="47"/>
    </row>
    <row r="275" spans="2:14" ht="17.25" hidden="1" outlineLevel="1" thickBot="1" x14ac:dyDescent="0.35">
      <c r="B275" s="35"/>
      <c r="C275" s="39" t="str">
        <f>+'[2]2.7. Procurement P'!B239</f>
        <v>Mesa de selección de semilla de papa x organización</v>
      </c>
      <c r="D275" s="35" t="s">
        <v>56</v>
      </c>
      <c r="E275" s="29" t="s">
        <v>57</v>
      </c>
      <c r="F275" s="36">
        <f>+'[2]2.7. Procurement P'!K239</f>
        <v>6381.4557178368859</v>
      </c>
      <c r="G275" s="28">
        <v>1</v>
      </c>
      <c r="H275" s="47"/>
      <c r="I275" s="47"/>
      <c r="J275" s="47"/>
      <c r="K275" s="48"/>
      <c r="L275" s="48"/>
      <c r="M275" s="48"/>
      <c r="N275" s="47"/>
    </row>
    <row r="276" spans="2:14" ht="17.25" hidden="1" outlineLevel="1" thickBot="1" x14ac:dyDescent="0.35">
      <c r="B276" s="35"/>
      <c r="C276" s="39" t="str">
        <f>+'[2]2.7. Procurement P'!B240</f>
        <v>Bascula de 100 kg x organización</v>
      </c>
      <c r="D276" s="35" t="s">
        <v>56</v>
      </c>
      <c r="E276" s="29" t="s">
        <v>57</v>
      </c>
      <c r="F276" s="36">
        <f>+'[2]2.7. Procurement P'!K240</f>
        <v>2127.1519059456286</v>
      </c>
      <c r="G276" s="28">
        <v>1</v>
      </c>
      <c r="H276" s="47"/>
      <c r="I276" s="47"/>
      <c r="J276" s="47"/>
      <c r="K276" s="48"/>
      <c r="L276" s="48"/>
      <c r="M276" s="48"/>
      <c r="N276" s="47"/>
    </row>
    <row r="277" spans="2:14" ht="17.25" hidden="1" outlineLevel="1" thickBot="1" x14ac:dyDescent="0.35">
      <c r="B277" s="35"/>
      <c r="C277" s="39" t="str">
        <f>+'[2]2.7. Procurement P'!B241</f>
        <v xml:space="preserve">Fumigadora aspersor manual de 20 litros </v>
      </c>
      <c r="D277" s="35" t="s">
        <v>56</v>
      </c>
      <c r="E277" s="29" t="s">
        <v>57</v>
      </c>
      <c r="F277" s="36">
        <f>+'[2]2.7. Procurement P'!K241</f>
        <v>737.14953732967501</v>
      </c>
      <c r="G277" s="28">
        <v>1</v>
      </c>
      <c r="H277" s="47"/>
      <c r="I277" s="47"/>
      <c r="J277" s="47"/>
      <c r="K277" s="48"/>
      <c r="L277" s="48"/>
      <c r="M277" s="48"/>
      <c r="N277" s="47"/>
    </row>
    <row r="278" spans="2:14" ht="17.25" hidden="1" outlineLevel="1" thickBot="1" x14ac:dyDescent="0.35">
      <c r="B278" s="35"/>
      <c r="C278" s="39" t="str">
        <f>+'[2]2.7. Procurement P'!B258</f>
        <v>ALIANZA - Accesorios</v>
      </c>
      <c r="D278" s="35" t="s">
        <v>56</v>
      </c>
      <c r="E278" s="29" t="s">
        <v>57</v>
      </c>
      <c r="F278" s="36">
        <f>+'[2]2.7. Procurement P'!K258</f>
        <v>3875.9075477876513</v>
      </c>
      <c r="G278" s="28">
        <v>1</v>
      </c>
      <c r="H278" s="47"/>
      <c r="I278" s="47"/>
      <c r="J278" s="47"/>
      <c r="K278" s="48"/>
      <c r="L278" s="48"/>
      <c r="M278" s="48"/>
      <c r="N278" s="47"/>
    </row>
    <row r="279" spans="2:14" ht="17.25" hidden="1" outlineLevel="1" thickBot="1" x14ac:dyDescent="0.35">
      <c r="B279" s="35"/>
      <c r="C279" s="39" t="str">
        <f>+'[2]2.7. Procurement P'!B260</f>
        <v>ALIANZA - Contadores fase industrial</v>
      </c>
      <c r="D279" s="35" t="s">
        <v>56</v>
      </c>
      <c r="E279" s="29" t="s">
        <v>57</v>
      </c>
      <c r="F279" s="36">
        <f>+'[2]2.7. Procurement P'!K260</f>
        <v>3043.229891940121</v>
      </c>
      <c r="G279" s="28">
        <v>1</v>
      </c>
      <c r="H279" s="47"/>
      <c r="I279" s="47"/>
      <c r="J279" s="47"/>
      <c r="K279" s="48"/>
      <c r="L279" s="48"/>
      <c r="M279" s="48"/>
      <c r="N279" s="47"/>
    </row>
    <row r="280" spans="2:14" ht="17.25" hidden="1" outlineLevel="1" thickBot="1" x14ac:dyDescent="0.35">
      <c r="B280" s="35"/>
      <c r="C280" s="39" t="str">
        <f>+'[2]2.7. Procurement P'!B277</f>
        <v>Grabadora de periodista</v>
      </c>
      <c r="D280" s="35" t="s">
        <v>56</v>
      </c>
      <c r="E280" s="29" t="s">
        <v>57</v>
      </c>
      <c r="F280" s="36">
        <f>+'[2]2.7. Procurement P'!K277</f>
        <v>148.89191881244292</v>
      </c>
      <c r="G280" s="28">
        <v>1</v>
      </c>
      <c r="H280" s="47"/>
      <c r="I280" s="47"/>
      <c r="J280" s="47"/>
      <c r="K280" s="48"/>
      <c r="L280" s="48"/>
      <c r="M280" s="48"/>
      <c r="N280" s="47"/>
    </row>
    <row r="281" spans="2:14" ht="17.25" hidden="1" outlineLevel="1" thickBot="1" x14ac:dyDescent="0.35">
      <c r="B281" s="35"/>
      <c r="C281" s="39" t="str">
        <f>+'[2]2.7. Procurement P'!B289</f>
        <v>ALIANZA - Accesorios</v>
      </c>
      <c r="D281" s="35" t="s">
        <v>56</v>
      </c>
      <c r="E281" s="29" t="s">
        <v>57</v>
      </c>
      <c r="F281" s="36">
        <f>+'[2]2.7. Procurement P'!K289</f>
        <v>2913.8422481855969</v>
      </c>
      <c r="G281" s="28">
        <v>1</v>
      </c>
      <c r="H281" s="47"/>
      <c r="I281" s="47"/>
      <c r="J281" s="47"/>
      <c r="K281" s="48"/>
      <c r="L281" s="48"/>
      <c r="M281" s="48"/>
      <c r="N281" s="47"/>
    </row>
    <row r="282" spans="2:14" ht="17.25" hidden="1" outlineLevel="1" thickBot="1" x14ac:dyDescent="0.35">
      <c r="B282" s="35"/>
      <c r="C282" s="39" t="str">
        <f>+'[2]2.7. Procurement P'!B297</f>
        <v>ALIANZA - Repetidor</v>
      </c>
      <c r="D282" s="35" t="s">
        <v>56</v>
      </c>
      <c r="E282" s="29" t="s">
        <v>57</v>
      </c>
      <c r="F282" s="36">
        <f>+'[2]2.7. Procurement P'!K297</f>
        <v>5827.6844963711937</v>
      </c>
      <c r="G282" s="28">
        <v>1</v>
      </c>
      <c r="H282" s="47"/>
      <c r="I282" s="47"/>
      <c r="J282" s="47"/>
      <c r="K282" s="48"/>
      <c r="L282" s="48"/>
      <c r="M282" s="48"/>
      <c r="N282" s="47"/>
    </row>
    <row r="283" spans="2:14" ht="17.25" hidden="1" outlineLevel="1" thickBot="1" x14ac:dyDescent="0.35">
      <c r="B283" s="35"/>
      <c r="C283" s="39" t="str">
        <f>+'[2]2.7. Procurement P'!B300</f>
        <v>FEDEGAN - Balanza analitica</v>
      </c>
      <c r="D283" s="35" t="s">
        <v>56</v>
      </c>
      <c r="E283" s="29" t="s">
        <v>57</v>
      </c>
      <c r="F283" s="36">
        <f>+'[2]2.7. Procurement P'!K300</f>
        <v>6475.2049959679925</v>
      </c>
      <c r="G283" s="28">
        <v>1</v>
      </c>
      <c r="H283" s="47"/>
      <c r="I283" s="47"/>
      <c r="J283" s="47"/>
      <c r="K283" s="48"/>
      <c r="L283" s="48"/>
      <c r="M283" s="48"/>
      <c r="N283" s="47"/>
    </row>
    <row r="284" spans="2:14" ht="17.25" hidden="1" outlineLevel="1" thickBot="1" x14ac:dyDescent="0.35">
      <c r="B284" s="35"/>
      <c r="C284" s="39" t="str">
        <f>+'[2]2.7. Procurement P'!B309</f>
        <v>FEDEGAN - Sistema de riego - aspersion</v>
      </c>
      <c r="D284" s="35" t="s">
        <v>56</v>
      </c>
      <c r="E284" s="29" t="s">
        <v>57</v>
      </c>
      <c r="F284" s="36">
        <f>+'[2]2.7. Procurement P'!K309</f>
        <v>4316.803330645329</v>
      </c>
      <c r="G284" s="28">
        <v>1</v>
      </c>
      <c r="H284" s="47"/>
      <c r="I284" s="47"/>
      <c r="J284" s="47"/>
      <c r="K284" s="48"/>
      <c r="L284" s="48"/>
      <c r="M284" s="48"/>
      <c r="N284" s="47"/>
    </row>
    <row r="285" spans="2:14" ht="17.25" hidden="1" outlineLevel="1" thickBot="1" x14ac:dyDescent="0.35">
      <c r="B285" s="35"/>
      <c r="C285" s="39" t="str">
        <f>+'[2]2.7. Procurement P'!B310</f>
        <v>Grabadora de periodista</v>
      </c>
      <c r="D285" s="35" t="s">
        <v>56</v>
      </c>
      <c r="E285" s="29" t="s">
        <v>57</v>
      </c>
      <c r="F285" s="36">
        <f>+'[2]2.7. Procurement P'!K310</f>
        <v>74.445959406221462</v>
      </c>
      <c r="G285" s="28">
        <v>1</v>
      </c>
      <c r="H285" s="47"/>
      <c r="I285" s="47"/>
      <c r="J285" s="47"/>
      <c r="K285" s="48"/>
      <c r="L285" s="48"/>
      <c r="M285" s="48"/>
      <c r="N285" s="47"/>
    </row>
    <row r="286" spans="2:14" ht="17.25" hidden="1" outlineLevel="1" thickBot="1" x14ac:dyDescent="0.35">
      <c r="B286" s="35"/>
      <c r="C286" s="39" t="str">
        <f>+'[2]2.7. Procurement P'!B385</f>
        <v>Balanza digital de precisión</v>
      </c>
      <c r="D286" s="35" t="s">
        <v>56</v>
      </c>
      <c r="E286" s="29" t="s">
        <v>57</v>
      </c>
      <c r="F286" s="36">
        <f>+'[2]2.7. Procurement P'!K385</f>
        <v>2997.7800907259225</v>
      </c>
      <c r="G286" s="28">
        <v>1</v>
      </c>
      <c r="H286" s="47"/>
      <c r="I286" s="47"/>
      <c r="J286" s="47"/>
      <c r="K286" s="48"/>
      <c r="L286" s="48"/>
      <c r="M286" s="48"/>
      <c r="N286" s="47"/>
    </row>
    <row r="287" spans="2:14" ht="17.25" hidden="1" outlineLevel="1" thickBot="1" x14ac:dyDescent="0.35">
      <c r="B287" s="35"/>
      <c r="C287" s="39" t="str">
        <f>+'[2]2.7. Procurement P'!B313</f>
        <v xml:space="preserve">Camara termografica </v>
      </c>
      <c r="D287" s="35" t="s">
        <v>56</v>
      </c>
      <c r="E287" s="29" t="s">
        <v>57</v>
      </c>
      <c r="F287" s="36">
        <f>+'[2]2.7. Procurement P'!K313</f>
        <v>8993.3402721777638</v>
      </c>
      <c r="G287" s="28">
        <v>1</v>
      </c>
      <c r="H287" s="47"/>
      <c r="I287" s="47"/>
      <c r="J287" s="47"/>
      <c r="K287" s="48"/>
      <c r="L287" s="48"/>
      <c r="M287" s="48"/>
      <c r="N287" s="47"/>
    </row>
    <row r="288" spans="2:14" ht="17.25" hidden="1" outlineLevel="1" thickBot="1" x14ac:dyDescent="0.35">
      <c r="B288" s="35"/>
      <c r="C288" s="39" t="str">
        <f>+'[2]2.7. Procurement P'!B314</f>
        <v xml:space="preserve">Tarimas de observacion </v>
      </c>
      <c r="D288" s="35" t="s">
        <v>56</v>
      </c>
      <c r="E288" s="29" t="s">
        <v>57</v>
      </c>
      <c r="F288" s="36">
        <f>+'[2]2.7. Procurement P'!K314</f>
        <v>179.86680544355571</v>
      </c>
      <c r="G288" s="28">
        <v>1</v>
      </c>
      <c r="H288" s="47"/>
      <c r="I288" s="47"/>
      <c r="J288" s="47"/>
      <c r="K288" s="48"/>
      <c r="L288" s="48"/>
      <c r="M288" s="48"/>
      <c r="N288" s="47"/>
    </row>
    <row r="289" spans="2:14" ht="17.25" hidden="1" outlineLevel="1" thickBot="1" x14ac:dyDescent="0.35">
      <c r="B289" s="35"/>
      <c r="C289" s="39" t="str">
        <f>+'[2]2.7. Procurement P'!B321</f>
        <v>Cabina de Flujo Laminar</v>
      </c>
      <c r="D289" s="35" t="s">
        <v>56</v>
      </c>
      <c r="E289" s="29" t="s">
        <v>57</v>
      </c>
      <c r="F289" s="36">
        <f>+'[2]2.7. Procurement P'!K321</f>
        <v>4352.1771357158941</v>
      </c>
      <c r="G289" s="28">
        <v>1</v>
      </c>
      <c r="H289" s="47"/>
      <c r="I289" s="47"/>
      <c r="J289" s="47"/>
      <c r="K289" s="48"/>
      <c r="L289" s="48"/>
      <c r="M289" s="48"/>
      <c r="N289" s="47"/>
    </row>
    <row r="290" spans="2:14" ht="17.25" hidden="1" outlineLevel="1" thickBot="1" x14ac:dyDescent="0.35">
      <c r="B290" s="35"/>
      <c r="C290" s="39" t="str">
        <f>+'[2]2.7. Procurement P'!B322</f>
        <v>CENICAFE - Calentadores</v>
      </c>
      <c r="D290" s="35" t="s">
        <v>56</v>
      </c>
      <c r="E290" s="29" t="s">
        <v>57</v>
      </c>
      <c r="F290" s="36">
        <f>+'[2]2.7. Procurement P'!K322</f>
        <v>1199.1120362903689</v>
      </c>
      <c r="G290" s="28">
        <v>1</v>
      </c>
      <c r="H290" s="47"/>
      <c r="I290" s="47"/>
      <c r="J290" s="47"/>
      <c r="K290" s="48"/>
      <c r="L290" s="48"/>
      <c r="M290" s="48"/>
      <c r="N290" s="47"/>
    </row>
    <row r="291" spans="2:14" ht="17.25" hidden="1" outlineLevel="1" thickBot="1" x14ac:dyDescent="0.35">
      <c r="B291" s="35"/>
      <c r="C291" s="39" t="str">
        <f>+'[2]2.7. Procurement P'!B329</f>
        <v>CENICAFE - Humidificador</v>
      </c>
      <c r="D291" s="35" t="s">
        <v>56</v>
      </c>
      <c r="E291" s="29" t="s">
        <v>57</v>
      </c>
      <c r="F291" s="36">
        <f>+'[2]2.7. Procurement P'!K329</f>
        <v>1199.1120362903689</v>
      </c>
      <c r="G291" s="28">
        <v>1</v>
      </c>
      <c r="H291" s="47"/>
      <c r="I291" s="47"/>
      <c r="J291" s="47"/>
      <c r="K291" s="48"/>
      <c r="L291" s="48"/>
      <c r="M291" s="48"/>
      <c r="N291" s="47"/>
    </row>
    <row r="292" spans="2:14" ht="17.25" hidden="1" outlineLevel="1" thickBot="1" x14ac:dyDescent="0.35">
      <c r="B292" s="35"/>
      <c r="C292" s="39" t="str">
        <f>+'[2]2.7. Procurement P'!B333</f>
        <v>CENICAFE - Módulo SAS IML</v>
      </c>
      <c r="D292" s="35" t="s">
        <v>56</v>
      </c>
      <c r="E292" s="29" t="s">
        <v>57</v>
      </c>
      <c r="F292" s="36">
        <f>+'[2]2.7. Procurement P'!K333</f>
        <v>11580.428148215746</v>
      </c>
      <c r="G292" s="28">
        <v>1</v>
      </c>
      <c r="H292" s="47"/>
      <c r="I292" s="47"/>
      <c r="J292" s="47"/>
      <c r="K292" s="48"/>
      <c r="L292" s="48"/>
      <c r="M292" s="48"/>
      <c r="N292" s="47"/>
    </row>
    <row r="293" spans="2:14" ht="17.25" hidden="1" outlineLevel="1" thickBot="1" x14ac:dyDescent="0.35">
      <c r="B293" s="35"/>
      <c r="C293" s="39" t="str">
        <f>+'[2]2.7. Procurement P'!B334</f>
        <v>CENICAFE - Módulo SAS/ACCPCFF</v>
      </c>
      <c r="D293" s="35" t="s">
        <v>56</v>
      </c>
      <c r="E293" s="29" t="s">
        <v>57</v>
      </c>
      <c r="F293" s="36">
        <f>+'[2]2.7. Procurement P'!K334</f>
        <v>5023.6969402733803</v>
      </c>
      <c r="G293" s="28">
        <v>1</v>
      </c>
      <c r="H293" s="47"/>
      <c r="I293" s="47"/>
      <c r="J293" s="47"/>
      <c r="K293" s="48"/>
      <c r="L293" s="48"/>
      <c r="M293" s="48"/>
      <c r="N293" s="47"/>
    </row>
    <row r="294" spans="2:14" ht="17.25" hidden="1" outlineLevel="1" thickBot="1" x14ac:dyDescent="0.35">
      <c r="B294" s="35"/>
      <c r="C294" s="39" t="str">
        <f>+'[2]2.7. Procurement P'!B320</f>
        <v>Balanza Analítica</v>
      </c>
      <c r="D294" s="35" t="s">
        <v>56</v>
      </c>
      <c r="E294" s="29" t="s">
        <v>57</v>
      </c>
      <c r="F294" s="36">
        <f>+'[2]2.7. Procurement P'!K320</f>
        <v>11558.240917802867</v>
      </c>
      <c r="G294" s="28">
        <v>1</v>
      </c>
      <c r="H294" s="47"/>
      <c r="I294" s="47"/>
      <c r="J294" s="47"/>
      <c r="K294" s="48"/>
      <c r="L294" s="48"/>
      <c r="M294" s="48"/>
      <c r="N294" s="47"/>
    </row>
    <row r="295" spans="2:14" ht="17.25" hidden="1" outlineLevel="1" thickBot="1" x14ac:dyDescent="0.35">
      <c r="B295" s="35"/>
      <c r="C295" s="39" t="str">
        <f>+'[2]2.7. Procurement P'!B335</f>
        <v>CENICAFE - Molino de Martillos y cuchillas</v>
      </c>
      <c r="D295" s="35" t="s">
        <v>56</v>
      </c>
      <c r="E295" s="29" t="s">
        <v>57</v>
      </c>
      <c r="F295" s="36">
        <f>+'[2]2.7. Procurement P'!K335</f>
        <v>5930.1971528761433</v>
      </c>
      <c r="G295" s="28">
        <v>1</v>
      </c>
      <c r="H295" s="47"/>
      <c r="I295" s="47"/>
      <c r="J295" s="47"/>
      <c r="K295" s="48"/>
      <c r="L295" s="48"/>
      <c r="M295" s="48"/>
      <c r="N295" s="47"/>
    </row>
    <row r="296" spans="2:14" ht="17.25" hidden="1" outlineLevel="1" thickBot="1" x14ac:dyDescent="0.35">
      <c r="B296" s="35"/>
      <c r="C296" s="39" t="str">
        <f>+'[2]2.7. Procurement P'!B337</f>
        <v>CENICAFE - Sistema de bombeo</v>
      </c>
      <c r="D296" s="35" t="s">
        <v>56</v>
      </c>
      <c r="E296" s="29" t="s">
        <v>57</v>
      </c>
      <c r="F296" s="36">
        <f>+'[2]2.7. Procurement P'!K337</f>
        <v>3597.3361088711072</v>
      </c>
      <c r="G296" s="28">
        <v>1</v>
      </c>
      <c r="H296" s="47"/>
      <c r="I296" s="47"/>
      <c r="J296" s="47"/>
      <c r="K296" s="48"/>
      <c r="L296" s="48"/>
      <c r="M296" s="48"/>
      <c r="N296" s="47"/>
    </row>
    <row r="297" spans="2:14" ht="17.25" hidden="1" outlineLevel="1" thickBot="1" x14ac:dyDescent="0.35">
      <c r="B297" s="35"/>
      <c r="C297" s="39" t="str">
        <f>+'[2]2.7. Procurement P'!B340</f>
        <v>MATIS (10 unidades importacion)</v>
      </c>
      <c r="D297" s="35" t="s">
        <v>56</v>
      </c>
      <c r="E297" s="29" t="s">
        <v>57</v>
      </c>
      <c r="F297" s="36">
        <f>+'[2]2.7. Procurement P'!K340</f>
        <v>2169.1936736492776</v>
      </c>
      <c r="G297" s="28">
        <v>1</v>
      </c>
      <c r="H297" s="47"/>
      <c r="I297" s="47"/>
      <c r="J297" s="47"/>
      <c r="K297" s="48"/>
      <c r="L297" s="48"/>
      <c r="M297" s="48"/>
      <c r="N297" s="47"/>
    </row>
    <row r="298" spans="2:14" ht="17.25" hidden="1" outlineLevel="1" thickBot="1" x14ac:dyDescent="0.35">
      <c r="B298" s="35"/>
      <c r="C298" s="39" t="str">
        <f>+'[2]2.7. Procurement P'!B341</f>
        <v>MATIS (EUR 86)</v>
      </c>
      <c r="D298" s="35" t="s">
        <v>56</v>
      </c>
      <c r="E298" s="29" t="s">
        <v>57</v>
      </c>
      <c r="F298" s="36">
        <f>+'[2]2.7. Procurement P'!K341</f>
        <v>2227.4705186129895</v>
      </c>
      <c r="G298" s="28">
        <v>1</v>
      </c>
      <c r="H298" s="47"/>
      <c r="I298" s="47"/>
      <c r="J298" s="47"/>
      <c r="K298" s="48"/>
      <c r="L298" s="48"/>
      <c r="M298" s="48"/>
      <c r="N298" s="47"/>
    </row>
    <row r="299" spans="2:14" ht="17.25" hidden="1" outlineLevel="1" thickBot="1" x14ac:dyDescent="0.35">
      <c r="B299" s="35"/>
      <c r="C299" s="39" t="str">
        <f>+'[2]2.7. Procurement P'!B342</f>
        <v>RITA (USD 243)</v>
      </c>
      <c r="D299" s="35" t="s">
        <v>56</v>
      </c>
      <c r="E299" s="29" t="s">
        <v>57</v>
      </c>
      <c r="F299" s="36">
        <f>+'[2]2.7. Procurement P'!K342</f>
        <v>5463.4542153479952</v>
      </c>
      <c r="G299" s="28">
        <v>1</v>
      </c>
      <c r="H299" s="47"/>
      <c r="I299" s="47"/>
      <c r="J299" s="47"/>
      <c r="K299" s="48"/>
      <c r="L299" s="48"/>
      <c r="M299" s="48"/>
      <c r="N299" s="47"/>
    </row>
    <row r="300" spans="2:14" ht="17.25" hidden="1" outlineLevel="1" thickBot="1" x14ac:dyDescent="0.35">
      <c r="B300" s="35"/>
      <c r="C300" s="39" t="str">
        <f>+'[2]2.7. Procurement P'!B346</f>
        <v xml:space="preserve">AGROSAVIA - Compra y mantenimeinto de sensores (matriciales) de humedad del suelo </v>
      </c>
      <c r="D300" s="35" t="s">
        <v>56</v>
      </c>
      <c r="E300" s="29" t="s">
        <v>57</v>
      </c>
      <c r="F300" s="36">
        <f>+'[2]2.7. Procurement P'!K346</f>
        <v>5396.0041633066612</v>
      </c>
      <c r="G300" s="28">
        <v>1</v>
      </c>
      <c r="H300" s="47"/>
      <c r="I300" s="47"/>
      <c r="J300" s="47"/>
      <c r="K300" s="48"/>
      <c r="L300" s="48"/>
      <c r="M300" s="48"/>
      <c r="N300" s="47"/>
    </row>
    <row r="301" spans="2:14" ht="17.25" hidden="1" outlineLevel="1" thickBot="1" x14ac:dyDescent="0.35">
      <c r="B301" s="35"/>
      <c r="C301" s="39" t="str">
        <f>+'[2]2.7. Procurement P'!B350</f>
        <v>ALIANZA - Accesorios</v>
      </c>
      <c r="D301" s="35" t="s">
        <v>56</v>
      </c>
      <c r="E301" s="29" t="s">
        <v>57</v>
      </c>
      <c r="F301" s="36">
        <f>+'[2]2.7. Procurement P'!K350</f>
        <v>7770.2459951615911</v>
      </c>
      <c r="G301" s="28">
        <v>1</v>
      </c>
      <c r="H301" s="47"/>
      <c r="I301" s="47"/>
      <c r="J301" s="47"/>
      <c r="K301" s="48"/>
      <c r="L301" s="48"/>
      <c r="M301" s="48"/>
      <c r="N301" s="47"/>
    </row>
    <row r="302" spans="2:14" ht="17.25" hidden="1" outlineLevel="1" thickBot="1" x14ac:dyDescent="0.35">
      <c r="B302" s="35"/>
      <c r="C302" s="39" t="str">
        <f>+'[2]2.7. Procurement P'!B353</f>
        <v>ALIANZA - Contadores de caudal</v>
      </c>
      <c r="D302" s="35" t="s">
        <v>56</v>
      </c>
      <c r="E302" s="29" t="s">
        <v>57</v>
      </c>
      <c r="F302" s="36">
        <f>+'[2]2.7. Procurement P'!K353</f>
        <v>6475.2049959679925</v>
      </c>
      <c r="G302" s="28">
        <v>1</v>
      </c>
      <c r="H302" s="47"/>
      <c r="I302" s="47"/>
      <c r="J302" s="47"/>
      <c r="K302" s="48"/>
      <c r="L302" s="48"/>
      <c r="M302" s="48"/>
      <c r="N302" s="47"/>
    </row>
    <row r="303" spans="2:14" ht="17.25" hidden="1" outlineLevel="1" thickBot="1" x14ac:dyDescent="0.35">
      <c r="B303" s="35"/>
      <c r="C303" s="39" t="str">
        <f>+'[2]2.7. Procurement P'!B356</f>
        <v>ALIANZA - Material divulgativo (impresiones y diseño)</v>
      </c>
      <c r="D303" s="35" t="s">
        <v>56</v>
      </c>
      <c r="E303" s="29" t="s">
        <v>57</v>
      </c>
      <c r="F303" s="36">
        <f>+'[2]2.7. Procurement P'!K356</f>
        <v>3187.6296440645333</v>
      </c>
      <c r="G303" s="28">
        <v>1</v>
      </c>
      <c r="H303" s="47"/>
      <c r="I303" s="47"/>
      <c r="J303" s="47"/>
      <c r="K303" s="48"/>
      <c r="L303" s="48"/>
      <c r="M303" s="48"/>
      <c r="N303" s="47"/>
    </row>
    <row r="304" spans="2:14" ht="17.25" hidden="1" outlineLevel="1" thickBot="1" x14ac:dyDescent="0.35">
      <c r="B304" s="35"/>
      <c r="C304" s="39" t="str">
        <f>+'[2]2.7. Procurement P'!B362</f>
        <v>ASOHOFRUCOL - Cartillas</v>
      </c>
      <c r="D304" s="35" t="s">
        <v>56</v>
      </c>
      <c r="E304" s="29" t="s">
        <v>57</v>
      </c>
      <c r="F304" s="36">
        <f>+'[2]2.7. Procurement P'!K362</f>
        <v>6166.5535578268518</v>
      </c>
      <c r="G304" s="28">
        <v>1</v>
      </c>
      <c r="H304" s="47"/>
      <c r="I304" s="47"/>
      <c r="J304" s="47"/>
      <c r="K304" s="48"/>
      <c r="L304" s="48"/>
      <c r="M304" s="48"/>
      <c r="N304" s="47"/>
    </row>
    <row r="305" spans="2:14" ht="17.25" hidden="1" outlineLevel="1" thickBot="1" x14ac:dyDescent="0.35">
      <c r="B305" s="35"/>
      <c r="C305" s="39" t="str">
        <f>+'[2]2.7. Procurement P'!B364</f>
        <v>ASOHOFRUCOL - Estufas de secado de biomasa</v>
      </c>
      <c r="D305" s="35" t="s">
        <v>56</v>
      </c>
      <c r="E305" s="29" t="s">
        <v>57</v>
      </c>
      <c r="F305" s="36">
        <f>+'[2]2.7. Procurement P'!K364</f>
        <v>3334.7305729235163</v>
      </c>
      <c r="G305" s="28">
        <v>1</v>
      </c>
      <c r="H305" s="47"/>
      <c r="I305" s="47"/>
      <c r="J305" s="47"/>
      <c r="K305" s="48"/>
      <c r="L305" s="48"/>
      <c r="M305" s="48"/>
      <c r="N305" s="47"/>
    </row>
    <row r="306" spans="2:14" ht="17.25" hidden="1" outlineLevel="1" thickBot="1" x14ac:dyDescent="0.35">
      <c r="B306" s="35"/>
      <c r="C306" s="39" t="str">
        <f>+'[2]2.7. Procurement P'!B389</f>
        <v>CENICAÑA - Adecuación de invernadero</v>
      </c>
      <c r="D306" s="35" t="s">
        <v>56</v>
      </c>
      <c r="E306" s="29" t="s">
        <v>57</v>
      </c>
      <c r="F306" s="36">
        <f>+'[2]2.7. Procurement P'!K389</f>
        <v>2997.7800907259225</v>
      </c>
      <c r="G306" s="28">
        <v>1</v>
      </c>
      <c r="H306" s="47"/>
      <c r="I306" s="47"/>
      <c r="J306" s="47"/>
      <c r="K306" s="48"/>
      <c r="L306" s="48"/>
      <c r="M306" s="48"/>
      <c r="N306" s="47"/>
    </row>
    <row r="307" spans="2:14" ht="17.25" hidden="1" outlineLevel="1" thickBot="1" x14ac:dyDescent="0.35">
      <c r="B307" s="35"/>
      <c r="C307" s="39" t="str">
        <f>+'[2]2.7. Procurement P'!B392</f>
        <v>CENICAÑA - Densitometro Forestal</v>
      </c>
      <c r="D307" s="35" t="s">
        <v>56</v>
      </c>
      <c r="E307" s="29" t="s">
        <v>57</v>
      </c>
      <c r="F307" s="36">
        <f>+'[2]2.7. Procurement P'!K392</f>
        <v>239.82240725807378</v>
      </c>
      <c r="G307" s="28">
        <v>1</v>
      </c>
      <c r="H307" s="47"/>
      <c r="I307" s="47"/>
      <c r="J307" s="47"/>
      <c r="K307" s="48"/>
      <c r="L307" s="48"/>
      <c r="M307" s="48"/>
      <c r="N307" s="47"/>
    </row>
    <row r="308" spans="2:14" ht="17.25" hidden="1" outlineLevel="1" thickBot="1" x14ac:dyDescent="0.35">
      <c r="B308" s="35"/>
      <c r="C308" s="39" t="str">
        <f>+'[2]2.7. Procurement P'!B393</f>
        <v>CENICAÑA - Esteriomicroscopio (2 equipos de Cenicaña)</v>
      </c>
      <c r="D308" s="35" t="s">
        <v>56</v>
      </c>
      <c r="E308" s="29" t="s">
        <v>57</v>
      </c>
      <c r="F308" s="36">
        <f>+'[2]2.7. Procurement P'!K393</f>
        <v>5995.560181451845</v>
      </c>
      <c r="G308" s="28">
        <v>1</v>
      </c>
      <c r="H308" s="47"/>
      <c r="I308" s="47"/>
      <c r="J308" s="47"/>
      <c r="K308" s="48"/>
      <c r="L308" s="48"/>
      <c r="M308" s="48"/>
      <c r="N308" s="47"/>
    </row>
    <row r="309" spans="2:14" ht="17.25" hidden="1" outlineLevel="1" thickBot="1" x14ac:dyDescent="0.35">
      <c r="B309" s="35"/>
      <c r="C309" s="39" t="str">
        <f>+'[2]2.7. Procurement P'!B394</f>
        <v xml:space="preserve">CENICAÑA - Hygro-termómetro Con Termómetro Infrarrojo </v>
      </c>
      <c r="D309" s="35" t="s">
        <v>56</v>
      </c>
      <c r="E309" s="29" t="s">
        <v>57</v>
      </c>
      <c r="F309" s="36">
        <f>+'[2]2.7. Procurement P'!K394</f>
        <v>299.77800907259223</v>
      </c>
      <c r="G309" s="28">
        <v>1</v>
      </c>
      <c r="H309" s="47"/>
      <c r="I309" s="47"/>
      <c r="J309" s="47"/>
      <c r="K309" s="48"/>
      <c r="L309" s="48"/>
      <c r="M309" s="48"/>
      <c r="N309" s="47"/>
    </row>
    <row r="310" spans="2:14" ht="17.25" hidden="1" outlineLevel="1" thickBot="1" x14ac:dyDescent="0.35">
      <c r="B310" s="35"/>
      <c r="C310" s="39" t="str">
        <f>+'[2]2.7. Procurement P'!B396</f>
        <v>CENICAÑA - Implementos para inventarios y monitoreo de fauna</v>
      </c>
      <c r="D310" s="35" t="s">
        <v>56</v>
      </c>
      <c r="E310" s="29" t="s">
        <v>57</v>
      </c>
      <c r="F310" s="36">
        <f>+'[2]2.7. Procurement P'!K396</f>
        <v>35.049045560737248</v>
      </c>
      <c r="G310" s="28">
        <v>1</v>
      </c>
      <c r="H310" s="47"/>
      <c r="I310" s="47"/>
      <c r="J310" s="47"/>
      <c r="K310" s="48"/>
      <c r="L310" s="48"/>
      <c r="M310" s="48"/>
      <c r="N310" s="47"/>
    </row>
    <row r="311" spans="2:14" ht="17.25" hidden="1" outlineLevel="1" thickBot="1" x14ac:dyDescent="0.35">
      <c r="B311" s="35"/>
      <c r="C311" s="39" t="str">
        <f>+'[2]2.7. Procurement P'!B397</f>
        <v>CENICAÑA - Lamparas para fotografía en estereomicroscopio</v>
      </c>
      <c r="D311" s="35" t="s">
        <v>56</v>
      </c>
      <c r="E311" s="29" t="s">
        <v>57</v>
      </c>
      <c r="F311" s="36">
        <f>+'[2]2.7. Procurement P'!K397</f>
        <v>599.55601814518445</v>
      </c>
      <c r="G311" s="28">
        <v>1</v>
      </c>
      <c r="H311" s="47"/>
      <c r="I311" s="47"/>
      <c r="J311" s="47"/>
      <c r="K311" s="48"/>
      <c r="L311" s="48"/>
      <c r="M311" s="48"/>
      <c r="N311" s="47"/>
    </row>
    <row r="312" spans="2:14" ht="17.25" hidden="1" outlineLevel="1" thickBot="1" x14ac:dyDescent="0.35">
      <c r="B312" s="35"/>
      <c r="C312" s="39" t="str">
        <f>+'[2]2.7. Procurement P'!B399</f>
        <v>CENICAÑA - Lente macro</v>
      </c>
      <c r="D312" s="35" t="s">
        <v>56</v>
      </c>
      <c r="E312" s="29" t="s">
        <v>57</v>
      </c>
      <c r="F312" s="36">
        <f>+'[2]2.7. Procurement P'!K399</f>
        <v>899.33402721777679</v>
      </c>
      <c r="G312" s="28">
        <v>1</v>
      </c>
      <c r="H312" s="47"/>
      <c r="I312" s="47"/>
      <c r="J312" s="47"/>
      <c r="K312" s="48"/>
      <c r="L312" s="48"/>
      <c r="M312" s="48"/>
      <c r="N312" s="47"/>
    </row>
    <row r="313" spans="2:14" ht="17.25" hidden="1" outlineLevel="1" thickBot="1" x14ac:dyDescent="0.35">
      <c r="B313" s="35"/>
      <c r="C313" s="39" t="str">
        <f>+'[2]2.7. Procurement P'!B400</f>
        <v>CENICAÑA - Sensor hydrosense campbell</v>
      </c>
      <c r="D313" s="35" t="s">
        <v>56</v>
      </c>
      <c r="E313" s="29" t="s">
        <v>57</v>
      </c>
      <c r="F313" s="36">
        <f>+'[2]2.7. Procurement P'!K400</f>
        <v>3993.0430808469291</v>
      </c>
      <c r="G313" s="28">
        <v>1</v>
      </c>
      <c r="H313" s="47"/>
      <c r="I313" s="47"/>
      <c r="J313" s="47"/>
      <c r="K313" s="48"/>
      <c r="L313" s="48"/>
      <c r="M313" s="48"/>
      <c r="N313" s="47"/>
    </row>
    <row r="314" spans="2:14" ht="17.25" hidden="1" outlineLevel="1" thickBot="1" x14ac:dyDescent="0.35">
      <c r="B314" s="35"/>
      <c r="C314" s="39" t="str">
        <f>+'[2]2.7. Procurement P'!B402</f>
        <v>CENICAÑA - Termometros</v>
      </c>
      <c r="D314" s="35" t="s">
        <v>56</v>
      </c>
      <c r="E314" s="29" t="s">
        <v>57</v>
      </c>
      <c r="F314" s="36">
        <f>+'[2]2.7. Procurement P'!K402</f>
        <v>3866.6920979945071</v>
      </c>
      <c r="G314" s="28">
        <v>1</v>
      </c>
      <c r="H314" s="47"/>
      <c r="I314" s="47"/>
      <c r="J314" s="47"/>
      <c r="K314" s="48"/>
      <c r="L314" s="48"/>
      <c r="M314" s="48"/>
      <c r="N314" s="47"/>
    </row>
    <row r="315" spans="2:14" ht="17.25" hidden="1" outlineLevel="1" thickBot="1" x14ac:dyDescent="0.35">
      <c r="B315" s="35"/>
      <c r="C315" s="39" t="str">
        <f>+'[2]2.7. Procurement P'!B412</f>
        <v>Microscopio triocular vertical</v>
      </c>
      <c r="D315" s="35" t="s">
        <v>56</v>
      </c>
      <c r="E315" s="29" t="s">
        <v>57</v>
      </c>
      <c r="F315" s="36">
        <f>+'[2]2.7. Procurement P'!K412</f>
        <v>2727.9798825605894</v>
      </c>
      <c r="G315" s="28">
        <v>1</v>
      </c>
      <c r="H315" s="47"/>
      <c r="I315" s="47"/>
      <c r="J315" s="47"/>
      <c r="K315" s="48"/>
      <c r="L315" s="48"/>
      <c r="M315" s="48"/>
      <c r="N315" s="47"/>
    </row>
    <row r="316" spans="2:14" ht="17.25" hidden="1" outlineLevel="1" thickBot="1" x14ac:dyDescent="0.35">
      <c r="B316" s="35"/>
      <c r="C316" s="39" t="str">
        <f>+'[2]2.7. Procurement P'!B414</f>
        <v>NIR - Sacarosa Campo</v>
      </c>
      <c r="D316" s="35" t="s">
        <v>56</v>
      </c>
      <c r="E316" s="29" t="s">
        <v>57</v>
      </c>
      <c r="F316" s="36">
        <f>+'[2]2.7. Procurement P'!K414</f>
        <v>6295.3381905244369</v>
      </c>
      <c r="G316" s="28">
        <v>1</v>
      </c>
      <c r="H316" s="47"/>
      <c r="I316" s="47"/>
      <c r="J316" s="47"/>
      <c r="K316" s="48"/>
      <c r="L316" s="48"/>
      <c r="M316" s="48"/>
      <c r="N316" s="47"/>
    </row>
    <row r="317" spans="2:14" ht="17.25" hidden="1" outlineLevel="1" thickBot="1" x14ac:dyDescent="0.35">
      <c r="B317" s="35"/>
      <c r="C317" s="39" t="str">
        <f>+'[2]2.7. Procurement P'!B415</f>
        <v>Panel solar portátil</v>
      </c>
      <c r="D317" s="35" t="s">
        <v>56</v>
      </c>
      <c r="E317" s="29" t="s">
        <v>57</v>
      </c>
      <c r="F317" s="36">
        <f>+'[2]2.7. Procurement P'!K415</f>
        <v>3597.3361088711072</v>
      </c>
      <c r="G317" s="28">
        <v>1</v>
      </c>
      <c r="H317" s="47"/>
      <c r="I317" s="47"/>
      <c r="J317" s="47"/>
      <c r="K317" s="48"/>
      <c r="L317" s="48"/>
      <c r="M317" s="48"/>
      <c r="N317" s="47"/>
    </row>
    <row r="318" spans="2:14" ht="17.25" hidden="1" outlineLevel="1" thickBot="1" x14ac:dyDescent="0.35">
      <c r="B318" s="35"/>
      <c r="C318" s="39" t="str">
        <f>+'[2]2.7. Procurement P'!B416</f>
        <v>Pipetas de multicanales</v>
      </c>
      <c r="D318" s="35" t="s">
        <v>56</v>
      </c>
      <c r="E318" s="29" t="s">
        <v>57</v>
      </c>
      <c r="F318" s="36">
        <f>+'[2]2.7. Procurement P'!K416</f>
        <v>2158.4016653226645</v>
      </c>
      <c r="G318" s="28">
        <v>1</v>
      </c>
      <c r="H318" s="47"/>
      <c r="I318" s="47"/>
      <c r="J318" s="47"/>
      <c r="K318" s="48"/>
      <c r="L318" s="48"/>
      <c r="M318" s="48"/>
      <c r="N318" s="47"/>
    </row>
    <row r="319" spans="2:14" ht="17.25" hidden="1" outlineLevel="1" thickBot="1" x14ac:dyDescent="0.35">
      <c r="B319" s="35"/>
      <c r="C319" s="39" t="str">
        <f>+'[2]2.7. Procurement P'!B417</f>
        <v>Placas multimodales para lector AND</v>
      </c>
      <c r="D319" s="35" t="s">
        <v>56</v>
      </c>
      <c r="E319" s="29" t="s">
        <v>57</v>
      </c>
      <c r="F319" s="36">
        <f>+'[2]2.7. Procurement P'!K417</f>
        <v>7764.2504349801393</v>
      </c>
      <c r="G319" s="28">
        <v>1</v>
      </c>
      <c r="H319" s="47"/>
      <c r="I319" s="47"/>
      <c r="J319" s="47"/>
      <c r="K319" s="48"/>
      <c r="L319" s="48"/>
      <c r="M319" s="48"/>
      <c r="N319" s="47"/>
    </row>
    <row r="320" spans="2:14" ht="17.25" hidden="1" outlineLevel="1" thickBot="1" x14ac:dyDescent="0.35">
      <c r="B320" s="35"/>
      <c r="C320" s="39" t="str">
        <f>+'[2]2.7. Procurement P'!B418</f>
        <v>Potes plásticos</v>
      </c>
      <c r="D320" s="35" t="s">
        <v>56</v>
      </c>
      <c r="E320" s="29" t="s">
        <v>57</v>
      </c>
      <c r="F320" s="36">
        <f>+'[2]2.7. Procurement P'!K418</f>
        <v>8993.3402721777675</v>
      </c>
      <c r="G320" s="28">
        <v>1</v>
      </c>
      <c r="H320" s="47"/>
      <c r="I320" s="47"/>
      <c r="J320" s="47"/>
      <c r="K320" s="48"/>
      <c r="L320" s="48"/>
      <c r="M320" s="48"/>
      <c r="N320" s="47"/>
    </row>
    <row r="321" spans="2:14" ht="24.75" hidden="1" outlineLevel="1" thickBot="1" x14ac:dyDescent="0.35">
      <c r="B321" s="35"/>
      <c r="C321" s="39" t="str">
        <f>+'[2]2.7. Procurement P'!B422</f>
        <v>Solucion de medicion para la estacion integrada de monitoreo agronomico (Sucrologger, sensores de pH, CE, NO3, K+, Na, potencial matrico, panel solar)</v>
      </c>
      <c r="D321" s="35" t="s">
        <v>56</v>
      </c>
      <c r="E321" s="29" t="s">
        <v>57</v>
      </c>
      <c r="F321" s="36">
        <f>+'[2]2.7. Procurement P'!K422</f>
        <v>3545.0456860105455</v>
      </c>
      <c r="G321" s="28">
        <v>1</v>
      </c>
      <c r="H321" s="47"/>
      <c r="I321" s="47"/>
      <c r="J321" s="47"/>
      <c r="K321" s="48"/>
      <c r="L321" s="48"/>
      <c r="M321" s="48"/>
      <c r="N321" s="47"/>
    </row>
    <row r="322" spans="2:14" ht="17.25" hidden="1" outlineLevel="1" thickBot="1" x14ac:dyDescent="0.35">
      <c r="B322" s="35"/>
      <c r="C322" s="39" t="str">
        <f>+'[2]2.7. Procurement P'!B443</f>
        <v>ALIANZA - Insumos - Papeleria - Plotter</v>
      </c>
      <c r="D322" s="35" t="s">
        <v>56</v>
      </c>
      <c r="E322" s="29" t="s">
        <v>57</v>
      </c>
      <c r="F322" s="36">
        <f>+'[2]2.7. Procurement P'!K443</f>
        <v>5312.7160734408881</v>
      </c>
      <c r="G322" s="28"/>
      <c r="H322" s="47"/>
      <c r="I322" s="47"/>
      <c r="J322" s="47"/>
      <c r="K322" s="48"/>
      <c r="L322" s="48"/>
      <c r="M322" s="48"/>
      <c r="N322" s="47"/>
    </row>
    <row r="323" spans="2:14" ht="17.25" hidden="1" outlineLevel="1" thickBot="1" x14ac:dyDescent="0.35">
      <c r="B323" s="35"/>
      <c r="C323" s="39" t="str">
        <f>+'[2]2.7. Procurement P'!B444</f>
        <v>ALIANZA- Parcelas de heces y orina</v>
      </c>
      <c r="D323" s="35" t="s">
        <v>56</v>
      </c>
      <c r="E323" s="29" t="s">
        <v>57</v>
      </c>
      <c r="F323" s="36">
        <f>+'[2]2.7. Procurement P'!K444</f>
        <v>354.50456860105453</v>
      </c>
      <c r="G323" s="28"/>
      <c r="H323" s="47"/>
      <c r="I323" s="47"/>
      <c r="J323" s="47"/>
      <c r="K323" s="48"/>
      <c r="L323" s="48"/>
      <c r="M323" s="48"/>
      <c r="N323" s="47"/>
    </row>
    <row r="324" spans="2:14" ht="17.25" hidden="1" outlineLevel="1" thickBot="1" x14ac:dyDescent="0.35">
      <c r="B324" s="35"/>
      <c r="C324" s="39" t="str">
        <f>+'[2]2.7. Procurement P'!B445</f>
        <v>Materiales varios para talleres</v>
      </c>
      <c r="D324" s="35" t="s">
        <v>56</v>
      </c>
      <c r="E324" s="29" t="s">
        <v>57</v>
      </c>
      <c r="F324" s="36">
        <f>+'[2]2.7. Procurement P'!K445</f>
        <v>2656.358036720444</v>
      </c>
      <c r="G324" s="28"/>
      <c r="H324" s="47"/>
      <c r="I324" s="47"/>
      <c r="J324" s="47"/>
      <c r="K324" s="48"/>
      <c r="L324" s="48"/>
      <c r="M324" s="48"/>
      <c r="N324" s="47"/>
    </row>
    <row r="325" spans="2:14" ht="17.25" hidden="1" outlineLevel="1" thickBot="1" x14ac:dyDescent="0.35">
      <c r="B325" s="35"/>
      <c r="C325" s="39" t="str">
        <f>+'[2]2.7. Procurement P'!B446</f>
        <v>Alianza Materiales varios para talleres</v>
      </c>
      <c r="D325" s="35"/>
      <c r="E325" s="29"/>
      <c r="F325" s="36">
        <f>+'[2]2.7. Procurement P'!K446</f>
        <v>1328.179018360222</v>
      </c>
      <c r="G325" s="28"/>
      <c r="H325" s="47"/>
      <c r="I325" s="47"/>
      <c r="J325" s="47"/>
      <c r="K325" s="48"/>
      <c r="L325" s="48"/>
      <c r="M325" s="48"/>
      <c r="N325" s="47"/>
    </row>
    <row r="326" spans="2:14" ht="17.25" hidden="1" outlineLevel="1" thickBot="1" x14ac:dyDescent="0.35">
      <c r="B326" s="35"/>
      <c r="C326" s="39" t="str">
        <f>+'[2]2.7. Procurement P'!B427</f>
        <v>Viales al vacío para ciclo de cultivo - muestreo de GEI</v>
      </c>
      <c r="D326" s="35" t="s">
        <v>56</v>
      </c>
      <c r="E326" s="29" t="s">
        <v>57</v>
      </c>
      <c r="F326" s="36">
        <f>+'[2]2.7. Procurement P'!K427</f>
        <v>3878.9793643853623</v>
      </c>
      <c r="G326" s="28">
        <v>1</v>
      </c>
      <c r="H326" s="47"/>
      <c r="I326" s="47"/>
      <c r="J326" s="47"/>
      <c r="K326" s="48"/>
      <c r="L326" s="48"/>
      <c r="M326" s="48"/>
      <c r="N326" s="47"/>
    </row>
    <row r="327" spans="2:14" ht="17.25" thickBot="1" x14ac:dyDescent="0.35">
      <c r="B327" s="104" t="s">
        <v>77</v>
      </c>
      <c r="C327" s="105"/>
      <c r="D327" s="105"/>
      <c r="E327" s="106"/>
      <c r="F327" s="36">
        <f>+F31+F74+F93+F116+F149+F188+F193+F202+F223+F239</f>
        <v>5742503.2514006197</v>
      </c>
      <c r="G327" s="28"/>
      <c r="H327" s="47"/>
      <c r="I327" s="47"/>
      <c r="J327" s="47"/>
      <c r="K327" s="47"/>
      <c r="L327" s="47"/>
      <c r="M327" s="47"/>
      <c r="N327" s="47"/>
    </row>
    <row r="328" spans="2:14" x14ac:dyDescent="0.3">
      <c r="B328" s="9"/>
      <c r="C328" s="10"/>
      <c r="D328" s="8"/>
      <c r="E328" s="52" t="s">
        <v>78</v>
      </c>
      <c r="F328" s="53">
        <f>+F327-'[2]2.7. Procurement P'!K434-'[2]2.7. Procurement P'!K448</f>
        <v>8.3673512563109398E-10</v>
      </c>
      <c r="G328" s="8"/>
      <c r="H328" s="15"/>
      <c r="I328" s="8"/>
    </row>
    <row r="329" spans="2:14" x14ac:dyDescent="0.3">
      <c r="B329" s="5" t="s">
        <v>79</v>
      </c>
      <c r="C329" s="6"/>
      <c r="D329" s="7"/>
      <c r="E329" s="7"/>
      <c r="F329" s="7"/>
      <c r="G329" s="7"/>
      <c r="H329" s="7"/>
      <c r="I329" s="7"/>
      <c r="J329" s="7"/>
      <c r="K329" s="7"/>
      <c r="L329" s="7"/>
      <c r="M329" s="7"/>
      <c r="N329" s="7"/>
    </row>
    <row r="330" spans="2:14" x14ac:dyDescent="0.3">
      <c r="B330" s="9"/>
      <c r="C330" s="10"/>
      <c r="D330" s="8"/>
      <c r="E330" s="8"/>
      <c r="F330" s="8"/>
      <c r="G330" s="8"/>
      <c r="H330" s="15"/>
      <c r="I330" s="8"/>
    </row>
    <row r="331" spans="2:14" ht="17.25" thickBot="1" x14ac:dyDescent="0.35">
      <c r="B331" s="21" t="s">
        <v>80</v>
      </c>
      <c r="C331" s="10"/>
      <c r="D331" s="8"/>
      <c r="E331" s="8"/>
      <c r="F331" s="8"/>
      <c r="G331" s="8"/>
      <c r="H331" s="15"/>
      <c r="I331" s="8"/>
    </row>
    <row r="332" spans="2:14" ht="17.25" thickBot="1" x14ac:dyDescent="0.35">
      <c r="B332" s="22">
        <v>1</v>
      </c>
      <c r="C332" s="23">
        <v>2</v>
      </c>
      <c r="D332" s="23">
        <v>3</v>
      </c>
      <c r="E332" s="23">
        <v>4</v>
      </c>
      <c r="F332" s="23">
        <v>5</v>
      </c>
      <c r="G332" s="23">
        <v>6</v>
      </c>
      <c r="H332" s="24">
        <v>7</v>
      </c>
      <c r="I332" s="24">
        <v>8</v>
      </c>
      <c r="J332" s="24">
        <v>9</v>
      </c>
      <c r="K332" s="24">
        <v>10</v>
      </c>
      <c r="L332" s="24">
        <v>11</v>
      </c>
      <c r="M332" s="24">
        <v>12</v>
      </c>
      <c r="N332" s="24">
        <v>13</v>
      </c>
    </row>
    <row r="333" spans="2:14" x14ac:dyDescent="0.3">
      <c r="B333" s="98" t="s">
        <v>33</v>
      </c>
      <c r="C333" s="25" t="s">
        <v>34</v>
      </c>
      <c r="D333" s="98" t="s">
        <v>35</v>
      </c>
      <c r="E333" s="98" t="s">
        <v>36</v>
      </c>
      <c r="F333" s="25"/>
      <c r="G333" s="25" t="s">
        <v>37</v>
      </c>
      <c r="H333" s="26" t="s">
        <v>38</v>
      </c>
      <c r="I333" s="26" t="s">
        <v>39</v>
      </c>
      <c r="J333" s="26" t="s">
        <v>40</v>
      </c>
      <c r="K333" s="101" t="s">
        <v>41</v>
      </c>
      <c r="L333" s="26" t="s">
        <v>42</v>
      </c>
      <c r="M333" s="26" t="s">
        <v>43</v>
      </c>
      <c r="N333" s="101" t="s">
        <v>13</v>
      </c>
    </row>
    <row r="334" spans="2:14" x14ac:dyDescent="0.3">
      <c r="B334" s="99"/>
      <c r="C334" s="25" t="s">
        <v>44</v>
      </c>
      <c r="D334" s="99"/>
      <c r="E334" s="99"/>
      <c r="F334" s="25" t="s">
        <v>45</v>
      </c>
      <c r="G334" s="25" t="s">
        <v>46</v>
      </c>
      <c r="H334" s="26" t="s">
        <v>47</v>
      </c>
      <c r="I334" s="26" t="s">
        <v>48</v>
      </c>
      <c r="J334" s="26" t="s">
        <v>49</v>
      </c>
      <c r="K334" s="102"/>
      <c r="L334" s="26" t="s">
        <v>50</v>
      </c>
      <c r="M334" s="26" t="s">
        <v>51</v>
      </c>
      <c r="N334" s="102"/>
    </row>
    <row r="335" spans="2:14" ht="17.25" collapsed="1" thickBot="1" x14ac:dyDescent="0.35">
      <c r="B335" s="27"/>
      <c r="C335" s="28"/>
      <c r="D335" s="100"/>
      <c r="E335" s="100"/>
      <c r="F335" s="29" t="s">
        <v>52</v>
      </c>
      <c r="G335" s="30"/>
      <c r="H335" s="31"/>
      <c r="I335" s="31"/>
      <c r="J335" s="32" t="s">
        <v>53</v>
      </c>
      <c r="K335" s="103"/>
      <c r="L335" s="31"/>
      <c r="M335" s="32"/>
      <c r="N335" s="103"/>
    </row>
    <row r="336" spans="2:14" ht="13.9" hidden="1" customHeight="1" outlineLevel="1" thickBot="1" x14ac:dyDescent="0.35">
      <c r="B336" s="44">
        <v>1</v>
      </c>
      <c r="C336" s="39" t="str">
        <f>+'[2]2.7. Procurement P'!B456</f>
        <v xml:space="preserve">ALIANZA -  Acompañamiento visita a 4 lotes por departamento, 2 veces al año para monitoreo con dron </v>
      </c>
      <c r="D336" s="46" t="s">
        <v>56</v>
      </c>
      <c r="E336" s="29" t="s">
        <v>57</v>
      </c>
      <c r="F336" s="49">
        <f>+'[2]2.7. Procurement P'!K456</f>
        <v>17739.158969219126</v>
      </c>
      <c r="G336" s="28">
        <v>1</v>
      </c>
      <c r="H336" s="31"/>
      <c r="I336" s="31"/>
      <c r="J336" s="32"/>
      <c r="K336" s="32"/>
      <c r="L336" s="31"/>
      <c r="M336" s="32"/>
      <c r="N336" s="32"/>
    </row>
    <row r="337" spans="2:14" ht="24.75" hidden="1" outlineLevel="1" thickBot="1" x14ac:dyDescent="0.35">
      <c r="B337" s="44">
        <v>2</v>
      </c>
      <c r="C337" s="39" t="str">
        <f>+'[2]2.7. Procurement P'!B457</f>
        <v>ALIANZA - Acompañamiento para el fortalecimiento y transferencia de capacidad en manejo de riesgo agroclimático</v>
      </c>
      <c r="D337" s="46" t="s">
        <v>56</v>
      </c>
      <c r="E337" s="29" t="s">
        <v>57</v>
      </c>
      <c r="F337" s="49">
        <f>+'[2]2.7. Procurement P'!K457</f>
        <v>23375.950723139911</v>
      </c>
      <c r="G337" s="28">
        <v>1</v>
      </c>
      <c r="H337" s="31"/>
      <c r="I337" s="31"/>
      <c r="J337" s="32"/>
      <c r="K337" s="32"/>
      <c r="L337" s="31"/>
      <c r="M337" s="32"/>
      <c r="N337" s="32"/>
    </row>
    <row r="338" spans="2:14" ht="17.25" hidden="1" outlineLevel="1" thickBot="1" x14ac:dyDescent="0.35">
      <c r="B338" s="44">
        <v>3</v>
      </c>
      <c r="C338" s="39" t="str">
        <f>+'[2]2.7. Procurement P'!B458</f>
        <v>ALIANZA - Acompañamiento socialización de resultados con productores 2 veces al año</v>
      </c>
      <c r="D338" s="46" t="s">
        <v>56</v>
      </c>
      <c r="E338" s="29" t="s">
        <v>57</v>
      </c>
      <c r="F338" s="49">
        <f>+'[2]2.7. Procurement P'!K458</f>
        <v>49370.115714071944</v>
      </c>
      <c r="G338" s="28">
        <v>1</v>
      </c>
      <c r="H338" s="31"/>
      <c r="I338" s="31"/>
      <c r="J338" s="32"/>
      <c r="K338" s="32"/>
      <c r="L338" s="31"/>
      <c r="M338" s="32"/>
      <c r="N338" s="32"/>
    </row>
    <row r="339" spans="2:14" ht="17.25" hidden="1" outlineLevel="1" thickBot="1" x14ac:dyDescent="0.35">
      <c r="B339" s="44">
        <v>4</v>
      </c>
      <c r="C339" s="39" t="str">
        <f>+'[2]2.7. Procurement P'!B459</f>
        <v>ALIANZA - Capacitacion Ag-Digital</v>
      </c>
      <c r="D339" s="46" t="s">
        <v>56</v>
      </c>
      <c r="E339" s="29" t="s">
        <v>57</v>
      </c>
      <c r="F339" s="49">
        <f>+'[2]2.7. Procurement P'!K459</f>
        <v>1171.0146935865691</v>
      </c>
      <c r="G339" s="28">
        <v>1</v>
      </c>
      <c r="H339" s="31"/>
      <c r="I339" s="31"/>
      <c r="J339" s="32"/>
      <c r="K339" s="32"/>
      <c r="L339" s="31"/>
      <c r="M339" s="32"/>
      <c r="N339" s="32"/>
    </row>
    <row r="340" spans="2:14" ht="24.75" hidden="1" outlineLevel="1" thickBot="1" x14ac:dyDescent="0.35">
      <c r="B340" s="44">
        <v>5</v>
      </c>
      <c r="C340" s="39" t="str">
        <f>+'[2]2.7. Procurement P'!B460</f>
        <v>ALIANZA - Capacitación de técnicos del sector en el protocolo experimental y analítico para modelado de maíz</v>
      </c>
      <c r="D340" s="46" t="s">
        <v>56</v>
      </c>
      <c r="E340" s="29" t="s">
        <v>57</v>
      </c>
      <c r="F340" s="49">
        <f>+'[2]2.7. Procurement P'!K460</f>
        <v>6475.2049959679925</v>
      </c>
      <c r="G340" s="28">
        <v>1</v>
      </c>
      <c r="H340" s="31"/>
      <c r="I340" s="31"/>
      <c r="J340" s="32"/>
      <c r="K340" s="32"/>
      <c r="L340" s="31"/>
      <c r="M340" s="32"/>
      <c r="N340" s="32"/>
    </row>
    <row r="341" spans="2:14" ht="24.75" hidden="1" outlineLevel="1" thickBot="1" x14ac:dyDescent="0.35">
      <c r="B341" s="44">
        <v>6</v>
      </c>
      <c r="C341" s="39" t="str">
        <f>+'[2]2.7. Procurement P'!B461</f>
        <v>ALIANZA - Capacitación de técnicos del sector en los protocolos de monitoreo en finca (2 veces en 1er año)</v>
      </c>
      <c r="D341" s="46" t="s">
        <v>56</v>
      </c>
      <c r="E341" s="29" t="s">
        <v>57</v>
      </c>
      <c r="F341" s="49">
        <f>+'[2]2.7. Procurement P'!K461</f>
        <v>12950.409991935985</v>
      </c>
      <c r="G341" s="28">
        <v>1</v>
      </c>
      <c r="H341" s="31"/>
      <c r="I341" s="31"/>
      <c r="J341" s="32"/>
      <c r="K341" s="32"/>
      <c r="L341" s="31"/>
      <c r="M341" s="32"/>
      <c r="N341" s="32"/>
    </row>
    <row r="342" spans="2:14" ht="17.25" hidden="1" outlineLevel="1" thickBot="1" x14ac:dyDescent="0.35">
      <c r="B342" s="44">
        <v>7</v>
      </c>
      <c r="C342" s="39" t="str">
        <f>+'[2]2.7. Procurement P'!B462</f>
        <v>ALIANZA - Capacitación en el uso de NextGen para técnicos y profesionales del sector</v>
      </c>
      <c r="D342" s="46" t="s">
        <v>56</v>
      </c>
      <c r="E342" s="29" t="s">
        <v>57</v>
      </c>
      <c r="F342" s="49">
        <f>+'[2]2.7. Procurement P'!K462</f>
        <v>5396.0041633066612</v>
      </c>
      <c r="G342" s="28">
        <v>1</v>
      </c>
      <c r="H342" s="31"/>
      <c r="I342" s="31"/>
      <c r="J342" s="32"/>
      <c r="K342" s="32"/>
      <c r="L342" s="31"/>
      <c r="M342" s="32"/>
      <c r="N342" s="32"/>
    </row>
    <row r="343" spans="2:14" ht="17.25" hidden="1" outlineLevel="1" thickBot="1" x14ac:dyDescent="0.35">
      <c r="B343" s="44">
        <v>8</v>
      </c>
      <c r="C343" s="39" t="str">
        <f>+'[2]2.7. Procurement P'!B463</f>
        <v>ALIANZA - Diseño de la herramienta de captura e identificación de variables</v>
      </c>
      <c r="D343" s="46" t="s">
        <v>56</v>
      </c>
      <c r="E343" s="29" t="s">
        <v>57</v>
      </c>
      <c r="F343" s="49">
        <f>+'[2]2.7. Procurement P'!K463</f>
        <v>1014.4487827016521</v>
      </c>
      <c r="G343" s="28">
        <v>1</v>
      </c>
      <c r="H343" s="31"/>
      <c r="I343" s="31"/>
      <c r="J343" s="32"/>
      <c r="K343" s="32"/>
      <c r="L343" s="31"/>
      <c r="M343" s="32"/>
      <c r="N343" s="32"/>
    </row>
    <row r="344" spans="2:14" ht="17.25" hidden="1" outlineLevel="1" thickBot="1" x14ac:dyDescent="0.35">
      <c r="B344" s="44">
        <v>9</v>
      </c>
      <c r="C344" s="39" t="str">
        <f>+'[2]2.7. Procurement P'!B464</f>
        <v>ALIANZA - Estudios de usabilidad - plataforma Aclimate - Modulo Ganaderia</v>
      </c>
      <c r="D344" s="46" t="s">
        <v>56</v>
      </c>
      <c r="E344" s="29" t="s">
        <v>57</v>
      </c>
      <c r="F344" s="49">
        <f>+'[2]2.7. Procurement P'!K464</f>
        <v>8896.3418448015618</v>
      </c>
      <c r="G344" s="28">
        <v>1</v>
      </c>
      <c r="H344" s="31"/>
      <c r="I344" s="31"/>
      <c r="J344" s="32"/>
      <c r="K344" s="32"/>
      <c r="L344" s="31"/>
      <c r="M344" s="32"/>
      <c r="N344" s="32"/>
    </row>
    <row r="345" spans="2:14" ht="17.25" hidden="1" outlineLevel="1" thickBot="1" x14ac:dyDescent="0.35">
      <c r="B345" s="44">
        <v>10</v>
      </c>
      <c r="C345" s="39" t="str">
        <f>+'[2]2.7. Procurement P'!B465</f>
        <v>ALIANZA - Gira tecnica agroclimatica</v>
      </c>
      <c r="D345" s="46" t="s">
        <v>56</v>
      </c>
      <c r="E345" s="29" t="s">
        <v>57</v>
      </c>
      <c r="F345" s="49">
        <f>+'[2]2.7. Procurement P'!K465</f>
        <v>23369.004129103152</v>
      </c>
      <c r="G345" s="28">
        <v>1</v>
      </c>
      <c r="H345" s="31"/>
      <c r="I345" s="31"/>
      <c r="J345" s="32"/>
      <c r="K345" s="32"/>
      <c r="L345" s="31"/>
      <c r="M345" s="32"/>
      <c r="N345" s="32"/>
    </row>
    <row r="346" spans="2:14" ht="17.25" hidden="1" outlineLevel="1" thickBot="1" x14ac:dyDescent="0.35">
      <c r="B346" s="44">
        <v>11</v>
      </c>
      <c r="C346" s="39" t="str">
        <f>+'[2]2.7. Procurement P'!B466</f>
        <v>ALIANZA - Gira tecnica Ganaderia y Clima</v>
      </c>
      <c r="D346" s="46" t="s">
        <v>56</v>
      </c>
      <c r="E346" s="29" t="s">
        <v>57</v>
      </c>
      <c r="F346" s="49">
        <f>+'[2]2.7. Procurement P'!K466</f>
        <v>18035.915861188365</v>
      </c>
      <c r="G346" s="28">
        <v>1</v>
      </c>
      <c r="H346" s="31"/>
      <c r="I346" s="31"/>
      <c r="J346" s="32"/>
      <c r="K346" s="32"/>
      <c r="L346" s="31"/>
      <c r="M346" s="32"/>
      <c r="N346" s="32"/>
    </row>
    <row r="347" spans="2:14" ht="17.25" hidden="1" outlineLevel="1" thickBot="1" x14ac:dyDescent="0.35">
      <c r="B347" s="44">
        <v>12</v>
      </c>
      <c r="C347" s="39" t="str">
        <f>+'[2]2.7. Procurement P'!B467</f>
        <v>ALIANZA - Grupos focales para identificación de necesidades</v>
      </c>
      <c r="D347" s="46" t="s">
        <v>56</v>
      </c>
      <c r="E347" s="29" t="s">
        <v>57</v>
      </c>
      <c r="F347" s="49">
        <f>+'[2]2.7. Procurement P'!K467</f>
        <v>24542.851920663332</v>
      </c>
      <c r="G347" s="28">
        <v>1</v>
      </c>
      <c r="H347" s="31"/>
      <c r="I347" s="31"/>
      <c r="J347" s="32"/>
      <c r="K347" s="32"/>
      <c r="L347" s="31"/>
      <c r="M347" s="32"/>
      <c r="N347" s="32"/>
    </row>
    <row r="348" spans="2:14" ht="17.25" hidden="1" outlineLevel="1" thickBot="1" x14ac:dyDescent="0.35">
      <c r="B348" s="44">
        <v>13</v>
      </c>
      <c r="C348" s="39" t="str">
        <f>+'[2]2.7. Procurement P'!B468</f>
        <v>ALIANZA - Participacion en MTA</v>
      </c>
      <c r="D348" s="46" t="s">
        <v>56</v>
      </c>
      <c r="E348" s="29" t="s">
        <v>57</v>
      </c>
      <c r="F348" s="49">
        <f>+'[2]2.7. Procurement P'!K468</f>
        <v>15178.810708276005</v>
      </c>
      <c r="G348" s="28">
        <v>1</v>
      </c>
      <c r="H348" s="31"/>
      <c r="I348" s="31"/>
      <c r="J348" s="32"/>
      <c r="K348" s="32"/>
      <c r="L348" s="31"/>
      <c r="M348" s="32"/>
      <c r="N348" s="32"/>
    </row>
    <row r="349" spans="2:14" ht="17.25" hidden="1" outlineLevel="1" thickBot="1" x14ac:dyDescent="0.35">
      <c r="B349" s="44">
        <v>14</v>
      </c>
      <c r="C349" s="39" t="str">
        <f>+'[2]2.7. Procurement P'!B469</f>
        <v>ALIANZA - Reunión anual de la comunidad de práctica</v>
      </c>
      <c r="D349" s="46" t="s">
        <v>56</v>
      </c>
      <c r="E349" s="29" t="s">
        <v>57</v>
      </c>
      <c r="F349" s="49">
        <f>+'[2]2.7. Procurement P'!K469</f>
        <v>0</v>
      </c>
      <c r="G349" s="28">
        <v>1</v>
      </c>
      <c r="H349" s="31"/>
      <c r="I349" s="31"/>
      <c r="J349" s="32"/>
      <c r="K349" s="32"/>
      <c r="L349" s="31"/>
      <c r="M349" s="32"/>
      <c r="N349" s="32"/>
    </row>
    <row r="350" spans="2:14" ht="17.25" hidden="1" outlineLevel="1" thickBot="1" x14ac:dyDescent="0.35">
      <c r="B350" s="44">
        <v>15</v>
      </c>
      <c r="C350" s="39" t="str">
        <f>+'[2]2.7. Procurement P'!B470</f>
        <v xml:space="preserve">ALIANZA - Reunion Coordinacion parcelas experimentales </v>
      </c>
      <c r="D350" s="46" t="s">
        <v>56</v>
      </c>
      <c r="E350" s="29" t="s">
        <v>57</v>
      </c>
      <c r="F350" s="49">
        <f>+'[2]2.7. Procurement P'!K470</f>
        <v>12095.151744754101</v>
      </c>
      <c r="G350" s="28">
        <v>1</v>
      </c>
      <c r="H350" s="31"/>
      <c r="I350" s="31"/>
      <c r="J350" s="32"/>
      <c r="K350" s="32"/>
      <c r="L350" s="31"/>
      <c r="M350" s="32"/>
      <c r="N350" s="32"/>
    </row>
    <row r="351" spans="2:14" ht="17.25" hidden="1" outlineLevel="1" thickBot="1" x14ac:dyDescent="0.35">
      <c r="B351" s="44">
        <v>16</v>
      </c>
      <c r="C351" s="39" t="str">
        <f>+'[2]2.7. Procurement P'!B471</f>
        <v>ALIANZA - Reunión de capacitación de técnicos para captura de datos y seguimiento</v>
      </c>
      <c r="D351" s="46" t="s">
        <v>56</v>
      </c>
      <c r="E351" s="29" t="s">
        <v>57</v>
      </c>
      <c r="F351" s="49">
        <f>+'[2]2.7. Procurement P'!K471</f>
        <v>1618.8012489919981</v>
      </c>
      <c r="G351" s="28">
        <v>1</v>
      </c>
      <c r="H351" s="31"/>
      <c r="I351" s="31"/>
      <c r="J351" s="32"/>
      <c r="K351" s="32"/>
      <c r="L351" s="31"/>
      <c r="M351" s="32"/>
      <c r="N351" s="32"/>
    </row>
    <row r="352" spans="2:14" ht="17.25" hidden="1" outlineLevel="1" thickBot="1" x14ac:dyDescent="0.35">
      <c r="B352" s="44">
        <v>17</v>
      </c>
      <c r="C352" s="39" t="str">
        <f>+'[2]2.7. Procurement P'!B472</f>
        <v xml:space="preserve">ALIANZA - Reunion Planificacion parcelas experimentales </v>
      </c>
      <c r="D352" s="46" t="s">
        <v>56</v>
      </c>
      <c r="E352" s="29" t="s">
        <v>57</v>
      </c>
      <c r="F352" s="49">
        <f>+'[2]2.7. Procurement P'!K472</f>
        <v>1014.4487827016521</v>
      </c>
      <c r="G352" s="28">
        <v>1</v>
      </c>
      <c r="H352" s="31"/>
      <c r="I352" s="31"/>
      <c r="J352" s="32"/>
      <c r="K352" s="32"/>
      <c r="L352" s="31"/>
      <c r="M352" s="32"/>
      <c r="N352" s="32"/>
    </row>
    <row r="353" spans="2:14" ht="17.25" hidden="1" outlineLevel="1" thickBot="1" x14ac:dyDescent="0.35">
      <c r="B353" s="44">
        <v>18</v>
      </c>
      <c r="C353" s="39" t="str">
        <f>+'[2]2.7. Procurement P'!B473</f>
        <v>ALIANZA - Validacion de funcionamiento de equipos</v>
      </c>
      <c r="D353" s="46" t="s">
        <v>56</v>
      </c>
      <c r="E353" s="29" t="s">
        <v>57</v>
      </c>
      <c r="F353" s="49">
        <f>+'[2]2.7. Procurement P'!K473</f>
        <v>8295.5533827044765</v>
      </c>
      <c r="G353" s="28">
        <v>1</v>
      </c>
      <c r="H353" s="31"/>
      <c r="I353" s="31"/>
      <c r="J353" s="32"/>
      <c r="K353" s="32"/>
      <c r="L353" s="31"/>
      <c r="M353" s="32"/>
      <c r="N353" s="32"/>
    </row>
    <row r="354" spans="2:14" ht="17.25" hidden="1" outlineLevel="1" thickBot="1" x14ac:dyDescent="0.35">
      <c r="B354" s="44">
        <v>19</v>
      </c>
      <c r="C354" s="39" t="str">
        <f>+'[2]2.7. Procurement P'!B474</f>
        <v>ALIANZA - Validación de la herramienta de captura</v>
      </c>
      <c r="D354" s="46" t="s">
        <v>56</v>
      </c>
      <c r="E354" s="29" t="s">
        <v>57</v>
      </c>
      <c r="F354" s="49">
        <f>+'[2]2.7. Procurement P'!K474</f>
        <v>2009.3391534868729</v>
      </c>
      <c r="G354" s="28">
        <v>1</v>
      </c>
      <c r="H354" s="31"/>
      <c r="I354" s="31"/>
      <c r="J354" s="32"/>
      <c r="K354" s="32"/>
      <c r="L354" s="31"/>
      <c r="M354" s="32"/>
      <c r="N354" s="32"/>
    </row>
    <row r="355" spans="2:14" ht="17.25" hidden="1" outlineLevel="1" thickBot="1" x14ac:dyDescent="0.35">
      <c r="B355" s="44">
        <v>20</v>
      </c>
      <c r="C355" s="39" t="str">
        <f>+'[2]2.7. Procurement P'!B475</f>
        <v>ALIANZA - Validación de lotes monitoreados por sensoramiento remoto</v>
      </c>
      <c r="D355" s="46" t="s">
        <v>56</v>
      </c>
      <c r="E355" s="29" t="s">
        <v>57</v>
      </c>
      <c r="F355" s="49">
        <f>+'[2]2.7. Procurement P'!K475</f>
        <v>14944.532555435435</v>
      </c>
      <c r="G355" s="28">
        <v>1</v>
      </c>
      <c r="H355" s="31"/>
      <c r="I355" s="31"/>
      <c r="J355" s="32"/>
      <c r="K355" s="32"/>
      <c r="L355" s="31"/>
      <c r="M355" s="32"/>
      <c r="N355" s="32"/>
    </row>
    <row r="356" spans="2:14" ht="17.25" hidden="1" outlineLevel="1" thickBot="1" x14ac:dyDescent="0.35">
      <c r="B356" s="44">
        <v>21</v>
      </c>
      <c r="C356" s="39" t="str">
        <f>+'[2]2.7. Procurement P'!B476</f>
        <v>ALIANZA - Validación del bot con agricutores</v>
      </c>
      <c r="D356" s="46" t="s">
        <v>56</v>
      </c>
      <c r="E356" s="29" t="s">
        <v>57</v>
      </c>
      <c r="F356" s="49">
        <f>+'[2]2.7. Procurement P'!K476</f>
        <v>31031.998267137897</v>
      </c>
      <c r="G356" s="28">
        <v>1</v>
      </c>
      <c r="H356" s="31"/>
      <c r="I356" s="31"/>
      <c r="J356" s="32"/>
      <c r="K356" s="32"/>
      <c r="L356" s="31"/>
      <c r="M356" s="32"/>
      <c r="N356" s="32"/>
    </row>
    <row r="357" spans="2:14" ht="17.25" hidden="1" outlineLevel="1" thickBot="1" x14ac:dyDescent="0.35">
      <c r="B357" s="44">
        <v>22</v>
      </c>
      <c r="C357" s="39" t="str">
        <f>+'[2]2.7. Procurement P'!B477</f>
        <v>ALIANZA - Viajes técnicos de sistemas validación de la usabilidad</v>
      </c>
      <c r="D357" s="46" t="s">
        <v>56</v>
      </c>
      <c r="E357" s="29" t="s">
        <v>57</v>
      </c>
      <c r="F357" s="49">
        <f>+'[2]2.7. Procurement P'!K477</f>
        <v>8550.3793765398841</v>
      </c>
      <c r="G357" s="28">
        <v>1</v>
      </c>
      <c r="H357" s="31"/>
      <c r="I357" s="31"/>
      <c r="J357" s="32"/>
      <c r="K357" s="32"/>
      <c r="L357" s="31"/>
      <c r="M357" s="32"/>
      <c r="N357" s="32"/>
    </row>
    <row r="358" spans="2:14" ht="17.25" hidden="1" outlineLevel="1" thickBot="1" x14ac:dyDescent="0.35">
      <c r="B358" s="44">
        <v>23</v>
      </c>
      <c r="C358" s="39" t="str">
        <f>+'[2]2.7. Procurement P'!B478</f>
        <v>ALIANZA - Viajes técnicos entrenamiento modelos</v>
      </c>
      <c r="D358" s="46" t="s">
        <v>56</v>
      </c>
      <c r="E358" s="29" t="s">
        <v>57</v>
      </c>
      <c r="F358" s="49">
        <f>+'[2]2.7. Procurement P'!K478</f>
        <v>14944.532555435435</v>
      </c>
      <c r="G358" s="28">
        <v>1</v>
      </c>
      <c r="H358" s="31"/>
      <c r="I358" s="31"/>
      <c r="J358" s="32"/>
      <c r="K358" s="32"/>
      <c r="L358" s="31"/>
      <c r="M358" s="32"/>
      <c r="N358" s="32"/>
    </row>
    <row r="359" spans="2:14" ht="17.25" hidden="1" outlineLevel="1" thickBot="1" x14ac:dyDescent="0.35">
      <c r="B359" s="44">
        <v>24</v>
      </c>
      <c r="C359" s="39" t="str">
        <f>+'[2]2.7. Procurement P'!B479</f>
        <v>ALIANZA - Visita apoyo para colectar información (2 veces al año, de Cali a las regiones)</v>
      </c>
      <c r="D359" s="46" t="s">
        <v>56</v>
      </c>
      <c r="E359" s="29" t="s">
        <v>57</v>
      </c>
      <c r="F359" s="49">
        <f>+'[2]2.7. Procurement P'!K479</f>
        <v>11308.472780206852</v>
      </c>
      <c r="G359" s="28">
        <v>1</v>
      </c>
      <c r="H359" s="31"/>
      <c r="I359" s="31"/>
      <c r="J359" s="32"/>
      <c r="K359" s="32"/>
      <c r="L359" s="31"/>
      <c r="M359" s="32"/>
      <c r="N359" s="32"/>
    </row>
    <row r="360" spans="2:14" ht="17.25" hidden="1" outlineLevel="1" thickBot="1" x14ac:dyDescent="0.35">
      <c r="B360" s="44">
        <v>25</v>
      </c>
      <c r="C360" s="39" t="str">
        <f>+'[2]2.7. Procurement P'!B480</f>
        <v>ALIANZA - Visita apoyo para colectar información (cinco veces al año, de Cali a las regiones)</v>
      </c>
      <c r="D360" s="46" t="s">
        <v>56</v>
      </c>
      <c r="E360" s="29" t="s">
        <v>57</v>
      </c>
      <c r="F360" s="49">
        <f>+'[2]2.7. Procurement P'!K480</f>
        <v>6793.8724693937911</v>
      </c>
      <c r="G360" s="28">
        <v>1</v>
      </c>
      <c r="H360" s="31"/>
      <c r="I360" s="31"/>
      <c r="J360" s="32"/>
      <c r="K360" s="32"/>
      <c r="L360" s="31"/>
      <c r="M360" s="32"/>
      <c r="N360" s="32"/>
    </row>
    <row r="361" spans="2:14" ht="17.25" hidden="1" outlineLevel="1" thickBot="1" x14ac:dyDescent="0.35">
      <c r="B361" s="44">
        <v>26</v>
      </c>
      <c r="C361" s="39" t="str">
        <f>+'[2]2.7. Procurement P'!B481</f>
        <v>ALIANZA - Visita para implementación de servicios climáticos (1 vez al año, de Cali a las regiones)</v>
      </c>
      <c r="D361" s="46" t="s">
        <v>56</v>
      </c>
      <c r="E361" s="29" t="s">
        <v>57</v>
      </c>
      <c r="F361" s="49">
        <f>+'[2]2.7. Procurement P'!K481</f>
        <v>22440.912694214312</v>
      </c>
      <c r="G361" s="28">
        <v>1</v>
      </c>
      <c r="H361" s="31"/>
      <c r="I361" s="31"/>
      <c r="J361" s="32"/>
      <c r="K361" s="32"/>
      <c r="L361" s="31"/>
      <c r="M361" s="32"/>
      <c r="N361" s="32"/>
    </row>
    <row r="362" spans="2:14" ht="17.25" hidden="1" outlineLevel="1" thickBot="1" x14ac:dyDescent="0.35">
      <c r="B362" s="44">
        <v>27</v>
      </c>
      <c r="C362" s="39" t="str">
        <f>+'[2]2.7. Procurement P'!B482</f>
        <v>ALIANZA - Visita para implementación de servicios climáticos (2 veces al año, de Cali a las regiones)</v>
      </c>
      <c r="D362" s="46" t="s">
        <v>56</v>
      </c>
      <c r="E362" s="29" t="s">
        <v>57</v>
      </c>
      <c r="F362" s="49">
        <f>+'[2]2.7. Procurement P'!K482</f>
        <v>11220.456347107156</v>
      </c>
      <c r="G362" s="28">
        <v>1</v>
      </c>
      <c r="H362" s="31"/>
      <c r="I362" s="31"/>
      <c r="J362" s="32"/>
      <c r="K362" s="32"/>
      <c r="L362" s="31"/>
      <c r="M362" s="32"/>
      <c r="N362" s="32"/>
    </row>
    <row r="363" spans="2:14" ht="17.25" hidden="1" outlineLevel="1" thickBot="1" x14ac:dyDescent="0.35">
      <c r="B363" s="44">
        <v>28</v>
      </c>
      <c r="C363" s="39" t="str">
        <f>+'[2]2.7. Procurement P'!B483</f>
        <v>ALIANZA - Vuelos de drones</v>
      </c>
      <c r="D363" s="46" t="s">
        <v>56</v>
      </c>
      <c r="E363" s="29" t="s">
        <v>57</v>
      </c>
      <c r="F363" s="49">
        <f>+'[2]2.7. Procurement P'!K483</f>
        <v>14192.497921777562</v>
      </c>
      <c r="G363" s="28">
        <v>1</v>
      </c>
      <c r="H363" s="31"/>
      <c r="I363" s="31"/>
      <c r="J363" s="32"/>
      <c r="K363" s="32"/>
      <c r="L363" s="31"/>
      <c r="M363" s="32"/>
      <c r="N363" s="32"/>
    </row>
    <row r="364" spans="2:14" ht="17.25" hidden="1" outlineLevel="1" thickBot="1" x14ac:dyDescent="0.35">
      <c r="B364" s="44">
        <v>29</v>
      </c>
      <c r="C364" s="39" t="str">
        <f>+'[2]2.7. Procurement P'!B484</f>
        <v>ALIANZA-Viajes</v>
      </c>
      <c r="D364" s="46" t="s">
        <v>56</v>
      </c>
      <c r="E364" s="29" t="s">
        <v>57</v>
      </c>
      <c r="F364" s="49">
        <f>+'[2]2.7. Procurement P'!K484</f>
        <v>21144.423733069794</v>
      </c>
      <c r="G364" s="28">
        <v>1</v>
      </c>
      <c r="H364" s="31"/>
      <c r="I364" s="31"/>
      <c r="J364" s="32"/>
      <c r="K364" s="32"/>
      <c r="L364" s="31"/>
      <c r="M364" s="32"/>
      <c r="N364" s="32"/>
    </row>
    <row r="365" spans="2:14" ht="17.25" hidden="1" outlineLevel="1" thickBot="1" x14ac:dyDescent="0.35">
      <c r="B365" s="44">
        <v>30</v>
      </c>
      <c r="C365" s="39" t="str">
        <f>+'[2]2.7. Procurement P'!B485</f>
        <v>ALIANZA-Viajes a dias de campo</v>
      </c>
      <c r="D365" s="46" t="s">
        <v>56</v>
      </c>
      <c r="E365" s="29" t="s">
        <v>57</v>
      </c>
      <c r="F365" s="49">
        <f>+'[2]2.7. Procurement P'!K485</f>
        <v>2632.8617520397911</v>
      </c>
      <c r="G365" s="28">
        <v>1</v>
      </c>
      <c r="H365" s="31"/>
      <c r="I365" s="31"/>
      <c r="J365" s="32"/>
      <c r="K365" s="32"/>
      <c r="L365" s="31"/>
      <c r="M365" s="32"/>
      <c r="N365" s="32"/>
    </row>
    <row r="366" spans="2:14" ht="17.25" hidden="1" outlineLevel="1" thickBot="1" x14ac:dyDescent="0.35">
      <c r="B366" s="44">
        <v>31</v>
      </c>
      <c r="C366" s="39" t="str">
        <f>+'[2]2.7. Procurement P'!B486</f>
        <v>CIAT - Reunión planificación - viaje nacional</v>
      </c>
      <c r="D366" s="46" t="s">
        <v>56</v>
      </c>
      <c r="E366" s="29" t="s">
        <v>57</v>
      </c>
      <c r="F366" s="49">
        <f>+'[2]2.7. Procurement P'!K486</f>
        <v>1742.4309915979977</v>
      </c>
      <c r="G366" s="28">
        <v>1</v>
      </c>
      <c r="H366" s="31"/>
      <c r="I366" s="31"/>
      <c r="J366" s="32"/>
      <c r="K366" s="32"/>
      <c r="L366" s="31"/>
      <c r="M366" s="32"/>
      <c r="N366" s="32"/>
    </row>
    <row r="367" spans="2:14" ht="17.25" hidden="1" outlineLevel="1" thickBot="1" x14ac:dyDescent="0.35">
      <c r="B367" s="44">
        <v>32</v>
      </c>
      <c r="C367" s="39" t="str">
        <f>+'[2]2.7. Procurement P'!B487</f>
        <v>ALIANZA - viajes acompañamiento y socialización de resultados</v>
      </c>
      <c r="D367" s="46" t="s">
        <v>56</v>
      </c>
      <c r="E367" s="29" t="s">
        <v>57</v>
      </c>
      <c r="F367" s="49">
        <f>+'[2]2.7. Procurement P'!K487</f>
        <v>4238.6349351090812</v>
      </c>
      <c r="G367" s="28">
        <v>1</v>
      </c>
      <c r="H367" s="31"/>
      <c r="I367" s="31"/>
      <c r="J367" s="32"/>
      <c r="K367" s="32"/>
      <c r="L367" s="31"/>
      <c r="M367" s="32"/>
      <c r="N367" s="32"/>
    </row>
    <row r="368" spans="2:14" ht="17.25" hidden="1" outlineLevel="1" thickBot="1" x14ac:dyDescent="0.35">
      <c r="B368" s="44">
        <v>33</v>
      </c>
      <c r="C368" s="39" t="str">
        <f>+'[2]2.7. Procurement P'!B488</f>
        <v>ALIANZA - viajes a campo para toma de imágenes</v>
      </c>
      <c r="D368" s="46" t="s">
        <v>56</v>
      </c>
      <c r="E368" s="29" t="s">
        <v>57</v>
      </c>
      <c r="F368" s="49">
        <f>+'[2]2.7. Procurement P'!K488</f>
        <v>8539.7328888202483</v>
      </c>
      <c r="G368" s="28">
        <v>1</v>
      </c>
      <c r="H368" s="31"/>
      <c r="I368" s="31"/>
      <c r="J368" s="32"/>
      <c r="K368" s="32"/>
      <c r="L368" s="31"/>
      <c r="M368" s="32"/>
      <c r="N368" s="32"/>
    </row>
    <row r="369" spans="2:14" ht="17.25" hidden="1" outlineLevel="1" thickBot="1" x14ac:dyDescent="0.35">
      <c r="B369" s="44">
        <v>34</v>
      </c>
      <c r="C369" s="39" t="str">
        <f>+'[2]2.7. Procurement P'!B491</f>
        <v>ALIANZA -  Reunion de trabajo</v>
      </c>
      <c r="D369" s="46" t="s">
        <v>56</v>
      </c>
      <c r="E369" s="29" t="s">
        <v>57</v>
      </c>
      <c r="F369" s="49">
        <f>+'[2]2.7. Procurement P'!K491</f>
        <v>9017.9579305941825</v>
      </c>
      <c r="G369" s="28">
        <v>1</v>
      </c>
      <c r="H369" s="31"/>
      <c r="I369" s="31"/>
      <c r="J369" s="32"/>
      <c r="K369" s="32"/>
      <c r="L369" s="31"/>
      <c r="M369" s="32"/>
      <c r="N369" s="32"/>
    </row>
    <row r="370" spans="2:14" ht="24.75" hidden="1" outlineLevel="1" thickBot="1" x14ac:dyDescent="0.35">
      <c r="B370" s="44">
        <v>35</v>
      </c>
      <c r="C370" s="39" t="str">
        <f>+'[2]2.7. Procurement P'!B492</f>
        <v>ALIANZA - Acompañamiento para el fortalecimiento y transferencia de capacidad en manejo de riesgo agroclimático</v>
      </c>
      <c r="D370" s="46" t="s">
        <v>56</v>
      </c>
      <c r="E370" s="29" t="s">
        <v>57</v>
      </c>
      <c r="F370" s="49">
        <f>+'[2]2.7. Procurement P'!K492</f>
        <v>227052.56196213645</v>
      </c>
      <c r="G370" s="28">
        <v>1</v>
      </c>
      <c r="H370" s="31"/>
      <c r="I370" s="31"/>
      <c r="J370" s="32"/>
      <c r="K370" s="32"/>
      <c r="L370" s="31"/>
      <c r="M370" s="32"/>
      <c r="N370" s="32"/>
    </row>
    <row r="371" spans="2:14" ht="17.25" hidden="1" outlineLevel="1" thickBot="1" x14ac:dyDescent="0.35">
      <c r="B371" s="44">
        <v>36</v>
      </c>
      <c r="C371" s="39" t="str">
        <f>+'[2]2.7. Procurement P'!B493</f>
        <v>ALIANZA - Entrenamiento tecnicos de campo</v>
      </c>
      <c r="D371" s="46" t="s">
        <v>56</v>
      </c>
      <c r="E371" s="29" t="s">
        <v>57</v>
      </c>
      <c r="F371" s="49">
        <f>+'[2]2.7. Procurement P'!K493</f>
        <v>2967.8022898186637</v>
      </c>
      <c r="G371" s="28">
        <v>1</v>
      </c>
      <c r="H371" s="31"/>
      <c r="I371" s="31"/>
      <c r="J371" s="32"/>
      <c r="K371" s="32"/>
      <c r="L371" s="31"/>
      <c r="M371" s="32"/>
      <c r="N371" s="32"/>
    </row>
    <row r="372" spans="2:14" ht="17.25" hidden="1" outlineLevel="1" thickBot="1" x14ac:dyDescent="0.35">
      <c r="B372" s="44">
        <v>37</v>
      </c>
      <c r="C372" s="39" t="str">
        <f>+'[2]2.7. Procurement P'!B494</f>
        <v xml:space="preserve">ALIANZA - Estudios de usabilidad - DSS - plataforma Aclimate  </v>
      </c>
      <c r="D372" s="46" t="s">
        <v>56</v>
      </c>
      <c r="E372" s="29" t="s">
        <v>57</v>
      </c>
      <c r="F372" s="49">
        <f>+'[2]2.7. Procurement P'!K494</f>
        <v>6318.4246056829279</v>
      </c>
      <c r="G372" s="28">
        <v>1</v>
      </c>
      <c r="H372" s="31"/>
      <c r="I372" s="31"/>
      <c r="J372" s="32"/>
      <c r="K372" s="32"/>
      <c r="L372" s="31"/>
      <c r="M372" s="32"/>
      <c r="N372" s="32"/>
    </row>
    <row r="373" spans="2:14" ht="17.25" hidden="1" outlineLevel="1" thickBot="1" x14ac:dyDescent="0.35">
      <c r="B373" s="44">
        <v>38</v>
      </c>
      <c r="C373" s="39" t="str">
        <f>+'[2]2.7. Procurement P'!B495</f>
        <v>ALIANZA - Estudios de usabilidad - plataforma Aclimate - Modulo Papa</v>
      </c>
      <c r="D373" s="46" t="s">
        <v>56</v>
      </c>
      <c r="E373" s="29" t="s">
        <v>57</v>
      </c>
      <c r="F373" s="49">
        <f>+'[2]2.7. Procurement P'!K495</f>
        <v>12373.581519462401</v>
      </c>
      <c r="G373" s="28">
        <v>1</v>
      </c>
      <c r="H373" s="31"/>
      <c r="I373" s="31"/>
      <c r="J373" s="32"/>
      <c r="K373" s="32"/>
      <c r="L373" s="31"/>
      <c r="M373" s="32"/>
      <c r="N373" s="32"/>
    </row>
    <row r="374" spans="2:14" ht="17.25" hidden="1" outlineLevel="1" thickBot="1" x14ac:dyDescent="0.35">
      <c r="B374" s="44">
        <v>39</v>
      </c>
      <c r="C374" s="39" t="str">
        <f>+'[2]2.7. Procurement P'!B496</f>
        <v>ALIANZA - Monitoreo parcelas experimentales 4 por año * localidad *  2 dias</v>
      </c>
      <c r="D374" s="46" t="s">
        <v>56</v>
      </c>
      <c r="E374" s="29" t="s">
        <v>57</v>
      </c>
      <c r="F374" s="49">
        <f>+'[2]2.7. Procurement P'!K496</f>
        <v>38295.917183577119</v>
      </c>
      <c r="G374" s="28">
        <v>1</v>
      </c>
      <c r="H374" s="31"/>
      <c r="I374" s="31"/>
      <c r="J374" s="32"/>
      <c r="K374" s="32"/>
      <c r="L374" s="31"/>
      <c r="M374" s="32"/>
      <c r="N374" s="32"/>
    </row>
    <row r="375" spans="2:14" ht="17.25" hidden="1" outlineLevel="1" thickBot="1" x14ac:dyDescent="0.35">
      <c r="B375" s="44">
        <v>40</v>
      </c>
      <c r="C375" s="39" t="str">
        <f>+'[2]2.7. Procurement P'!B497</f>
        <v>ALIANZA - Reunión anual de la comunidad de práctica</v>
      </c>
      <c r="D375" s="46" t="s">
        <v>56</v>
      </c>
      <c r="E375" s="29" t="s">
        <v>57</v>
      </c>
      <c r="F375" s="49">
        <f>+'[2]2.7. Procurement P'!K497</f>
        <v>40642.277961822801</v>
      </c>
      <c r="G375" s="28">
        <v>1</v>
      </c>
      <c r="H375" s="31"/>
      <c r="I375" s="31"/>
      <c r="J375" s="32"/>
      <c r="K375" s="32"/>
      <c r="L375" s="31"/>
      <c r="M375" s="32"/>
      <c r="N375" s="32"/>
    </row>
    <row r="376" spans="2:14" ht="17.25" hidden="1" outlineLevel="1" thickBot="1" x14ac:dyDescent="0.35">
      <c r="B376" s="44">
        <v>41</v>
      </c>
      <c r="C376" s="39" t="str">
        <f>+'[2]2.7. Procurement P'!B498</f>
        <v>ALIANZA - Reunion Coordinacion parcelas experimentales - 2 por localidad*ciclo*2 dias</v>
      </c>
      <c r="D376" s="46" t="s">
        <v>56</v>
      </c>
      <c r="E376" s="29" t="s">
        <v>57</v>
      </c>
      <c r="F376" s="49">
        <f>+'[2]2.7. Procurement P'!K498</f>
        <v>17692.376222379669</v>
      </c>
      <c r="G376" s="28">
        <v>1</v>
      </c>
      <c r="H376" s="31"/>
      <c r="I376" s="31"/>
      <c r="J376" s="32"/>
      <c r="K376" s="32"/>
      <c r="L376" s="31"/>
      <c r="M376" s="32"/>
      <c r="N376" s="32"/>
    </row>
    <row r="377" spans="2:14" ht="17.25" hidden="1" outlineLevel="1" thickBot="1" x14ac:dyDescent="0.35">
      <c r="B377" s="44">
        <v>42</v>
      </c>
      <c r="C377" s="39" t="str">
        <f>+'[2]2.7. Procurement P'!B499</f>
        <v xml:space="preserve">ALIANZA - Reunion Planificacion parcelas experimentales </v>
      </c>
      <c r="D377" s="46" t="s">
        <v>56</v>
      </c>
      <c r="E377" s="29" t="s">
        <v>57</v>
      </c>
      <c r="F377" s="49">
        <f>+'[2]2.7. Procurement P'!K499</f>
        <v>20839.682042820597</v>
      </c>
      <c r="G377" s="28">
        <v>1</v>
      </c>
      <c r="H377" s="31"/>
      <c r="I377" s="31"/>
      <c r="J377" s="32"/>
      <c r="K377" s="32"/>
      <c r="L377" s="31"/>
      <c r="M377" s="32"/>
      <c r="N377" s="32"/>
    </row>
    <row r="378" spans="2:14" ht="17.25" hidden="1" outlineLevel="1" thickBot="1" x14ac:dyDescent="0.35">
      <c r="B378" s="44">
        <v>43</v>
      </c>
      <c r="C378" s="39" t="str">
        <f>+'[2]2.7. Procurement P'!B500</f>
        <v>ALIANZA - Reuniones de apoyo y coordinacion (comunidad de práctica)</v>
      </c>
      <c r="D378" s="46" t="s">
        <v>56</v>
      </c>
      <c r="E378" s="29" t="s">
        <v>57</v>
      </c>
      <c r="F378" s="49">
        <f>+'[2]2.7. Procurement P'!K500</f>
        <v>9393.7061777022755</v>
      </c>
      <c r="G378" s="28">
        <v>1</v>
      </c>
      <c r="H378" s="31"/>
      <c r="I378" s="31"/>
      <c r="J378" s="32"/>
      <c r="K378" s="32"/>
      <c r="L378" s="31"/>
      <c r="M378" s="32"/>
      <c r="N378" s="32"/>
    </row>
    <row r="379" spans="2:14" ht="17.25" hidden="1" outlineLevel="1" thickBot="1" x14ac:dyDescent="0.35">
      <c r="B379" s="44">
        <v>44</v>
      </c>
      <c r="C379" s="39" t="str">
        <f>+'[2]2.7. Procurement P'!B501</f>
        <v>ALIANZA - Reuniones de la comunidad de práctica</v>
      </c>
      <c r="D379" s="46" t="s">
        <v>56</v>
      </c>
      <c r="E379" s="29" t="s">
        <v>57</v>
      </c>
      <c r="F379" s="49">
        <f>+'[2]2.7. Procurement P'!K501</f>
        <v>17565.692799679018</v>
      </c>
      <c r="G379" s="28">
        <v>1</v>
      </c>
      <c r="H379" s="31"/>
      <c r="I379" s="31"/>
      <c r="J379" s="32"/>
      <c r="K379" s="32"/>
      <c r="L379" s="31"/>
      <c r="M379" s="32"/>
      <c r="N379" s="32"/>
    </row>
    <row r="380" spans="2:14" ht="17.25" hidden="1" outlineLevel="1" thickBot="1" x14ac:dyDescent="0.35">
      <c r="B380" s="44">
        <v>45</v>
      </c>
      <c r="C380" s="39" t="str">
        <f>+'[2]2.7. Procurement P'!B502</f>
        <v>ALIANZA - Reuniones de trabajo/coordinacion (comunidad de práctica)</v>
      </c>
      <c r="D380" s="46" t="s">
        <v>56</v>
      </c>
      <c r="E380" s="29" t="s">
        <v>57</v>
      </c>
      <c r="F380" s="49">
        <f>+'[2]2.7. Procurement P'!K502</f>
        <v>11687.975361569956</v>
      </c>
      <c r="G380" s="28">
        <v>1</v>
      </c>
      <c r="H380" s="31"/>
      <c r="I380" s="31"/>
      <c r="J380" s="32"/>
      <c r="K380" s="32"/>
      <c r="L380" s="31"/>
      <c r="M380" s="32"/>
      <c r="N380" s="32"/>
    </row>
    <row r="381" spans="2:14" ht="17.25" hidden="1" outlineLevel="1" thickBot="1" x14ac:dyDescent="0.35">
      <c r="B381" s="44">
        <v>46</v>
      </c>
      <c r="C381" s="39" t="str">
        <f>+'[2]2.7. Procurement P'!B503</f>
        <v>ALIANZA - Socializaciones resultados de modelos predictivos con técnicos y agricultores</v>
      </c>
      <c r="D381" s="46" t="s">
        <v>56</v>
      </c>
      <c r="E381" s="29" t="s">
        <v>57</v>
      </c>
      <c r="F381" s="49">
        <f>+'[2]2.7. Procurement P'!K503</f>
        <v>23375.950723139911</v>
      </c>
      <c r="G381" s="28">
        <v>1</v>
      </c>
      <c r="H381" s="31"/>
      <c r="I381" s="31"/>
      <c r="J381" s="32"/>
      <c r="K381" s="32"/>
      <c r="L381" s="31"/>
      <c r="M381" s="32"/>
      <c r="N381" s="32"/>
    </row>
    <row r="382" spans="2:14" ht="17.25" hidden="1" outlineLevel="1" thickBot="1" x14ac:dyDescent="0.35">
      <c r="B382" s="44">
        <v>47</v>
      </c>
      <c r="C382" s="39" t="str">
        <f>+'[2]2.7. Procurement P'!B504</f>
        <v>ALIANZA - Travel expenses Training/Workshop on Weather generators covering 1 week</v>
      </c>
      <c r="D382" s="46" t="s">
        <v>56</v>
      </c>
      <c r="E382" s="29" t="s">
        <v>57</v>
      </c>
      <c r="F382" s="49">
        <f>+'[2]2.7. Procurement P'!K504</f>
        <v>4264.5432005503071</v>
      </c>
      <c r="G382" s="28">
        <v>1</v>
      </c>
      <c r="H382" s="31"/>
      <c r="I382" s="31"/>
      <c r="J382" s="32"/>
      <c r="K382" s="32"/>
      <c r="L382" s="31"/>
      <c r="M382" s="32"/>
      <c r="N382" s="32"/>
    </row>
    <row r="383" spans="2:14" ht="17.25" hidden="1" outlineLevel="1" thickBot="1" x14ac:dyDescent="0.35">
      <c r="B383" s="44">
        <v>48</v>
      </c>
      <c r="C383" s="39" t="str">
        <f>+'[2]2.7. Procurement P'!B505</f>
        <v>ALIANZA - Validación de lotes monitoreados por sensoramiento remoto</v>
      </c>
      <c r="D383" s="46" t="s">
        <v>56</v>
      </c>
      <c r="E383" s="29" t="s">
        <v>57</v>
      </c>
      <c r="F383" s="49">
        <f>+'[2]2.7. Procurement P'!K505</f>
        <v>3464.6028254494722</v>
      </c>
      <c r="G383" s="28">
        <v>1</v>
      </c>
      <c r="H383" s="31"/>
      <c r="I383" s="31"/>
      <c r="J383" s="32"/>
      <c r="K383" s="32"/>
      <c r="L383" s="31"/>
      <c r="M383" s="32"/>
      <c r="N383" s="32"/>
    </row>
    <row r="384" spans="2:14" ht="24.75" hidden="1" outlineLevel="1" thickBot="1" x14ac:dyDescent="0.35">
      <c r="B384" s="44">
        <v>49</v>
      </c>
      <c r="C384" s="39" t="str">
        <f>+'[2]2.7. Procurement P'!B506</f>
        <v>ALIANZA - Viajes del equipo de la Alianza para fortalecimiento de capacidades modelación y plataforma</v>
      </c>
      <c r="D384" s="46" t="s">
        <v>56</v>
      </c>
      <c r="E384" s="29" t="s">
        <v>57</v>
      </c>
      <c r="F384" s="49">
        <f>+'[2]2.7. Procurement P'!K506</f>
        <v>11687.975361569956</v>
      </c>
      <c r="G384" s="28">
        <v>1</v>
      </c>
      <c r="H384" s="31"/>
      <c r="I384" s="31"/>
      <c r="J384" s="32"/>
      <c r="K384" s="32"/>
      <c r="L384" s="31"/>
      <c r="M384" s="32"/>
      <c r="N384" s="32"/>
    </row>
    <row r="385" spans="2:14" ht="17.25" hidden="1" outlineLevel="1" thickBot="1" x14ac:dyDescent="0.35">
      <c r="B385" s="44">
        <v>50</v>
      </c>
      <c r="C385" s="39" t="str">
        <f>+'[2]2.7. Procurement P'!B507</f>
        <v>ALIANZA - Visita apoyo para colectar información (3 veces al año, de Cali a las regiones)</v>
      </c>
      <c r="D385" s="46" t="s">
        <v>56</v>
      </c>
      <c r="E385" s="29" t="s">
        <v>57</v>
      </c>
      <c r="F385" s="49">
        <f>+'[2]2.7. Procurement P'!K507</f>
        <v>13587.744938787582</v>
      </c>
      <c r="G385" s="28">
        <v>1</v>
      </c>
      <c r="H385" s="31"/>
      <c r="I385" s="31"/>
      <c r="J385" s="32"/>
      <c r="K385" s="32"/>
      <c r="L385" s="31"/>
      <c r="M385" s="32"/>
      <c r="N385" s="32"/>
    </row>
    <row r="386" spans="2:14" ht="24.75" hidden="1" outlineLevel="1" thickBot="1" x14ac:dyDescent="0.35">
      <c r="B386" s="44">
        <v>51</v>
      </c>
      <c r="C386" s="39" t="str">
        <f>+'[2]2.7. Procurement P'!B508</f>
        <v>ALIANZA - Visita de acompañamiento para implementación de servicios climáticos (2 veces al año, de Cali a las regiones)</v>
      </c>
      <c r="D386" s="46" t="s">
        <v>56</v>
      </c>
      <c r="E386" s="29" t="s">
        <v>57</v>
      </c>
      <c r="F386" s="49">
        <f>+'[2]2.7. Procurement P'!K508</f>
        <v>9987.9062180688707</v>
      </c>
      <c r="G386" s="28">
        <v>1</v>
      </c>
      <c r="H386" s="31"/>
      <c r="I386" s="31"/>
      <c r="J386" s="32"/>
      <c r="K386" s="32"/>
      <c r="L386" s="31"/>
      <c r="M386" s="32"/>
      <c r="N386" s="32"/>
    </row>
    <row r="387" spans="2:14" ht="17.25" hidden="1" outlineLevel="1" thickBot="1" x14ac:dyDescent="0.35">
      <c r="B387" s="44">
        <v>52</v>
      </c>
      <c r="C387" s="39" t="str">
        <f>+'[2]2.7. Procurement P'!B509</f>
        <v>ALIANZA - Visita para implementación de servicios climáticos (2 veces al año, de Cali a las regiones)</v>
      </c>
      <c r="D387" s="46" t="s">
        <v>56</v>
      </c>
      <c r="E387" s="29" t="s">
        <v>57</v>
      </c>
      <c r="F387" s="49">
        <f>+'[2]2.7. Procurement P'!K509</f>
        <v>14038.734229994057</v>
      </c>
      <c r="G387" s="28">
        <v>1</v>
      </c>
      <c r="H387" s="31"/>
      <c r="I387" s="31"/>
      <c r="J387" s="32"/>
      <c r="K387" s="32"/>
      <c r="L387" s="31"/>
      <c r="M387" s="32"/>
      <c r="N387" s="32"/>
    </row>
    <row r="388" spans="2:14" ht="17.25" hidden="1" outlineLevel="1" thickBot="1" x14ac:dyDescent="0.35">
      <c r="B388" s="44">
        <v>53</v>
      </c>
      <c r="C388" s="39" t="str">
        <f>+'[2]2.7. Procurement P'!B510</f>
        <v>ALIANZA - Vuelos de drones</v>
      </c>
      <c r="D388" s="46" t="s">
        <v>56</v>
      </c>
      <c r="E388" s="29" t="s">
        <v>57</v>
      </c>
      <c r="F388" s="49">
        <f>+'[2]2.7. Procurement P'!K510</f>
        <v>12056.034920921236</v>
      </c>
      <c r="G388" s="28">
        <v>1</v>
      </c>
      <c r="H388" s="31"/>
      <c r="I388" s="31"/>
      <c r="J388" s="32"/>
      <c r="K388" s="32"/>
      <c r="L388" s="31"/>
      <c r="M388" s="32"/>
      <c r="N388" s="32"/>
    </row>
    <row r="389" spans="2:14" ht="17.25" hidden="1" outlineLevel="1" thickBot="1" x14ac:dyDescent="0.35">
      <c r="B389" s="44">
        <v>54</v>
      </c>
      <c r="C389" s="39" t="str">
        <f>+'[2]2.7. Procurement P'!B513</f>
        <v>CIAT-Evaluación y codiseño de medidas para el aprovechamiento de recursos renovables</v>
      </c>
      <c r="D389" s="46" t="s">
        <v>56</v>
      </c>
      <c r="E389" s="29" t="s">
        <v>57</v>
      </c>
      <c r="F389" s="49">
        <f>+'[2]2.7. Procurement P'!K513</f>
        <v>1703.3210607502479</v>
      </c>
      <c r="G389" s="28">
        <v>1</v>
      </c>
      <c r="H389" s="31"/>
      <c r="I389" s="31"/>
      <c r="J389" s="32"/>
      <c r="K389" s="32"/>
      <c r="L389" s="31"/>
      <c r="M389" s="32"/>
      <c r="N389" s="32"/>
    </row>
    <row r="390" spans="2:14" ht="17.25" hidden="1" outlineLevel="1" thickBot="1" x14ac:dyDescent="0.35">
      <c r="B390" s="44">
        <v>55</v>
      </c>
      <c r="C390" s="39" t="str">
        <f>+'[2]2.7. Procurement P'!B515</f>
        <v>Seguimiento del proceso con socios</v>
      </c>
      <c r="D390" s="46" t="s">
        <v>56</v>
      </c>
      <c r="E390" s="29" t="s">
        <v>57</v>
      </c>
      <c r="F390" s="49">
        <f>+'[2]2.7. Procurement P'!K515</f>
        <v>7969.074110161333</v>
      </c>
      <c r="G390" s="28">
        <v>1</v>
      </c>
      <c r="H390" s="31"/>
      <c r="I390" s="31"/>
      <c r="J390" s="32"/>
      <c r="K390" s="32"/>
      <c r="L390" s="31"/>
      <c r="M390" s="32"/>
      <c r="N390" s="32"/>
    </row>
    <row r="391" spans="2:14" ht="17.25" hidden="1" outlineLevel="1" thickBot="1" x14ac:dyDescent="0.35">
      <c r="B391" s="44">
        <v>56</v>
      </c>
      <c r="C391" s="39" t="str">
        <f>+'[2]2.7. Procurement P'!B516</f>
        <v>Evaluación 1 (tte aéreo, terrestre ciudad ppal)</v>
      </c>
      <c r="D391" s="46" t="s">
        <v>56</v>
      </c>
      <c r="E391" s="29" t="s">
        <v>57</v>
      </c>
      <c r="F391" s="49">
        <f>+'[2]2.7. Procurement P'!K516</f>
        <v>2937.8244889114039</v>
      </c>
      <c r="G391" s="28">
        <v>1</v>
      </c>
      <c r="H391" s="31"/>
      <c r="I391" s="31"/>
      <c r="J391" s="32"/>
      <c r="K391" s="32"/>
      <c r="L391" s="31"/>
      <c r="M391" s="32"/>
      <c r="N391" s="32"/>
    </row>
    <row r="392" spans="2:14" ht="17.25" hidden="1" outlineLevel="1" thickBot="1" x14ac:dyDescent="0.35">
      <c r="B392" s="44">
        <v>57</v>
      </c>
      <c r="C392" s="39" t="str">
        <f>+'[2]2.7. Procurement P'!B517</f>
        <v>Evaluación 2 (tte aéreo, teerestre, ciudad ppal)</v>
      </c>
      <c r="D392" s="46" t="s">
        <v>56</v>
      </c>
      <c r="E392" s="29" t="s">
        <v>57</v>
      </c>
      <c r="F392" s="49">
        <f>+'[2]2.7. Procurement P'!K517</f>
        <v>1754.3325259419521</v>
      </c>
      <c r="G392" s="28">
        <v>1</v>
      </c>
      <c r="H392" s="31"/>
      <c r="I392" s="31"/>
      <c r="J392" s="32"/>
      <c r="K392" s="32"/>
      <c r="L392" s="31"/>
      <c r="M392" s="32"/>
      <c r="N392" s="32"/>
    </row>
    <row r="393" spans="2:14" ht="17.25" hidden="1" outlineLevel="1" thickBot="1" x14ac:dyDescent="0.35">
      <c r="B393" s="44">
        <v>58</v>
      </c>
      <c r="C393" s="39" t="str">
        <f>+'[2]2.7. Procurement P'!B518</f>
        <v>Codiseño de sistemas forrajeros (ciudad intermedia)</v>
      </c>
      <c r="D393" s="46" t="s">
        <v>56</v>
      </c>
      <c r="E393" s="29" t="s">
        <v>57</v>
      </c>
      <c r="F393" s="49">
        <f>+'[2]2.7. Procurement P'!K518</f>
        <v>3237.6024979839963</v>
      </c>
      <c r="G393" s="28">
        <v>1</v>
      </c>
      <c r="H393" s="31"/>
      <c r="I393" s="31"/>
      <c r="J393" s="32"/>
      <c r="K393" s="32"/>
      <c r="L393" s="31"/>
      <c r="M393" s="32"/>
      <c r="N393" s="32"/>
    </row>
    <row r="394" spans="2:14" ht="17.25" hidden="1" outlineLevel="1" thickBot="1" x14ac:dyDescent="0.35">
      <c r="B394" s="44">
        <v>59</v>
      </c>
      <c r="C394" s="39" t="str">
        <f>+'[2]2.7. Procurement P'!B519</f>
        <v>Evaluación productiva y ambiental</v>
      </c>
      <c r="D394" s="46" t="s">
        <v>56</v>
      </c>
      <c r="E394" s="29" t="s">
        <v>57</v>
      </c>
      <c r="F394" s="49">
        <f>+'[2]2.7. Procurement P'!K519</f>
        <v>3150.6380057733022</v>
      </c>
      <c r="G394" s="28">
        <v>1</v>
      </c>
      <c r="H394" s="31"/>
      <c r="I394" s="31"/>
      <c r="J394" s="32"/>
      <c r="K394" s="32"/>
      <c r="L394" s="31"/>
      <c r="M394" s="32"/>
      <c r="N394" s="32"/>
    </row>
    <row r="395" spans="2:14" ht="17.25" hidden="1" outlineLevel="1" thickBot="1" x14ac:dyDescent="0.35">
      <c r="B395" s="44">
        <v>60</v>
      </c>
      <c r="C395" s="39" t="str">
        <f>+'[2]2.7. Procurement P'!B520</f>
        <v>Evaluación económica y social (ciudad intermedia)</v>
      </c>
      <c r="D395" s="46" t="s">
        <v>56</v>
      </c>
      <c r="E395" s="29" t="s">
        <v>57</v>
      </c>
      <c r="F395" s="49">
        <f>+'[2]2.7. Procurement P'!K520</f>
        <v>2076.5568674414944</v>
      </c>
      <c r="G395" s="28">
        <v>1</v>
      </c>
      <c r="H395" s="31"/>
      <c r="I395" s="31"/>
      <c r="J395" s="32"/>
      <c r="K395" s="32"/>
      <c r="L395" s="31"/>
      <c r="M395" s="32"/>
      <c r="N395" s="32"/>
    </row>
    <row r="396" spans="2:14" ht="17.25" hidden="1" outlineLevel="1" thickBot="1" x14ac:dyDescent="0.35">
      <c r="B396" s="44">
        <v>61</v>
      </c>
      <c r="C396" s="39" t="str">
        <f>+'[2]2.7. Procurement P'!B521</f>
        <v>CIAT-evaluación económica de las tecnologías (ciudad ppal)</v>
      </c>
      <c r="D396" s="46" t="s">
        <v>56</v>
      </c>
      <c r="E396" s="29" t="s">
        <v>57</v>
      </c>
      <c r="F396" s="49">
        <f>+'[2]2.7. Procurement P'!K521</f>
        <v>4475.3380763825317</v>
      </c>
      <c r="G396" s="28">
        <v>1</v>
      </c>
      <c r="H396" s="31"/>
      <c r="I396" s="31"/>
      <c r="J396" s="32"/>
      <c r="K396" s="32"/>
      <c r="L396" s="31"/>
      <c r="M396" s="32"/>
      <c r="N396" s="32"/>
    </row>
    <row r="397" spans="2:14" ht="17.25" hidden="1" outlineLevel="1" thickBot="1" x14ac:dyDescent="0.35">
      <c r="B397" s="44">
        <v>62</v>
      </c>
      <c r="C397" s="39" t="str">
        <f>+'[2]2.7. Procurement P'!B522</f>
        <v>CIAT-Diagnóstico del estado actual (aéreo-terrestre, ciudad ppal)</v>
      </c>
      <c r="D397" s="46" t="s">
        <v>56</v>
      </c>
      <c r="E397" s="29" t="s">
        <v>57</v>
      </c>
      <c r="F397" s="49">
        <f>+'[2]2.7. Procurement P'!K522</f>
        <v>3508.6650518839042</v>
      </c>
      <c r="G397" s="28">
        <v>1</v>
      </c>
      <c r="H397" s="31"/>
      <c r="I397" s="31"/>
      <c r="J397" s="32"/>
      <c r="K397" s="32"/>
      <c r="L397" s="31"/>
      <c r="M397" s="32"/>
      <c r="N397" s="32"/>
    </row>
    <row r="398" spans="2:14" ht="17.25" hidden="1" outlineLevel="1" thickBot="1" x14ac:dyDescent="0.35">
      <c r="B398" s="44">
        <v>63</v>
      </c>
      <c r="C398" s="39" t="str">
        <f>+'[2]2.7. Procurement P'!B523</f>
        <v>CIAT-Codiseño de medidas de adaptación y BA  (aéreo-terrestre, ciudad ppal)</v>
      </c>
      <c r="D398" s="46" t="s">
        <v>56</v>
      </c>
      <c r="E398" s="29" t="s">
        <v>57</v>
      </c>
      <c r="F398" s="49">
        <f>+'[2]2.7. Procurement P'!K523</f>
        <v>3474.1447722903349</v>
      </c>
      <c r="G398" s="28">
        <v>1</v>
      </c>
      <c r="H398" s="31"/>
      <c r="I398" s="31"/>
      <c r="J398" s="32"/>
      <c r="K398" s="32"/>
      <c r="L398" s="31"/>
      <c r="M398" s="32"/>
      <c r="N398" s="32"/>
    </row>
    <row r="399" spans="2:14" ht="17.25" hidden="1" outlineLevel="1" thickBot="1" x14ac:dyDescent="0.35">
      <c r="B399" s="44">
        <v>64</v>
      </c>
      <c r="C399" s="39" t="str">
        <f>+'[2]2.7. Procurement P'!B525</f>
        <v>ALIANZA - Visitas  de acompañamiento a Cali - Urabá (2x año - 5 años)</v>
      </c>
      <c r="D399" s="46" t="s">
        <v>56</v>
      </c>
      <c r="E399" s="29" t="s">
        <v>57</v>
      </c>
      <c r="F399" s="49">
        <f>+'[2]2.7. Procurement P'!K525</f>
        <v>5396.0041633066612</v>
      </c>
      <c r="G399" s="28">
        <v>1</v>
      </c>
      <c r="H399" s="31"/>
      <c r="I399" s="31"/>
      <c r="J399" s="32"/>
      <c r="K399" s="32"/>
      <c r="L399" s="31"/>
      <c r="M399" s="32"/>
      <c r="N399" s="32"/>
    </row>
    <row r="400" spans="2:14" ht="17.25" hidden="1" outlineLevel="1" thickBot="1" x14ac:dyDescent="0.35">
      <c r="B400" s="44">
        <v>65</v>
      </c>
      <c r="C400" s="39" t="str">
        <f>+'[2]2.7. Procurement P'!B526</f>
        <v>ALIANZA -Visitas de acompañamiento a a Cali - Santa Marta y La Guajira (3x año - 5 años)</v>
      </c>
      <c r="D400" s="46" t="s">
        <v>56</v>
      </c>
      <c r="E400" s="29" t="s">
        <v>57</v>
      </c>
      <c r="F400" s="49">
        <f>+'[2]2.7. Procurement P'!K526</f>
        <v>16188.012489919982</v>
      </c>
      <c r="G400" s="28">
        <v>1</v>
      </c>
      <c r="H400" s="31"/>
      <c r="I400" s="31"/>
      <c r="J400" s="32"/>
      <c r="K400" s="32"/>
      <c r="L400" s="31"/>
      <c r="M400" s="32"/>
      <c r="N400" s="32"/>
    </row>
    <row r="401" spans="2:14" ht="17.25" hidden="1" outlineLevel="1" thickBot="1" x14ac:dyDescent="0.35">
      <c r="B401" s="44">
        <v>66</v>
      </c>
      <c r="C401" s="39" t="str">
        <f>+'[2]2.7. Procurement P'!B527</f>
        <v>ALIANZA - Visita de acompañamiento a Palmira (5 años)</v>
      </c>
      <c r="D401" s="46" t="s">
        <v>56</v>
      </c>
      <c r="E401" s="29" t="s">
        <v>57</v>
      </c>
      <c r="F401" s="49">
        <f>+'[2]2.7. Procurement P'!K527</f>
        <v>3237.6024979839963</v>
      </c>
      <c r="G401" s="28">
        <v>1</v>
      </c>
      <c r="H401" s="31"/>
      <c r="I401" s="31"/>
      <c r="J401" s="32"/>
      <c r="K401" s="32"/>
      <c r="L401" s="31"/>
      <c r="M401" s="32"/>
      <c r="N401" s="32"/>
    </row>
    <row r="402" spans="2:14" ht="17.25" hidden="1" outlineLevel="1" thickBot="1" x14ac:dyDescent="0.35">
      <c r="B402" s="44">
        <v>67</v>
      </c>
      <c r="C402" s="39" t="str">
        <f>+'[2]2.7. Procurement P'!B530</f>
        <v>ALIANZA - Capacitación</v>
      </c>
      <c r="D402" s="46" t="s">
        <v>56</v>
      </c>
      <c r="E402" s="29" t="s">
        <v>57</v>
      </c>
      <c r="F402" s="49">
        <f>+'[2]2.7. Procurement P'!K530</f>
        <v>8579.5947397809068</v>
      </c>
      <c r="G402" s="28">
        <v>1</v>
      </c>
      <c r="H402" s="31"/>
      <c r="I402" s="31"/>
      <c r="J402" s="32"/>
      <c r="K402" s="32"/>
      <c r="L402" s="31"/>
      <c r="M402" s="32"/>
      <c r="N402" s="32"/>
    </row>
    <row r="403" spans="2:14" ht="17.25" hidden="1" outlineLevel="1" thickBot="1" x14ac:dyDescent="0.35">
      <c r="B403" s="44">
        <v>68</v>
      </c>
      <c r="C403" s="39" t="str">
        <f>+'[2]2.7. Procurement P'!B531</f>
        <v>ALIANZA - Monitoreo y colecta de información</v>
      </c>
      <c r="D403" s="46" t="s">
        <v>56</v>
      </c>
      <c r="E403" s="29" t="s">
        <v>57</v>
      </c>
      <c r="F403" s="49">
        <f>+'[2]2.7. Procurement P'!K531</f>
        <v>322722.5464027308</v>
      </c>
      <c r="G403" s="28">
        <v>1</v>
      </c>
      <c r="H403" s="31"/>
      <c r="I403" s="31"/>
      <c r="J403" s="32"/>
      <c r="K403" s="32"/>
      <c r="L403" s="31"/>
      <c r="M403" s="32"/>
      <c r="N403" s="32"/>
    </row>
    <row r="404" spans="2:14" ht="17.25" hidden="1" outlineLevel="1" thickBot="1" x14ac:dyDescent="0.35">
      <c r="B404" s="44">
        <v>69</v>
      </c>
      <c r="C404" s="39" t="str">
        <f>+'[2]2.7. Procurement P'!B532</f>
        <v>ALIANZA - Reunión cordinación</v>
      </c>
      <c r="D404" s="46" t="s">
        <v>56</v>
      </c>
      <c r="E404" s="29" t="s">
        <v>57</v>
      </c>
      <c r="F404" s="49">
        <f>+'[2]2.7. Procurement P'!K532</f>
        <v>593.77634559304761</v>
      </c>
      <c r="G404" s="28">
        <v>1</v>
      </c>
      <c r="H404" s="31"/>
      <c r="I404" s="31"/>
      <c r="J404" s="32"/>
      <c r="K404" s="32"/>
      <c r="L404" s="31"/>
      <c r="M404" s="32"/>
      <c r="N404" s="32"/>
    </row>
    <row r="405" spans="2:14" ht="17.25" hidden="1" outlineLevel="1" thickBot="1" x14ac:dyDescent="0.35">
      <c r="B405" s="44">
        <v>70</v>
      </c>
      <c r="C405" s="39" t="str">
        <f>+'[2]2.7. Procurement P'!B533</f>
        <v>ALIANZA - Reunión cordinación en localidades - Implementación</v>
      </c>
      <c r="D405" s="46" t="s">
        <v>56</v>
      </c>
      <c r="E405" s="29" t="s">
        <v>57</v>
      </c>
      <c r="F405" s="49">
        <f>+'[2]2.7. Procurement P'!K533</f>
        <v>144061.41886577723</v>
      </c>
      <c r="G405" s="28">
        <v>1</v>
      </c>
      <c r="H405" s="31"/>
      <c r="I405" s="31"/>
      <c r="J405" s="32"/>
      <c r="K405" s="32"/>
      <c r="L405" s="31"/>
      <c r="M405" s="32"/>
      <c r="N405" s="32"/>
    </row>
    <row r="406" spans="2:14" ht="17.25" hidden="1" outlineLevel="1" thickBot="1" x14ac:dyDescent="0.35">
      <c r="B406" s="44">
        <v>71</v>
      </c>
      <c r="C406" s="39" t="str">
        <f>+'[2]2.7. Procurement P'!B534</f>
        <v>ALIANZA - Reunión cordinación en localidades - Instalación</v>
      </c>
      <c r="D406" s="46" t="s">
        <v>56</v>
      </c>
      <c r="E406" s="29" t="s">
        <v>57</v>
      </c>
      <c r="F406" s="49">
        <f>+'[2]2.7. Procurement P'!K534</f>
        <v>46046.667586699397</v>
      </c>
      <c r="G406" s="28">
        <v>1</v>
      </c>
      <c r="H406" s="31"/>
      <c r="I406" s="31"/>
      <c r="J406" s="32"/>
      <c r="K406" s="32"/>
      <c r="L406" s="31"/>
      <c r="M406" s="32"/>
      <c r="N406" s="32"/>
    </row>
    <row r="407" spans="2:14" ht="17.25" hidden="1" outlineLevel="1" thickBot="1" x14ac:dyDescent="0.35">
      <c r="B407" s="44">
        <v>72</v>
      </c>
      <c r="C407" s="39" t="str">
        <f>+'[2]2.7. Procurement P'!B535</f>
        <v>ALIANZA - Reunión cordinación en localidades - Intalación</v>
      </c>
      <c r="D407" s="46" t="s">
        <v>56</v>
      </c>
      <c r="E407" s="29" t="s">
        <v>57</v>
      </c>
      <c r="F407" s="49">
        <f>+'[2]2.7. Procurement P'!K535</f>
        <v>42461.354192020626</v>
      </c>
      <c r="G407" s="28">
        <v>1</v>
      </c>
      <c r="H407" s="31"/>
      <c r="I407" s="31"/>
      <c r="J407" s="32"/>
      <c r="K407" s="32"/>
      <c r="L407" s="31"/>
      <c r="M407" s="32"/>
      <c r="N407" s="32"/>
    </row>
    <row r="408" spans="2:14" ht="17.25" hidden="1" outlineLevel="1" thickBot="1" x14ac:dyDescent="0.35">
      <c r="B408" s="44">
        <v>73</v>
      </c>
      <c r="C408" s="39" t="str">
        <f>+'[2]2.7. Procurement P'!B536</f>
        <v>ALIANZA - Reunión cordinación/reconocimiento</v>
      </c>
      <c r="D408" s="46" t="s">
        <v>56</v>
      </c>
      <c r="E408" s="29" t="s">
        <v>57</v>
      </c>
      <c r="F408" s="49">
        <f>+'[2]2.7. Procurement P'!K536</f>
        <v>7893.3762347355851</v>
      </c>
      <c r="G408" s="28">
        <v>1</v>
      </c>
      <c r="H408" s="31"/>
      <c r="I408" s="31"/>
      <c r="J408" s="32"/>
      <c r="K408" s="32"/>
      <c r="L408" s="31"/>
      <c r="M408" s="32"/>
      <c r="N408" s="32"/>
    </row>
    <row r="409" spans="2:14" ht="17.25" hidden="1" outlineLevel="1" thickBot="1" x14ac:dyDescent="0.35">
      <c r="B409" s="44">
        <v>74</v>
      </c>
      <c r="C409" s="39" t="str">
        <f>+'[2]2.7. Procurement P'!B537</f>
        <v>ALIANZA - Reunión planificación - viaje nacional</v>
      </c>
      <c r="D409" s="46" t="s">
        <v>56</v>
      </c>
      <c r="E409" s="29" t="s">
        <v>57</v>
      </c>
      <c r="F409" s="49">
        <f>+'[2]2.7. Procurement P'!K537</f>
        <v>27283.011148601516</v>
      </c>
      <c r="G409" s="28">
        <v>1</v>
      </c>
      <c r="H409" s="31"/>
      <c r="I409" s="31"/>
      <c r="J409" s="32"/>
      <c r="K409" s="32"/>
      <c r="L409" s="31"/>
      <c r="M409" s="32"/>
      <c r="N409" s="32"/>
    </row>
    <row r="410" spans="2:14" ht="17.25" hidden="1" outlineLevel="1" thickBot="1" x14ac:dyDescent="0.35">
      <c r="B410" s="44">
        <v>75</v>
      </c>
      <c r="C410" s="39" t="str">
        <f>+'[2]2.7. Procurement P'!B538</f>
        <v>ALIANZA - Reunión planificación nacionales</v>
      </c>
      <c r="D410" s="46" t="s">
        <v>56</v>
      </c>
      <c r="E410" s="29" t="s">
        <v>57</v>
      </c>
      <c r="F410" s="49">
        <f>+'[2]2.7. Procurement P'!K538</f>
        <v>40900.868434044336</v>
      </c>
      <c r="G410" s="28">
        <v>1</v>
      </c>
      <c r="H410" s="31"/>
      <c r="I410" s="31"/>
      <c r="J410" s="32"/>
      <c r="K410" s="32"/>
      <c r="L410" s="31"/>
      <c r="M410" s="32"/>
      <c r="N410" s="32"/>
    </row>
    <row r="411" spans="2:14" ht="17.25" hidden="1" outlineLevel="1" thickBot="1" x14ac:dyDescent="0.35">
      <c r="B411" s="44">
        <v>76</v>
      </c>
      <c r="C411" s="39" t="str">
        <f>+'[2]2.7. Procurement P'!B539</f>
        <v>ALIANZA - Validacion de puntos</v>
      </c>
      <c r="D411" s="46" t="s">
        <v>56</v>
      </c>
      <c r="E411" s="29" t="s">
        <v>57</v>
      </c>
      <c r="F411" s="49">
        <f>+'[2]2.7. Procurement P'!K539</f>
        <v>1640.9572946735948</v>
      </c>
      <c r="G411" s="28">
        <v>1</v>
      </c>
      <c r="H411" s="31"/>
      <c r="I411" s="31"/>
      <c r="J411" s="32"/>
      <c r="K411" s="32"/>
      <c r="L411" s="31"/>
      <c r="M411" s="32"/>
      <c r="N411" s="32"/>
    </row>
    <row r="412" spans="2:14" ht="17.25" hidden="1" outlineLevel="1" thickBot="1" x14ac:dyDescent="0.35">
      <c r="B412" s="44">
        <v>77</v>
      </c>
      <c r="C412" s="39" t="str">
        <f>+'[2]2.7. Procurement P'!B540</f>
        <v>ALIANZA - Viajes a sitios experimentales</v>
      </c>
      <c r="D412" s="46" t="s">
        <v>56</v>
      </c>
      <c r="E412" s="29" t="s">
        <v>57</v>
      </c>
      <c r="F412" s="49">
        <f>+'[2]2.7. Procurement P'!K540</f>
        <v>26563.580367204442</v>
      </c>
      <c r="G412" s="28">
        <v>1</v>
      </c>
      <c r="H412" s="31"/>
      <c r="I412" s="31"/>
      <c r="J412" s="32"/>
      <c r="K412" s="32"/>
      <c r="L412" s="31"/>
      <c r="M412" s="32"/>
      <c r="N412" s="32"/>
    </row>
    <row r="413" spans="2:14" ht="17.25" hidden="1" outlineLevel="1" thickBot="1" x14ac:dyDescent="0.35">
      <c r="B413" s="44">
        <v>78</v>
      </c>
      <c r="C413" s="39" t="str">
        <f>+'[2]2.7. Procurement P'!B541</f>
        <v>ALIANZA - Visita localidades</v>
      </c>
      <c r="D413" s="46" t="s">
        <v>56</v>
      </c>
      <c r="E413" s="29" t="s">
        <v>57</v>
      </c>
      <c r="F413" s="49">
        <f>+'[2]2.7. Procurement P'!K541</f>
        <v>150304.01397280066</v>
      </c>
      <c r="G413" s="28">
        <v>1</v>
      </c>
      <c r="H413" s="31"/>
      <c r="I413" s="31"/>
      <c r="J413" s="32"/>
      <c r="K413" s="32"/>
      <c r="L413" s="31"/>
      <c r="M413" s="32"/>
      <c r="N413" s="32"/>
    </row>
    <row r="414" spans="2:14" ht="17.25" hidden="1" outlineLevel="1" thickBot="1" x14ac:dyDescent="0.35">
      <c r="B414" s="44">
        <v>79</v>
      </c>
      <c r="C414" s="39" t="str">
        <f>+'[2]2.7. Procurement P'!B542</f>
        <v>ALIANZA - viajes</v>
      </c>
      <c r="D414" s="46" t="s">
        <v>56</v>
      </c>
      <c r="E414" s="29" t="s">
        <v>57</v>
      </c>
      <c r="F414" s="49">
        <f>+'[2]2.7. Procurement P'!K542</f>
        <v>70618.576207987673</v>
      </c>
      <c r="G414" s="28">
        <v>1</v>
      </c>
      <c r="H414" s="31"/>
      <c r="I414" s="31"/>
      <c r="J414" s="32"/>
      <c r="K414" s="32"/>
      <c r="L414" s="31"/>
      <c r="M414" s="32"/>
      <c r="N414" s="32"/>
    </row>
    <row r="415" spans="2:14" ht="17.25" hidden="1" outlineLevel="1" thickBot="1" x14ac:dyDescent="0.35">
      <c r="B415" s="44">
        <v>80</v>
      </c>
      <c r="C415" s="39" t="str">
        <f>+'[2]2.7. Procurement P'!B543</f>
        <v>ALIANZA -  Viajes</v>
      </c>
      <c r="D415" s="46" t="s">
        <v>56</v>
      </c>
      <c r="E415" s="29" t="s">
        <v>57</v>
      </c>
      <c r="F415" s="49">
        <f>+'[2]2.7. Procurement P'!K543</f>
        <v>19557.227393791658</v>
      </c>
      <c r="G415" s="28">
        <v>1</v>
      </c>
      <c r="H415" s="31"/>
      <c r="I415" s="31"/>
      <c r="J415" s="32"/>
      <c r="K415" s="32"/>
      <c r="L415" s="31"/>
      <c r="M415" s="32"/>
      <c r="N415" s="32"/>
    </row>
    <row r="416" spans="2:14" ht="17.25" hidden="1" outlineLevel="1" thickBot="1" x14ac:dyDescent="0.35">
      <c r="B416" s="44">
        <v>81</v>
      </c>
      <c r="C416" s="39" t="str">
        <f>+'[2]2.7. Procurement P'!B546</f>
        <v xml:space="preserve">Participación como facilitadores en diversos eventos, talleres y reuniones </v>
      </c>
      <c r="D416" s="46" t="s">
        <v>56</v>
      </c>
      <c r="E416" s="29" t="s">
        <v>57</v>
      </c>
      <c r="F416" s="49">
        <f>+'[2]2.7. Procurement P'!K546</f>
        <v>21250.864293763552</v>
      </c>
      <c r="G416" s="28">
        <v>1</v>
      </c>
      <c r="H416" s="31"/>
      <c r="I416" s="31"/>
      <c r="J416" s="32"/>
      <c r="K416" s="32"/>
      <c r="L416" s="31"/>
      <c r="M416" s="32"/>
      <c r="N416" s="32"/>
    </row>
    <row r="417" spans="2:14" ht="17.25" hidden="1" outlineLevel="1" thickBot="1" x14ac:dyDescent="0.35">
      <c r="B417" s="44">
        <v>82</v>
      </c>
      <c r="C417" s="39" t="str">
        <f>+'[2]2.7. Procurement P'!B547</f>
        <v xml:space="preserve">Alianza Participación como facilitadores en diversos eventos, talleres y reuniones </v>
      </c>
      <c r="D417" s="46" t="s">
        <v>56</v>
      </c>
      <c r="E417" s="29" t="s">
        <v>57</v>
      </c>
      <c r="F417" s="49">
        <f>+'[2]2.7. Procurement P'!K547</f>
        <v>31876.296440645332</v>
      </c>
      <c r="G417" s="28">
        <v>1</v>
      </c>
      <c r="H417" s="31"/>
      <c r="I417" s="31"/>
      <c r="J417" s="32"/>
      <c r="K417" s="32"/>
      <c r="L417" s="31"/>
      <c r="M417" s="32"/>
      <c r="N417" s="32"/>
    </row>
    <row r="418" spans="2:14" ht="17.25" hidden="1" outlineLevel="1" thickBot="1" x14ac:dyDescent="0.35">
      <c r="B418" s="44">
        <v>83</v>
      </c>
      <c r="C418" s="39" t="str">
        <f>+'[2]2.7. Procurement P'!B548</f>
        <v>ALIANZA - Gastos de viaje</v>
      </c>
      <c r="D418" s="46" t="s">
        <v>56</v>
      </c>
      <c r="E418" s="29" t="s">
        <v>57</v>
      </c>
      <c r="F418" s="49">
        <f>+'[2]2.7. Procurement P'!K548</f>
        <v>14223.447661362139</v>
      </c>
      <c r="G418" s="28">
        <v>1</v>
      </c>
      <c r="H418" s="31"/>
      <c r="I418" s="31"/>
      <c r="J418" s="32"/>
      <c r="K418" s="32"/>
      <c r="L418" s="31"/>
      <c r="M418" s="32"/>
      <c r="N418" s="32"/>
    </row>
    <row r="419" spans="2:14" ht="17.25" hidden="1" outlineLevel="1" thickBot="1" x14ac:dyDescent="0.35">
      <c r="B419" s="44">
        <v>84</v>
      </c>
      <c r="C419" s="39" t="str">
        <f>+'[2]2.7. Procurement P'!B549</f>
        <v xml:space="preserve">ALIANZA- Gastos de viaje </v>
      </c>
      <c r="D419" s="46" t="s">
        <v>56</v>
      </c>
      <c r="E419" s="29" t="s">
        <v>57</v>
      </c>
      <c r="F419" s="49">
        <f>+'[2]2.7. Procurement P'!K549</f>
        <v>15197.076519133952</v>
      </c>
      <c r="G419" s="28">
        <v>1</v>
      </c>
      <c r="H419" s="31"/>
      <c r="I419" s="31"/>
      <c r="J419" s="32"/>
      <c r="K419" s="32"/>
      <c r="L419" s="31"/>
      <c r="M419" s="32"/>
      <c r="N419" s="32"/>
    </row>
    <row r="420" spans="2:14" ht="17.25" hidden="1" outlineLevel="1" thickBot="1" x14ac:dyDescent="0.35">
      <c r="B420" s="44">
        <v>85</v>
      </c>
      <c r="C420" s="39" t="str">
        <f>+'[2]2.7. Procurement P'!B552</f>
        <v>Alianza seguimiento a colecta de datos, socializaciones y reuniones gremiales</v>
      </c>
      <c r="D420" s="46" t="s">
        <v>56</v>
      </c>
      <c r="E420" s="29" t="s">
        <v>57</v>
      </c>
      <c r="F420" s="49">
        <f>+'[2]2.7. Procurement P'!K552</f>
        <v>82297.83316799294</v>
      </c>
      <c r="G420" s="28">
        <v>1</v>
      </c>
      <c r="H420" s="31"/>
      <c r="I420" s="31"/>
      <c r="J420" s="32"/>
      <c r="K420" s="32"/>
      <c r="L420" s="31"/>
      <c r="M420" s="32"/>
      <c r="N420" s="32"/>
    </row>
    <row r="421" spans="2:14" ht="17.25" hidden="1" outlineLevel="1" thickBot="1" x14ac:dyDescent="0.35">
      <c r="B421" s="44">
        <v>86</v>
      </c>
      <c r="C421" s="39" t="str">
        <f>+'[2]2.7. Procurement P'!B555</f>
        <v>ALIANZA - viajes</v>
      </c>
      <c r="D421" s="46" t="s">
        <v>56</v>
      </c>
      <c r="E421" s="29" t="s">
        <v>57</v>
      </c>
      <c r="F421" s="49">
        <f>+'[2]2.7. Procurement P'!K555</f>
        <v>106254.32146881777</v>
      </c>
      <c r="G421" s="28">
        <v>1</v>
      </c>
      <c r="H421" s="31"/>
      <c r="I421" s="31"/>
      <c r="J421" s="32"/>
      <c r="K421" s="32"/>
      <c r="L421" s="31"/>
      <c r="M421" s="32"/>
      <c r="N421" s="32"/>
    </row>
    <row r="422" spans="2:14" ht="17.25" hidden="1" outlineLevel="1" thickBot="1" x14ac:dyDescent="0.35">
      <c r="B422" s="44">
        <v>87</v>
      </c>
      <c r="C422" s="39" t="str">
        <f>+'[2]2.7. Procurement P'!B556</f>
        <v>MIN - Viajes Consultores Nacionales</v>
      </c>
      <c r="D422" s="46" t="s">
        <v>56</v>
      </c>
      <c r="E422" s="29" t="s">
        <v>57</v>
      </c>
      <c r="F422" s="49">
        <f>+'[2]2.7. Procurement P'!K556</f>
        <v>132817.90183602221</v>
      </c>
      <c r="G422" s="28">
        <v>1</v>
      </c>
      <c r="H422" s="31"/>
      <c r="I422" s="31"/>
      <c r="J422" s="32"/>
      <c r="K422" s="32"/>
      <c r="L422" s="31"/>
      <c r="M422" s="32"/>
      <c r="N422" s="32"/>
    </row>
    <row r="423" spans="2:14" ht="17.25" hidden="1" outlineLevel="1" thickBot="1" x14ac:dyDescent="0.35">
      <c r="B423" s="44">
        <v>88</v>
      </c>
      <c r="C423" s="39" t="str">
        <f>+'[2]2.7. Procurement P'!B566</f>
        <v>ALIANZA - Capacitación en el uso de NextGen para técnicos y profesionales del sector</v>
      </c>
      <c r="D423" s="46" t="s">
        <v>56</v>
      </c>
      <c r="E423" s="29" t="s">
        <v>57</v>
      </c>
      <c r="F423" s="49">
        <f>+'[2]2.7. Procurement P'!K566</f>
        <v>5396.0041633066612</v>
      </c>
      <c r="G423" s="28">
        <v>1</v>
      </c>
      <c r="H423" s="31"/>
      <c r="I423" s="31"/>
      <c r="J423" s="32"/>
      <c r="K423" s="32"/>
      <c r="L423" s="31"/>
      <c r="M423" s="32"/>
      <c r="N423" s="32"/>
    </row>
    <row r="424" spans="2:14" ht="24.75" hidden="1" outlineLevel="1" thickBot="1" x14ac:dyDescent="0.35">
      <c r="B424" s="44">
        <v>89</v>
      </c>
      <c r="C424" s="39" t="str">
        <f>+'[2]2.7. Procurement P'!B567</f>
        <v>ALIANZA - Elaboración de un curso virtual (plataforma e-learning) en temas agroclimáticos para personal de Fedegan</v>
      </c>
      <c r="D424" s="46" t="s">
        <v>56</v>
      </c>
      <c r="E424" s="29" t="s">
        <v>57</v>
      </c>
      <c r="F424" s="49">
        <f>+'[2]2.7. Procurement P'!K567</f>
        <v>2158.4016653226645</v>
      </c>
      <c r="G424" s="28">
        <v>1</v>
      </c>
      <c r="H424" s="31"/>
      <c r="I424" s="31"/>
      <c r="J424" s="32"/>
      <c r="K424" s="32"/>
      <c r="L424" s="31"/>
      <c r="M424" s="32"/>
      <c r="N424" s="32"/>
    </row>
    <row r="425" spans="2:14" ht="17.25" hidden="1" outlineLevel="1" thickBot="1" x14ac:dyDescent="0.35">
      <c r="B425" s="44">
        <v>90</v>
      </c>
      <c r="C425" s="39" t="str">
        <f>+'[2]2.7. Procurement P'!B568</f>
        <v xml:space="preserve">ALIANZA - Gira regionales de implementación </v>
      </c>
      <c r="D425" s="46" t="s">
        <v>56</v>
      </c>
      <c r="E425" s="29" t="s">
        <v>57</v>
      </c>
      <c r="F425" s="49">
        <f>+'[2]2.7. Procurement P'!K568</f>
        <v>51238.397332921493</v>
      </c>
      <c r="G425" s="28">
        <v>1</v>
      </c>
      <c r="H425" s="31"/>
      <c r="I425" s="31"/>
      <c r="J425" s="32"/>
      <c r="K425" s="32"/>
      <c r="L425" s="31"/>
      <c r="M425" s="32"/>
      <c r="N425" s="32"/>
    </row>
    <row r="426" spans="2:14" ht="17.25" hidden="1" outlineLevel="1" thickBot="1" x14ac:dyDescent="0.35">
      <c r="B426" s="44">
        <v>91</v>
      </c>
      <c r="C426" s="39" t="str">
        <f>+'[2]2.7. Procurement P'!B569</f>
        <v>ALIANZA - Giras Regionales</v>
      </c>
      <c r="D426" s="46" t="s">
        <v>56</v>
      </c>
      <c r="E426" s="29" t="s">
        <v>57</v>
      </c>
      <c r="F426" s="49">
        <f>+'[2]2.7. Procurement P'!K569</f>
        <v>17531.963042354932</v>
      </c>
      <c r="G426" s="28">
        <v>1</v>
      </c>
      <c r="H426" s="31"/>
      <c r="I426" s="31"/>
      <c r="J426" s="32"/>
      <c r="K426" s="32"/>
      <c r="L426" s="31"/>
      <c r="M426" s="32"/>
      <c r="N426" s="32"/>
    </row>
    <row r="427" spans="2:14" ht="24.75" hidden="1" outlineLevel="1" thickBot="1" x14ac:dyDescent="0.35">
      <c r="B427" s="44">
        <v>92</v>
      </c>
      <c r="C427" s="39" t="str">
        <f>+'[2]2.7. Procurement P'!B570</f>
        <v>ALIANZA - Taller socialización resultados análisis bases de datos (1 taller por año - 2-3-4-5 y 7 localidades 30 personas)</v>
      </c>
      <c r="D427" s="46" t="s">
        <v>56</v>
      </c>
      <c r="E427" s="29" t="s">
        <v>57</v>
      </c>
      <c r="F427" s="49">
        <f>+'[2]2.7. Procurement P'!K570</f>
        <v>11134.221933051407</v>
      </c>
      <c r="G427" s="28">
        <v>1</v>
      </c>
      <c r="H427" s="31"/>
      <c r="I427" s="31"/>
      <c r="J427" s="32"/>
      <c r="K427" s="32"/>
      <c r="L427" s="31"/>
      <c r="M427" s="32"/>
      <c r="N427" s="32"/>
    </row>
    <row r="428" spans="2:14" ht="17.25" hidden="1" outlineLevel="1" thickBot="1" x14ac:dyDescent="0.35">
      <c r="B428" s="44">
        <v>93</v>
      </c>
      <c r="C428" s="39" t="str">
        <f>+'[2]2.7. Procurement P'!B571</f>
        <v>ALIANZA - Talleres de capacitación</v>
      </c>
      <c r="D428" s="46" t="s">
        <v>56</v>
      </c>
      <c r="E428" s="29" t="s">
        <v>57</v>
      </c>
      <c r="F428" s="49">
        <f>+'[2]2.7. Procurement P'!K571</f>
        <v>529.17057027229021</v>
      </c>
      <c r="G428" s="28">
        <v>1</v>
      </c>
      <c r="H428" s="31"/>
      <c r="I428" s="31"/>
      <c r="J428" s="32"/>
      <c r="K428" s="32"/>
      <c r="L428" s="31"/>
      <c r="M428" s="32"/>
      <c r="N428" s="32"/>
    </row>
    <row r="429" spans="2:14" ht="17.25" hidden="1" outlineLevel="1" thickBot="1" x14ac:dyDescent="0.35">
      <c r="B429" s="44">
        <v>94</v>
      </c>
      <c r="C429" s="39" t="str">
        <f>+'[2]2.7. Procurement P'!B572</f>
        <v>ALIANZA - Talleres de socialización de resultados de los servicios climáticos generados (6)</v>
      </c>
      <c r="D429" s="46" t="s">
        <v>56</v>
      </c>
      <c r="E429" s="29" t="s">
        <v>57</v>
      </c>
      <c r="F429" s="49">
        <f>+'[2]2.7. Procurement P'!K572</f>
        <v>38226.770009943117</v>
      </c>
      <c r="G429" s="28">
        <v>1</v>
      </c>
      <c r="H429" s="31"/>
      <c r="I429" s="31"/>
      <c r="J429" s="32"/>
      <c r="K429" s="32"/>
      <c r="L429" s="31"/>
      <c r="M429" s="32"/>
      <c r="N429" s="32"/>
    </row>
    <row r="430" spans="2:14" ht="24.75" hidden="1" outlineLevel="1" thickBot="1" x14ac:dyDescent="0.35">
      <c r="B430" s="44">
        <v>95</v>
      </c>
      <c r="C430" s="39" t="str">
        <f>+'[2]2.7. Procurement P'!B573</f>
        <v xml:space="preserve">ALIANZA -Dias de campo socialización uso de sensores remotos y no remotos (8 talleres,  inicio 3er año, dias de campo: #talleres 2,2,4) </v>
      </c>
      <c r="D430" s="46" t="s">
        <v>56</v>
      </c>
      <c r="E430" s="29" t="s">
        <v>57</v>
      </c>
      <c r="F430" s="49">
        <f>+'[2]2.7. Procurement P'!K573</f>
        <v>4672.9395094041065</v>
      </c>
      <c r="G430" s="28">
        <v>1</v>
      </c>
      <c r="H430" s="31"/>
      <c r="I430" s="31"/>
      <c r="J430" s="32"/>
      <c r="K430" s="32"/>
      <c r="L430" s="31"/>
      <c r="M430" s="32"/>
      <c r="N430" s="32"/>
    </row>
    <row r="431" spans="2:14" ht="17.25" hidden="1" outlineLevel="1" thickBot="1" x14ac:dyDescent="0.35">
      <c r="B431" s="44">
        <v>96</v>
      </c>
      <c r="C431" s="39" t="str">
        <f>+'[2]2.7. Procurement P'!B576</f>
        <v>ALIANZA - Productos agroclimaticos para el sector arrocero</v>
      </c>
      <c r="D431" s="46" t="s">
        <v>56</v>
      </c>
      <c r="E431" s="29" t="s">
        <v>57</v>
      </c>
      <c r="F431" s="49">
        <f>+'[2]2.7. Procurement P'!K576</f>
        <v>1053.0707676138213</v>
      </c>
      <c r="G431" s="28">
        <v>1</v>
      </c>
      <c r="H431" s="31"/>
      <c r="I431" s="31"/>
      <c r="J431" s="32"/>
      <c r="K431" s="32"/>
      <c r="L431" s="31"/>
      <c r="M431" s="32"/>
      <c r="N431" s="32"/>
    </row>
    <row r="432" spans="2:14" ht="17.25" hidden="1" outlineLevel="1" thickBot="1" x14ac:dyDescent="0.35">
      <c r="B432" s="44">
        <v>97</v>
      </c>
      <c r="C432" s="39" t="str">
        <f>+'[2]2.7. Procurement P'!B579</f>
        <v>ALIANZA - Capacitaciones  Nacionales en desarrollo y evaluación de varieades</v>
      </c>
      <c r="D432" s="46" t="s">
        <v>56</v>
      </c>
      <c r="E432" s="29" t="s">
        <v>57</v>
      </c>
      <c r="F432" s="49">
        <f>+'[2]2.7. Procurement P'!K579</f>
        <v>29515.08929689385</v>
      </c>
      <c r="G432" s="28">
        <v>1</v>
      </c>
      <c r="H432" s="31"/>
      <c r="I432" s="31"/>
      <c r="J432" s="32"/>
      <c r="K432" s="32"/>
      <c r="L432" s="31"/>
      <c r="M432" s="32"/>
      <c r="N432" s="32"/>
    </row>
    <row r="433" spans="2:14" ht="17.25" hidden="1" outlineLevel="1" thickBot="1" x14ac:dyDescent="0.35">
      <c r="B433" s="44">
        <v>98</v>
      </c>
      <c r="C433" s="39" t="str">
        <f>+'[2]2.7. Procurement P'!B580</f>
        <v>Talleres</v>
      </c>
      <c r="D433" s="46" t="s">
        <v>56</v>
      </c>
      <c r="E433" s="29" t="s">
        <v>57</v>
      </c>
      <c r="F433" s="49">
        <f>+'[2]2.7. Procurement P'!K580</f>
        <v>17552.411680265286</v>
      </c>
      <c r="G433" s="28">
        <v>1</v>
      </c>
      <c r="H433" s="31"/>
      <c r="I433" s="31"/>
      <c r="J433" s="32"/>
      <c r="K433" s="32"/>
      <c r="L433" s="31"/>
      <c r="M433" s="32"/>
      <c r="N433" s="32"/>
    </row>
    <row r="434" spans="2:14" ht="17.25" hidden="1" outlineLevel="1" thickBot="1" x14ac:dyDescent="0.35">
      <c r="B434" s="44">
        <v>99</v>
      </c>
      <c r="C434" s="39" t="str">
        <f>+'[2]2.7. Procurement P'!B581</f>
        <v xml:space="preserve">CIAT-Gira de conferencias </v>
      </c>
      <c r="D434" s="46" t="s">
        <v>56</v>
      </c>
      <c r="E434" s="29" t="s">
        <v>57</v>
      </c>
      <c r="F434" s="49">
        <f>+'[2]2.7. Procurement P'!K581</f>
        <v>35626.58073558288</v>
      </c>
      <c r="G434" s="28">
        <v>1</v>
      </c>
      <c r="H434" s="31"/>
      <c r="I434" s="31"/>
      <c r="J434" s="32"/>
      <c r="K434" s="32"/>
      <c r="L434" s="31"/>
      <c r="M434" s="32"/>
      <c r="N434" s="32"/>
    </row>
    <row r="435" spans="2:14" ht="17.25" hidden="1" outlineLevel="1" thickBot="1" x14ac:dyDescent="0.35">
      <c r="B435" s="44">
        <v>100</v>
      </c>
      <c r="C435" s="39" t="str">
        <f>+'[2]2.7. Procurement P'!B584</f>
        <v>ALIANZA - Training en huella de carbono (12 profesionales)</v>
      </c>
      <c r="D435" s="46" t="s">
        <v>56</v>
      </c>
      <c r="E435" s="29" t="s">
        <v>57</v>
      </c>
      <c r="F435" s="49">
        <f>+'[2]2.7. Procurement P'!K584</f>
        <v>4773.6939481413665</v>
      </c>
      <c r="G435" s="28">
        <v>1</v>
      </c>
      <c r="H435" s="31"/>
      <c r="I435" s="31"/>
      <c r="J435" s="32"/>
      <c r="K435" s="32"/>
      <c r="L435" s="31"/>
      <c r="M435" s="32"/>
      <c r="N435" s="32"/>
    </row>
    <row r="436" spans="2:14" ht="17.25" hidden="1" outlineLevel="1" thickBot="1" x14ac:dyDescent="0.35">
      <c r="B436" s="44">
        <v>101</v>
      </c>
      <c r="C436" s="39" t="str">
        <f>+'[2]2.7. Procurement P'!B585</f>
        <v>ALIANZA - Training en huella de carbono (47 profesionales)</v>
      </c>
      <c r="D436" s="46" t="s">
        <v>56</v>
      </c>
      <c r="E436" s="29" t="s">
        <v>57</v>
      </c>
      <c r="F436" s="49">
        <f>+'[2]2.7. Procurement P'!K585</f>
        <v>17944.016424942831</v>
      </c>
      <c r="G436" s="28">
        <v>1</v>
      </c>
      <c r="H436" s="31"/>
      <c r="I436" s="31"/>
      <c r="J436" s="32"/>
      <c r="K436" s="32"/>
      <c r="L436" s="31"/>
      <c r="M436" s="32"/>
      <c r="N436" s="32"/>
    </row>
    <row r="437" spans="2:14" ht="17.25" hidden="1" outlineLevel="1" thickBot="1" x14ac:dyDescent="0.35">
      <c r="B437" s="44">
        <v>102</v>
      </c>
      <c r="C437" s="39" t="str">
        <f>+'[2]2.7. Procurement P'!B586</f>
        <v>ALIANZA - Training en huella hídrica Profesionals gremio (47 total)</v>
      </c>
      <c r="D437" s="46" t="s">
        <v>56</v>
      </c>
      <c r="E437" s="29" t="s">
        <v>57</v>
      </c>
      <c r="F437" s="49">
        <f>+'[2]2.7. Procurement P'!K586</f>
        <v>12530.946613871087</v>
      </c>
      <c r="G437" s="28">
        <v>1</v>
      </c>
      <c r="H437" s="31"/>
      <c r="I437" s="31"/>
      <c r="J437" s="32"/>
      <c r="K437" s="32"/>
      <c r="L437" s="31"/>
      <c r="M437" s="32"/>
      <c r="N437" s="32"/>
    </row>
    <row r="438" spans="2:14" ht="17.25" hidden="1" outlineLevel="1" thickBot="1" x14ac:dyDescent="0.35">
      <c r="B438" s="44">
        <v>103</v>
      </c>
      <c r="C438" s="39" t="str">
        <f>+'[2]2.7. Procurement P'!B587</f>
        <v>ALIANZA - Workshop Profesionales Gremio (10 Total/5 por taller)</v>
      </c>
      <c r="D438" s="46" t="s">
        <v>56</v>
      </c>
      <c r="E438" s="29" t="s">
        <v>57</v>
      </c>
      <c r="F438" s="49">
        <f>+'[2]2.7. Procurement P'!K587</f>
        <v>9547.387896282733</v>
      </c>
      <c r="G438" s="28">
        <v>1</v>
      </c>
      <c r="H438" s="31"/>
      <c r="I438" s="31"/>
      <c r="J438" s="32"/>
      <c r="K438" s="32"/>
      <c r="L438" s="31"/>
      <c r="M438" s="32"/>
      <c r="N438" s="32"/>
    </row>
    <row r="439" spans="2:14" ht="17.25" hidden="1" outlineLevel="1" thickBot="1" x14ac:dyDescent="0.35">
      <c r="B439" s="44">
        <v>104</v>
      </c>
      <c r="C439" s="39" t="str">
        <f>+'[2]2.7. Procurement P'!B588</f>
        <v>ALIANZA - Workshop Profesionales Gremio (15 Total)</v>
      </c>
      <c r="D439" s="46" t="s">
        <v>56</v>
      </c>
      <c r="E439" s="29" t="s">
        <v>57</v>
      </c>
      <c r="F439" s="49">
        <f>+'[2]2.7. Procurement P'!K588</f>
        <v>1772.5228430052728</v>
      </c>
      <c r="G439" s="28">
        <v>1</v>
      </c>
      <c r="H439" s="31"/>
      <c r="I439" s="31"/>
      <c r="J439" s="32"/>
      <c r="K439" s="32"/>
      <c r="L439" s="31"/>
      <c r="M439" s="32"/>
      <c r="N439" s="32"/>
    </row>
    <row r="440" spans="2:14" ht="17.25" hidden="1" outlineLevel="1" thickBot="1" x14ac:dyDescent="0.35">
      <c r="B440" s="44">
        <v>105</v>
      </c>
      <c r="C440" s="39" t="str">
        <f>+'[2]2.7. Procurement P'!B589</f>
        <v>ALIANZA - Workshop Profesionales Gremio (50)</v>
      </c>
      <c r="D440" s="46" t="s">
        <v>56</v>
      </c>
      <c r="E440" s="29" t="s">
        <v>57</v>
      </c>
      <c r="F440" s="49">
        <f>+'[2]2.7. Procurement P'!K589</f>
        <v>2398.2240725807378</v>
      </c>
      <c r="G440" s="28">
        <v>1</v>
      </c>
      <c r="H440" s="31"/>
      <c r="I440" s="31"/>
      <c r="J440" s="32"/>
      <c r="K440" s="32"/>
      <c r="L440" s="31"/>
      <c r="M440" s="32"/>
      <c r="N440" s="32"/>
    </row>
    <row r="441" spans="2:14" ht="24.75" hidden="1" outlineLevel="1" thickBot="1" x14ac:dyDescent="0.35">
      <c r="B441" s="44">
        <v>106</v>
      </c>
      <c r="C441" s="39" t="str">
        <f>+'[2]2.7. Procurement P'!B592</f>
        <v>Organización y logística de eventos no conciderados en los gremios, pej. Creación comunidades de práctica</v>
      </c>
      <c r="D441" s="46" t="s">
        <v>56</v>
      </c>
      <c r="E441" s="29" t="s">
        <v>57</v>
      </c>
      <c r="F441" s="49">
        <f>+'[2]2.7. Procurement P'!K592</f>
        <v>10625.432146881776</v>
      </c>
      <c r="G441" s="28">
        <v>1</v>
      </c>
      <c r="H441" s="31"/>
      <c r="I441" s="31"/>
      <c r="J441" s="32"/>
      <c r="K441" s="32"/>
      <c r="L441" s="31"/>
      <c r="M441" s="32"/>
      <c r="N441" s="32"/>
    </row>
    <row r="442" spans="2:14" ht="24.75" hidden="1" outlineLevel="1" thickBot="1" x14ac:dyDescent="0.35">
      <c r="B442" s="44">
        <v>107</v>
      </c>
      <c r="C442" s="39" t="str">
        <f>+'[2]2.7. Procurement P'!B593</f>
        <v>Alianza Organización y logística de eventos no conciderados en los gremios, pej. Creación comunidades de práctica</v>
      </c>
      <c r="D442" s="46" t="s">
        <v>56</v>
      </c>
      <c r="E442" s="29" t="s">
        <v>57</v>
      </c>
      <c r="F442" s="49">
        <f>+'[2]2.7. Procurement P'!K593</f>
        <v>34532.654477365781</v>
      </c>
      <c r="G442" s="28">
        <v>1</v>
      </c>
      <c r="H442" s="31"/>
      <c r="I442" s="31"/>
      <c r="J442" s="32"/>
      <c r="K442" s="32"/>
      <c r="L442" s="31"/>
      <c r="M442" s="32"/>
      <c r="N442" s="32"/>
    </row>
    <row r="443" spans="2:14" ht="24.75" hidden="1" outlineLevel="1" thickBot="1" x14ac:dyDescent="0.35">
      <c r="B443" s="44">
        <v>108</v>
      </c>
      <c r="C443" s="39" t="str">
        <f>+'[2]2.7. Procurement P'!B594</f>
        <v>Alianza Organización y logística de eventos no considerados en los gremios, pej. Creación comunidades de práctica</v>
      </c>
      <c r="D443" s="46" t="s">
        <v>56</v>
      </c>
      <c r="E443" s="29" t="s">
        <v>57</v>
      </c>
      <c r="F443" s="49">
        <f>+'[2]2.7. Procurement P'!K594</f>
        <v>10625.432146881776</v>
      </c>
      <c r="G443" s="28">
        <v>1</v>
      </c>
      <c r="H443" s="31"/>
      <c r="I443" s="31"/>
      <c r="J443" s="32"/>
      <c r="K443" s="32"/>
      <c r="L443" s="31"/>
      <c r="M443" s="32"/>
      <c r="N443" s="32"/>
    </row>
    <row r="444" spans="2:14" ht="17.25" hidden="1" outlineLevel="1" thickBot="1" x14ac:dyDescent="0.35">
      <c r="B444" s="44">
        <v>109</v>
      </c>
      <c r="C444" s="39" t="str">
        <f>+'[2]2.7. Procurement P'!B597</f>
        <v>5 Grupos focales</v>
      </c>
      <c r="D444" s="46" t="s">
        <v>56</v>
      </c>
      <c r="E444" s="29" t="s">
        <v>57</v>
      </c>
      <c r="F444" s="49">
        <f>+'[2]2.7. Procurement P'!K597</f>
        <v>52064.617519720705</v>
      </c>
      <c r="G444" s="28">
        <v>1</v>
      </c>
      <c r="H444" s="31"/>
      <c r="I444" s="31"/>
      <c r="J444" s="32"/>
      <c r="K444" s="32"/>
      <c r="L444" s="31"/>
      <c r="M444" s="32"/>
      <c r="N444" s="32"/>
    </row>
    <row r="445" spans="2:14" ht="17.25" hidden="1" outlineLevel="1" thickBot="1" x14ac:dyDescent="0.35">
      <c r="B445" s="44">
        <v>110</v>
      </c>
      <c r="C445" s="39" t="str">
        <f>+'[2]2.7. Procurement P'!B598</f>
        <v>workshop</v>
      </c>
      <c r="D445" s="46" t="s">
        <v>56</v>
      </c>
      <c r="E445" s="29" t="s">
        <v>57</v>
      </c>
      <c r="F445" s="49">
        <f>+'[2]2.7. Procurement P'!K598</f>
        <v>1460.9969201962444</v>
      </c>
      <c r="G445" s="28">
        <v>1</v>
      </c>
      <c r="H445" s="31"/>
      <c r="I445" s="31"/>
      <c r="J445" s="32"/>
      <c r="K445" s="32"/>
      <c r="L445" s="31"/>
      <c r="M445" s="32"/>
      <c r="N445" s="32"/>
    </row>
    <row r="446" spans="2:14" ht="17.25" hidden="1" outlineLevel="1" thickBot="1" x14ac:dyDescent="0.35">
      <c r="B446" s="44">
        <v>111</v>
      </c>
      <c r="C446" s="39" t="str">
        <f>+'[2]2.7. Procurement P'!B599</f>
        <v>Workshop 2</v>
      </c>
      <c r="D446" s="46" t="s">
        <v>56</v>
      </c>
      <c r="E446" s="29" t="s">
        <v>57</v>
      </c>
      <c r="F446" s="49">
        <f>+'[2]2.7. Procurement P'!K599</f>
        <v>8765.9815211774676</v>
      </c>
      <c r="G446" s="28">
        <v>1</v>
      </c>
      <c r="H446" s="31"/>
      <c r="I446" s="31"/>
      <c r="J446" s="32"/>
      <c r="K446" s="32"/>
      <c r="L446" s="31"/>
      <c r="M446" s="32"/>
      <c r="N446" s="32"/>
    </row>
    <row r="447" spans="2:14" ht="17.25" thickBot="1" x14ac:dyDescent="0.35">
      <c r="B447" s="104" t="s">
        <v>81</v>
      </c>
      <c r="C447" s="105"/>
      <c r="D447" s="105"/>
      <c r="E447" s="106"/>
      <c r="F447" s="36">
        <f>+SUM(F336:F446)</f>
        <v>2666516.4689751049</v>
      </c>
      <c r="G447" s="28"/>
      <c r="H447" s="47"/>
      <c r="I447" s="47"/>
      <c r="J447" s="47"/>
      <c r="K447" s="47"/>
      <c r="L447" s="47"/>
      <c r="M447" s="47"/>
      <c r="N447" s="47"/>
    </row>
    <row r="448" spans="2:14" x14ac:dyDescent="0.3">
      <c r="B448" s="9"/>
      <c r="E448" s="52" t="s">
        <v>78</v>
      </c>
      <c r="F448" s="53">
        <f>+F447-'[2]2.7. Procurement P'!K558-'[2]2.7. Procurement P'!K601</f>
        <v>0</v>
      </c>
      <c r="G448" s="8"/>
      <c r="H448" s="15"/>
      <c r="I448" s="8"/>
    </row>
    <row r="449" spans="2:14" x14ac:dyDescent="0.3">
      <c r="B449" s="5" t="s">
        <v>82</v>
      </c>
      <c r="C449" s="7"/>
      <c r="D449" s="7"/>
      <c r="E449" s="7"/>
      <c r="F449" s="7"/>
      <c r="G449" s="7"/>
      <c r="H449" s="7"/>
      <c r="I449" s="7"/>
      <c r="J449" s="7"/>
      <c r="K449" s="7"/>
      <c r="L449" s="7"/>
      <c r="M449" s="7"/>
      <c r="N449" s="7"/>
    </row>
    <row r="450" spans="2:14" ht="17.25" thickBot="1" x14ac:dyDescent="0.35">
      <c r="B450" s="9"/>
      <c r="G450" s="8"/>
      <c r="H450" s="15"/>
      <c r="I450" s="8"/>
    </row>
    <row r="451" spans="2:14" ht="17.25" thickBot="1" x14ac:dyDescent="0.35">
      <c r="B451" s="22">
        <v>1</v>
      </c>
      <c r="C451" s="23">
        <v>2</v>
      </c>
      <c r="D451" s="23">
        <v>3</v>
      </c>
      <c r="E451" s="23">
        <v>4</v>
      </c>
      <c r="F451" s="23">
        <v>5</v>
      </c>
      <c r="G451" s="23">
        <v>6</v>
      </c>
      <c r="H451" s="24">
        <v>7</v>
      </c>
      <c r="I451" s="24">
        <v>8</v>
      </c>
      <c r="J451" s="24">
        <v>9</v>
      </c>
      <c r="K451" s="24">
        <v>10</v>
      </c>
      <c r="L451" s="24">
        <v>11</v>
      </c>
      <c r="M451" s="24">
        <v>12</v>
      </c>
      <c r="N451" s="24">
        <v>13</v>
      </c>
    </row>
    <row r="452" spans="2:14" x14ac:dyDescent="0.3">
      <c r="B452" s="98" t="s">
        <v>33</v>
      </c>
      <c r="C452" s="25" t="s">
        <v>34</v>
      </c>
      <c r="D452" s="98" t="s">
        <v>35</v>
      </c>
      <c r="E452" s="98" t="s">
        <v>36</v>
      </c>
      <c r="F452" s="25"/>
      <c r="G452" s="25" t="s">
        <v>37</v>
      </c>
      <c r="H452" s="26" t="s">
        <v>38</v>
      </c>
      <c r="I452" s="26" t="s">
        <v>39</v>
      </c>
      <c r="J452" s="26" t="s">
        <v>40</v>
      </c>
      <c r="K452" s="101" t="s">
        <v>41</v>
      </c>
      <c r="L452" s="26" t="s">
        <v>42</v>
      </c>
      <c r="M452" s="26" t="s">
        <v>43</v>
      </c>
      <c r="N452" s="101" t="s">
        <v>13</v>
      </c>
    </row>
    <row r="453" spans="2:14" x14ac:dyDescent="0.3">
      <c r="B453" s="99"/>
      <c r="C453" s="25" t="s">
        <v>44</v>
      </c>
      <c r="D453" s="99"/>
      <c r="E453" s="99"/>
      <c r="F453" s="25" t="s">
        <v>45</v>
      </c>
      <c r="G453" s="25" t="s">
        <v>46</v>
      </c>
      <c r="H453" s="26" t="s">
        <v>47</v>
      </c>
      <c r="I453" s="26" t="s">
        <v>48</v>
      </c>
      <c r="J453" s="26" t="s">
        <v>49</v>
      </c>
      <c r="K453" s="102"/>
      <c r="L453" s="26" t="s">
        <v>50</v>
      </c>
      <c r="M453" s="26" t="s">
        <v>51</v>
      </c>
      <c r="N453" s="102"/>
    </row>
    <row r="454" spans="2:14" ht="17.25" thickBot="1" x14ac:dyDescent="0.35">
      <c r="B454" s="27"/>
      <c r="C454" s="28"/>
      <c r="D454" s="100"/>
      <c r="E454" s="100"/>
      <c r="F454" s="29" t="s">
        <v>52</v>
      </c>
      <c r="G454" s="30"/>
      <c r="H454" s="31"/>
      <c r="I454" s="31"/>
      <c r="J454" s="32" t="s">
        <v>53</v>
      </c>
      <c r="K454" s="103"/>
      <c r="L454" s="31"/>
      <c r="M454" s="32"/>
      <c r="N454" s="103"/>
    </row>
    <row r="455" spans="2:14" ht="17.25" collapsed="1" thickBot="1" x14ac:dyDescent="0.35">
      <c r="B455" s="46" t="s">
        <v>14</v>
      </c>
      <c r="C455" s="33" t="s">
        <v>83</v>
      </c>
      <c r="D455" s="46" t="s">
        <v>56</v>
      </c>
      <c r="E455" s="29" t="s">
        <v>57</v>
      </c>
      <c r="F455" s="49">
        <f>+SUM(F456:F461)</f>
        <v>1417028.3000304732</v>
      </c>
      <c r="G455" s="28">
        <v>2</v>
      </c>
      <c r="H455" s="31"/>
      <c r="I455" s="31"/>
      <c r="J455" s="32"/>
      <c r="K455" s="32"/>
      <c r="L455" s="31"/>
      <c r="M455" s="32"/>
      <c r="N455" s="32"/>
    </row>
    <row r="456" spans="2:14" ht="17.25" hidden="1" outlineLevel="1" thickBot="1" x14ac:dyDescent="0.35">
      <c r="B456" s="46"/>
      <c r="C456" s="45" t="str">
        <f>+'[2]2.7. Procurement P'!B649</f>
        <v>ALIANZA - Analisis GEI</v>
      </c>
      <c r="D456" s="46"/>
      <c r="E456" s="29"/>
      <c r="F456" s="49">
        <f>+'[2]2.7. Procurement P'!K649</f>
        <v>1308082.1955166387</v>
      </c>
      <c r="G456" s="28"/>
      <c r="H456" s="30"/>
      <c r="I456" s="30"/>
      <c r="J456" s="29"/>
      <c r="K456" s="29"/>
      <c r="L456" s="30"/>
      <c r="M456" s="29"/>
      <c r="N456" s="29"/>
    </row>
    <row r="457" spans="2:14" ht="17.25" hidden="1" outlineLevel="1" thickBot="1" x14ac:dyDescent="0.35">
      <c r="B457" s="46"/>
      <c r="C457" s="45" t="str">
        <f>+'[2]2.7. Procurement P'!B650</f>
        <v>ALIANZA - Analisis GEI - Invitro</v>
      </c>
      <c r="D457" s="46"/>
      <c r="E457" s="29"/>
      <c r="F457" s="49">
        <f>+'[2]2.7. Procurement P'!K650</f>
        <v>153.14597363565557</v>
      </c>
      <c r="G457" s="28"/>
      <c r="H457" s="30"/>
      <c r="I457" s="30"/>
      <c r="J457" s="29"/>
      <c r="K457" s="29"/>
      <c r="L457" s="30"/>
      <c r="M457" s="29"/>
      <c r="N457" s="29"/>
    </row>
    <row r="458" spans="2:14" ht="17.25" hidden="1" outlineLevel="1" thickBot="1" x14ac:dyDescent="0.35">
      <c r="B458" s="46"/>
      <c r="C458" s="45" t="str">
        <f>+'[2]2.7. Procurement P'!B651</f>
        <v>ALIANZA - Analisis GEI parches</v>
      </c>
      <c r="D458" s="46"/>
      <c r="E458" s="29"/>
      <c r="F458" s="49">
        <f>+'[2]2.7. Procurement P'!K651</f>
        <v>14702.013469022935</v>
      </c>
      <c r="G458" s="28"/>
      <c r="H458" s="30"/>
      <c r="I458" s="30"/>
      <c r="J458" s="29"/>
      <c r="K458" s="29"/>
      <c r="L458" s="30"/>
      <c r="M458" s="29"/>
      <c r="N458" s="29"/>
    </row>
    <row r="459" spans="2:14" ht="17.25" hidden="1" outlineLevel="1" thickBot="1" x14ac:dyDescent="0.35">
      <c r="B459" s="46"/>
      <c r="C459" s="45" t="str">
        <f>+'[2]2.7. Procurement P'!B656</f>
        <v>ALIANZA - Jornales muestreo GEI</v>
      </c>
      <c r="D459" s="46"/>
      <c r="E459" s="29"/>
      <c r="F459" s="49">
        <f>+'[2]2.7. Procurement P'!K656</f>
        <v>7632.5760472299389</v>
      </c>
      <c r="G459" s="28"/>
      <c r="H459" s="30"/>
      <c r="I459" s="30"/>
      <c r="J459" s="29"/>
      <c r="K459" s="29"/>
      <c r="L459" s="30"/>
      <c r="M459" s="29"/>
      <c r="N459" s="29"/>
    </row>
    <row r="460" spans="2:14" ht="17.25" hidden="1" outlineLevel="1" thickBot="1" x14ac:dyDescent="0.35">
      <c r="B460" s="46"/>
      <c r="C460" s="45" t="str">
        <f>+'[2]2.7. Procurement P'!B657</f>
        <v>ALIANZA - Jornales muestreos GEI</v>
      </c>
      <c r="D460" s="46"/>
      <c r="E460" s="29"/>
      <c r="F460" s="49">
        <f>+'[2]2.7. Procurement P'!K657</f>
        <v>709.00913720210906</v>
      </c>
      <c r="G460" s="28"/>
      <c r="H460" s="30"/>
      <c r="I460" s="30"/>
      <c r="J460" s="29"/>
      <c r="K460" s="29"/>
      <c r="L460" s="30"/>
      <c r="M460" s="29"/>
      <c r="N460" s="29"/>
    </row>
    <row r="461" spans="2:14" ht="17.25" hidden="1" outlineLevel="1" thickBot="1" x14ac:dyDescent="0.35">
      <c r="B461" s="46"/>
      <c r="C461" s="45" t="str">
        <f>+'[2]2.7. Procurement P'!B658</f>
        <v>ALIANZA - Jornales muetreso GEI</v>
      </c>
      <c r="D461" s="46"/>
      <c r="E461" s="29"/>
      <c r="F461" s="49">
        <f>+'[2]2.7. Procurement P'!K658</f>
        <v>85749.359886743856</v>
      </c>
      <c r="G461" s="28"/>
      <c r="H461" s="30"/>
      <c r="I461" s="30"/>
      <c r="J461" s="29"/>
      <c r="K461" s="29"/>
      <c r="L461" s="30"/>
      <c r="M461" s="29"/>
      <c r="N461" s="29"/>
    </row>
    <row r="462" spans="2:14" ht="17.25" thickBot="1" x14ac:dyDescent="0.35">
      <c r="B462" s="46" t="s">
        <v>19</v>
      </c>
      <c r="C462" s="45" t="str">
        <f>+'[2]2.7. Procurement P'!B677</f>
        <v>Genero</v>
      </c>
      <c r="D462" s="46" t="s">
        <v>56</v>
      </c>
      <c r="E462" s="29" t="s">
        <v>57</v>
      </c>
      <c r="F462" s="49">
        <f>+'[2]2.7. Procurement P'!K677+'[2]2.7. Procurement P'!K678</f>
        <v>1919413.6633538622</v>
      </c>
      <c r="G462" s="28">
        <v>3</v>
      </c>
      <c r="H462" s="31"/>
      <c r="I462" s="31"/>
      <c r="J462" s="32"/>
      <c r="K462" s="32"/>
      <c r="L462" s="31"/>
      <c r="M462" s="32"/>
      <c r="N462" s="32"/>
    </row>
    <row r="463" spans="2:14" ht="17.25" thickBot="1" x14ac:dyDescent="0.35">
      <c r="B463" s="46" t="s">
        <v>23</v>
      </c>
      <c r="C463" s="45" t="str">
        <f>+'[2]2.7. Procurement P'!B682</f>
        <v>ALIANZA - CSP</v>
      </c>
      <c r="D463" s="46" t="s">
        <v>56</v>
      </c>
      <c r="E463" s="29" t="s">
        <v>57</v>
      </c>
      <c r="F463" s="49">
        <f>+'[2]2.7. Procurement P'!K682</f>
        <v>1741322.4879822566</v>
      </c>
      <c r="G463" s="28">
        <v>2</v>
      </c>
      <c r="H463" s="31"/>
      <c r="I463" s="31"/>
      <c r="J463" s="32"/>
      <c r="K463" s="32"/>
      <c r="L463" s="31"/>
      <c r="M463" s="32"/>
      <c r="N463" s="32"/>
    </row>
    <row r="464" spans="2:14" ht="17.25" thickBot="1" x14ac:dyDescent="0.35">
      <c r="B464" s="46" t="s">
        <v>27</v>
      </c>
      <c r="C464" s="45" t="str">
        <f>+'[2]2.7. Procurement P'!B674</f>
        <v>Aplicacion de encuestas (1000 encuestas)</v>
      </c>
      <c r="D464" s="46" t="s">
        <v>56</v>
      </c>
      <c r="E464" s="29" t="s">
        <v>57</v>
      </c>
      <c r="F464" s="49">
        <f>+'[2]2.7. Procurement P'!K674</f>
        <v>727729.78483947471</v>
      </c>
      <c r="G464" s="28">
        <v>2</v>
      </c>
      <c r="H464" s="31"/>
      <c r="I464" s="31"/>
      <c r="J464" s="32"/>
      <c r="K464" s="32"/>
      <c r="L464" s="31"/>
      <c r="M464" s="32"/>
      <c r="N464" s="32"/>
    </row>
    <row r="465" spans="2:14" ht="17.25" thickBot="1" x14ac:dyDescent="0.35">
      <c r="B465" s="46" t="s">
        <v>63</v>
      </c>
      <c r="C465" s="45" t="str">
        <f>+'[2]2.7. Procurement P'!B660</f>
        <v>ALIANZA - Materiales</v>
      </c>
      <c r="D465" s="46" t="s">
        <v>56</v>
      </c>
      <c r="E465" s="29" t="s">
        <v>57</v>
      </c>
      <c r="F465" s="49">
        <f>+'[2]2.7. Procurement P'!K660</f>
        <v>305465.78048307495</v>
      </c>
      <c r="G465" s="28">
        <v>1</v>
      </c>
      <c r="H465" s="31"/>
      <c r="I465" s="31"/>
      <c r="J465" s="32"/>
      <c r="K465" s="32"/>
      <c r="L465" s="31"/>
      <c r="M465" s="32"/>
      <c r="N465" s="32"/>
    </row>
    <row r="466" spans="2:14" ht="17.25" thickBot="1" x14ac:dyDescent="0.35">
      <c r="B466" s="46" t="s">
        <v>65</v>
      </c>
      <c r="C466" s="45" t="str">
        <f>+'[2]2.7. Procurement P'!B661</f>
        <v>ALIANZA - Plan datos LynkBOX</v>
      </c>
      <c r="D466" s="46" t="s">
        <v>56</v>
      </c>
      <c r="E466" s="29" t="s">
        <v>57</v>
      </c>
      <c r="F466" s="49">
        <f>+'[2]2.7. Procurement P'!K661</f>
        <v>195402.35309847031</v>
      </c>
      <c r="G466" s="28">
        <v>2</v>
      </c>
      <c r="H466" s="31"/>
      <c r="I466" s="31"/>
      <c r="J466" s="32"/>
      <c r="K466" s="32"/>
      <c r="L466" s="31"/>
      <c r="M466" s="32"/>
      <c r="N466" s="32"/>
    </row>
    <row r="467" spans="2:14" ht="17.25" thickBot="1" x14ac:dyDescent="0.35">
      <c r="B467" s="46" t="s">
        <v>68</v>
      </c>
      <c r="C467" s="45" t="str">
        <f>+'[2]2.7. Procurement P'!B664</f>
        <v>ALIANZA - Analisis Varios</v>
      </c>
      <c r="D467" s="46" t="s">
        <v>56</v>
      </c>
      <c r="E467" s="29" t="s">
        <v>57</v>
      </c>
      <c r="F467" s="49">
        <f>+'[2]2.7. Procurement P'!K664</f>
        <v>251348.95619659574</v>
      </c>
      <c r="G467" s="28">
        <v>2</v>
      </c>
      <c r="H467" s="31"/>
      <c r="I467" s="31"/>
      <c r="J467" s="32"/>
      <c r="K467" s="32"/>
      <c r="L467" s="31"/>
      <c r="M467" s="32"/>
      <c r="N467" s="32"/>
    </row>
    <row r="468" spans="2:14" ht="17.25" thickBot="1" x14ac:dyDescent="0.35">
      <c r="B468" s="46" t="s">
        <v>71</v>
      </c>
      <c r="C468" s="45" t="str">
        <f>+'[2]2.7. Procurement P'!B681</f>
        <v>ALIANZA - Auditoria</v>
      </c>
      <c r="D468" s="46" t="s">
        <v>56</v>
      </c>
      <c r="E468" s="29" t="s">
        <v>57</v>
      </c>
      <c r="F468" s="49">
        <f>+'[2]2.7. Procurement P'!K681</f>
        <v>122192.46968914045</v>
      </c>
      <c r="G468" s="28">
        <v>2</v>
      </c>
      <c r="H468" s="31"/>
      <c r="I468" s="31"/>
      <c r="J468" s="32"/>
      <c r="K468" s="32"/>
      <c r="L468" s="31"/>
      <c r="M468" s="32"/>
      <c r="N468" s="32"/>
    </row>
    <row r="469" spans="2:14" ht="17.25" thickBot="1" x14ac:dyDescent="0.35">
      <c r="B469" s="46" t="s">
        <v>73</v>
      </c>
      <c r="C469" s="45" t="str">
        <f>+'[2]2.7. Procurement P'!B685</f>
        <v>ALIANZA - Comunicaciones</v>
      </c>
      <c r="D469" s="46" t="s">
        <v>56</v>
      </c>
      <c r="E469" s="29" t="s">
        <v>57</v>
      </c>
      <c r="F469" s="49">
        <f>+'[2]2.7. Procurement P'!K685</f>
        <v>106254.32146881777</v>
      </c>
      <c r="G469" s="28">
        <v>2</v>
      </c>
      <c r="H469" s="31"/>
      <c r="I469" s="31"/>
      <c r="J469" s="32"/>
      <c r="K469" s="32"/>
      <c r="L469" s="31"/>
      <c r="M469" s="32"/>
      <c r="N469" s="32"/>
    </row>
    <row r="470" spans="2:14" ht="17.25" collapsed="1" thickBot="1" x14ac:dyDescent="0.35">
      <c r="B470" s="46" t="s">
        <v>75</v>
      </c>
      <c r="C470" s="45" t="s">
        <v>84</v>
      </c>
      <c r="D470" s="46" t="s">
        <v>56</v>
      </c>
      <c r="E470" s="29" t="s">
        <v>57</v>
      </c>
      <c r="F470" s="49">
        <f>+SUM(F471:F478)</f>
        <v>58152.942333115883</v>
      </c>
      <c r="G470" s="28">
        <v>2</v>
      </c>
      <c r="H470" s="31"/>
      <c r="I470" s="31"/>
      <c r="J470" s="32"/>
      <c r="K470" s="32"/>
      <c r="L470" s="31"/>
      <c r="M470" s="32"/>
      <c r="N470" s="32"/>
    </row>
    <row r="471" spans="2:14" ht="17.25" hidden="1" outlineLevel="1" thickBot="1" x14ac:dyDescent="0.35">
      <c r="B471" s="46"/>
      <c r="C471" s="45" t="str">
        <f>+'[2]2.7. Procurement P'!B627</f>
        <v>ALIANZA - VMWare licenciamiento- Servidor GPU</v>
      </c>
      <c r="D471" s="46"/>
      <c r="E471" s="29"/>
      <c r="F471" s="49">
        <f>+'[2]2.7. Procurement P'!K627</f>
        <v>6745.0052041333256</v>
      </c>
      <c r="G471" s="28"/>
      <c r="H471" s="15"/>
      <c r="I471" s="8"/>
    </row>
    <row r="472" spans="2:14" ht="17.25" hidden="1" outlineLevel="1" thickBot="1" x14ac:dyDescent="0.35">
      <c r="B472" s="46"/>
      <c r="C472" s="45" t="str">
        <f>+'[2]2.7. Procurement P'!B628</f>
        <v>ALIANZA - VMWare licenciamiento- Servidor GPU (Dividido gremios)</v>
      </c>
      <c r="D472" s="46"/>
      <c r="E472" s="29"/>
      <c r="F472" s="49">
        <f>+'[2]2.7. Procurement P'!K628</f>
        <v>33204.475459005553</v>
      </c>
      <c r="G472" s="28"/>
      <c r="H472" s="15"/>
      <c r="I472" s="8"/>
    </row>
    <row r="473" spans="2:14" ht="17.25" hidden="1" outlineLevel="1" thickBot="1" x14ac:dyDescent="0.35">
      <c r="B473" s="46"/>
      <c r="C473" s="45" t="str">
        <f>+'[2]2.7. Procurement P'!B629</f>
        <v>ALIANZA - VMWare licenciamiento- Servidor GPU (repartido en 3 gremios)</v>
      </c>
      <c r="D473" s="46"/>
      <c r="E473" s="29"/>
      <c r="F473" s="49">
        <f>+'[2]2.7. Procurement P'!K629</f>
        <v>6745.0052041333129</v>
      </c>
      <c r="G473" s="28"/>
      <c r="H473" s="15"/>
      <c r="I473" s="8"/>
    </row>
    <row r="474" spans="2:14" ht="17.25" hidden="1" outlineLevel="1" thickBot="1" x14ac:dyDescent="0.35">
      <c r="B474" s="46"/>
      <c r="C474" s="45" t="str">
        <f>+'[2]2.7. Procurement P'!B630</f>
        <v>ALIANZA - VMWare licenciamiento- Servidor GPU (repartido entre 6 gremios)</v>
      </c>
      <c r="D474" s="46"/>
      <c r="E474" s="29"/>
      <c r="F474" s="49">
        <f>+'[2]2.7. Procurement P'!K630</f>
        <v>3372.5026020666628</v>
      </c>
      <c r="G474" s="28"/>
      <c r="H474" s="15"/>
      <c r="I474" s="8"/>
    </row>
    <row r="475" spans="2:14" ht="17.25" hidden="1" outlineLevel="1" thickBot="1" x14ac:dyDescent="0.35">
      <c r="B475" s="46"/>
      <c r="C475" s="45" t="str">
        <f>+'[2]2.7. Procurement P'!B633</f>
        <v>ALIANZA - NVIDIA Licenciamiento- Servidor GPU (por año)</v>
      </c>
      <c r="D475" s="46"/>
      <c r="E475" s="29"/>
      <c r="F475" s="49">
        <f>+'[2]2.7. Procurement P'!K633</f>
        <v>616.27506451914326</v>
      </c>
      <c r="G475" s="28"/>
      <c r="H475" s="15"/>
      <c r="I475" s="8"/>
    </row>
    <row r="476" spans="2:14" ht="17.25" hidden="1" outlineLevel="1" thickBot="1" x14ac:dyDescent="0.35">
      <c r="B476" s="46"/>
      <c r="C476" s="45" t="str">
        <f>+'[2]2.7. Procurement P'!B634</f>
        <v>ALIANZA - Seguro de los equipos sensoramiento remoto</v>
      </c>
      <c r="D476" s="46"/>
      <c r="E476" s="29"/>
      <c r="F476" s="49">
        <f>+'[2]2.7. Procurement P'!K634</f>
        <v>5312.7160734408881</v>
      </c>
      <c r="G476" s="28"/>
      <c r="H476" s="15"/>
      <c r="I476" s="8"/>
    </row>
    <row r="477" spans="2:14" ht="17.25" hidden="1" outlineLevel="1" thickBot="1" x14ac:dyDescent="0.35">
      <c r="B477" s="46"/>
      <c r="C477" s="45" t="str">
        <f>+'[2]2.7. Procurement P'!B622</f>
        <v>ALIANZA - NVIDIA Licenciamiento- Servidor GPU (Divido en gremios)</v>
      </c>
      <c r="D477" s="46"/>
      <c r="E477" s="29"/>
      <c r="F477" s="49">
        <f>+'[2]2.7. Procurement P'!K622</f>
        <v>616.27506451914326</v>
      </c>
      <c r="G477" s="28"/>
      <c r="H477" s="15"/>
      <c r="I477" s="8"/>
    </row>
    <row r="478" spans="2:14" ht="17.25" hidden="1" outlineLevel="1" thickBot="1" x14ac:dyDescent="0.35">
      <c r="B478" s="46"/>
      <c r="C478" s="45" t="str">
        <f>+'[2]2.7. Procurement P'!B623</f>
        <v>ALIANZA - NVIDIA Licenciamiento- Servidor GPU (por año)</v>
      </c>
      <c r="D478" s="46"/>
      <c r="E478" s="29"/>
      <c r="F478" s="49">
        <f>+'[2]2.7. Procurement P'!K623</f>
        <v>1540.6876612978576</v>
      </c>
      <c r="G478" s="28"/>
      <c r="H478" s="15"/>
      <c r="I478" s="8"/>
    </row>
    <row r="479" spans="2:14" ht="17.25" collapsed="1" thickBot="1" x14ac:dyDescent="0.35">
      <c r="B479" s="46" t="s">
        <v>85</v>
      </c>
      <c r="C479" s="45" t="s">
        <v>86</v>
      </c>
      <c r="D479" s="46" t="s">
        <v>56</v>
      </c>
      <c r="E479" s="29" t="s">
        <v>57</v>
      </c>
      <c r="F479" s="49">
        <f>+SUM(F480:F487)</f>
        <v>388532.09188677021</v>
      </c>
      <c r="G479" s="28" t="s">
        <v>67</v>
      </c>
      <c r="H479" s="31"/>
      <c r="I479" s="31"/>
      <c r="J479" s="32"/>
      <c r="K479" s="32"/>
      <c r="L479" s="31"/>
      <c r="M479" s="32"/>
      <c r="N479" s="32"/>
    </row>
    <row r="480" spans="2:14" ht="17.25" hidden="1" outlineLevel="1" thickBot="1" x14ac:dyDescent="0.35">
      <c r="B480" s="46"/>
      <c r="C480" s="45" t="str">
        <f>+'[2]2.7. Procurement P'!B683</f>
        <v>ALIANZA - Asesores Emeritos</v>
      </c>
      <c r="D480" s="46"/>
      <c r="E480" s="29"/>
      <c r="F480" s="49">
        <f>+'[2]2.7. Procurement P'!K683</f>
        <v>74378.025028172429</v>
      </c>
      <c r="G480" s="28">
        <v>2</v>
      </c>
      <c r="H480" s="15"/>
      <c r="I480" s="8"/>
    </row>
    <row r="481" spans="2:14" ht="17.25" hidden="1" outlineLevel="1" thickBot="1" x14ac:dyDescent="0.35">
      <c r="B481" s="46"/>
      <c r="C481" s="45" t="str">
        <f>+'[2]2.7. Procurement P'!B684</f>
        <v xml:space="preserve">ALIANZA - Operaciones y Servicios </v>
      </c>
      <c r="D481" s="46"/>
      <c r="E481" s="29"/>
      <c r="F481" s="49">
        <f>+'[2]2.7. Procurement P'!K684</f>
        <v>53127.160734408884</v>
      </c>
      <c r="G481" s="28">
        <v>2</v>
      </c>
      <c r="H481" s="15"/>
      <c r="I481" s="8"/>
    </row>
    <row r="482" spans="2:14" ht="17.25" hidden="1" outlineLevel="1" thickBot="1" x14ac:dyDescent="0.35">
      <c r="B482" s="46"/>
      <c r="C482" s="45" t="str">
        <f>+'[2]2.7. Procurement P'!B645</f>
        <v>ALIANZA - Analisis calidad de agua - Hato</v>
      </c>
      <c r="D482" s="46"/>
      <c r="E482" s="29"/>
      <c r="F482" s="49">
        <f>+'[2]2.7. Procurement P'!K645</f>
        <v>53951.676050994778</v>
      </c>
      <c r="G482" s="28">
        <v>2</v>
      </c>
      <c r="H482" s="15"/>
      <c r="I482" s="8"/>
    </row>
    <row r="483" spans="2:14" ht="17.25" hidden="1" outlineLevel="1" thickBot="1" x14ac:dyDescent="0.35">
      <c r="B483" s="46"/>
      <c r="C483" s="45" t="str">
        <f>+'[2]2.7. Procurement P'!B665</f>
        <v>ALIANZA - Materiales Varios</v>
      </c>
      <c r="D483" s="46"/>
      <c r="E483" s="29"/>
      <c r="F483" s="49">
        <f>+'[2]2.7. Procurement P'!K665</f>
        <v>25177.06234235633</v>
      </c>
      <c r="G483" s="28">
        <v>2</v>
      </c>
      <c r="H483" s="15"/>
      <c r="I483" s="8"/>
    </row>
    <row r="484" spans="2:14" ht="17.25" hidden="1" outlineLevel="1" thickBot="1" x14ac:dyDescent="0.35">
      <c r="B484" s="46"/>
      <c r="C484" s="45" t="str">
        <f>+'[2]2.7. Procurement P'!B639</f>
        <v>Implementación de parcelas demostrativas con forrajes mejorados</v>
      </c>
      <c r="D484" s="46"/>
      <c r="E484" s="29"/>
      <c r="F484" s="49">
        <f>+'[2]2.7. Procurement P'!K639</f>
        <v>36962.628518650614</v>
      </c>
      <c r="G484" s="28">
        <v>2</v>
      </c>
      <c r="H484" s="15"/>
      <c r="I484" s="8"/>
    </row>
    <row r="485" spans="2:14" ht="17.25" hidden="1" outlineLevel="1" thickBot="1" x14ac:dyDescent="0.35">
      <c r="B485" s="46"/>
      <c r="C485" s="45" t="str">
        <f>+'[2]2.7. Procurement P'!B644</f>
        <v>ALIANZA - Analisis calidad de agua - Cultivo</v>
      </c>
      <c r="D485" s="46"/>
      <c r="E485" s="29"/>
      <c r="F485" s="49">
        <f>+'[2]2.7. Procurement P'!K644</f>
        <v>60267.96983257465</v>
      </c>
      <c r="G485" s="28">
        <v>2</v>
      </c>
      <c r="H485" s="15"/>
      <c r="I485" s="8"/>
    </row>
    <row r="486" spans="2:14" ht="17.25" hidden="1" outlineLevel="1" thickBot="1" x14ac:dyDescent="0.35">
      <c r="B486" s="46"/>
      <c r="C486" s="45" t="str">
        <f>+'[2]2.7. Procurement P'!B652</f>
        <v>ALIANZA - Analisis Nitrogeno mineral</v>
      </c>
      <c r="D486" s="46"/>
      <c r="E486" s="29"/>
      <c r="F486" s="49">
        <f>+'[2]2.7. Procurement P'!K652</f>
        <v>52665.094050046806</v>
      </c>
      <c r="G486" s="28">
        <v>2</v>
      </c>
      <c r="H486" s="15"/>
      <c r="I486" s="8"/>
    </row>
    <row r="487" spans="2:14" ht="17.25" hidden="1" outlineLevel="1" thickBot="1" x14ac:dyDescent="0.35">
      <c r="B487" s="46"/>
      <c r="C487" s="45" t="str">
        <f>+'[2]2.7. Procurement P'!B662</f>
        <v xml:space="preserve">ALIANZA - Viales </v>
      </c>
      <c r="D487" s="46"/>
      <c r="E487" s="29"/>
      <c r="F487" s="49">
        <f>+'[2]2.7. Procurement P'!K662</f>
        <v>32002.475329565717</v>
      </c>
      <c r="G487" s="28">
        <v>2</v>
      </c>
      <c r="H487" s="15"/>
      <c r="I487" s="8"/>
    </row>
    <row r="488" spans="2:14" ht="17.25" hidden="1" outlineLevel="1" thickBot="1" x14ac:dyDescent="0.35">
      <c r="B488" s="46"/>
      <c r="C488" s="45" t="str">
        <f>+'[2]2.7. Procurement P'!B663</f>
        <v xml:space="preserve">Generación de material transmedia para procesos de transferencia (vidoclips y/o cartillas) </v>
      </c>
      <c r="D488" s="46"/>
      <c r="E488" s="29"/>
      <c r="F488" s="49">
        <f>+'[2]2.7. Procurement P'!K663</f>
        <v>39492.926280596868</v>
      </c>
      <c r="G488" s="28">
        <v>2</v>
      </c>
      <c r="H488" s="15"/>
      <c r="I488" s="8"/>
    </row>
    <row r="489" spans="2:14" ht="17.25" hidden="1" outlineLevel="1" thickBot="1" x14ac:dyDescent="0.35">
      <c r="B489" s="46"/>
      <c r="C489" s="45" t="str">
        <f>+'[2]2.7. Procurement P'!B654</f>
        <v>ALIANZA - Analisis quimica suelos</v>
      </c>
      <c r="D489" s="46"/>
      <c r="E489" s="29"/>
      <c r="F489" s="49">
        <f>+'[2]2.7. Procurement P'!K654</f>
        <v>24706.087276841237</v>
      </c>
      <c r="G489" s="28">
        <v>2</v>
      </c>
      <c r="H489" s="15"/>
      <c r="I489" s="8"/>
    </row>
    <row r="490" spans="2:14" ht="17.25" hidden="1" outlineLevel="1" thickBot="1" x14ac:dyDescent="0.35">
      <c r="B490" s="46"/>
      <c r="C490" s="45" t="str">
        <f>+'[2]2.7. Procurement P'!B669</f>
        <v>ALIANZA- Servicio de corrección de estilo y diagramación</v>
      </c>
      <c r="D490" s="46"/>
      <c r="E490" s="29"/>
      <c r="F490" s="49">
        <f>+'[2]2.7. Procurement P'!K669</f>
        <v>26457.305917712314</v>
      </c>
      <c r="G490" s="28">
        <v>2</v>
      </c>
      <c r="H490" s="15"/>
      <c r="I490" s="8"/>
    </row>
    <row r="491" spans="2:14" ht="17.25" hidden="1" outlineLevel="1" thickBot="1" x14ac:dyDescent="0.35">
      <c r="B491" s="46"/>
      <c r="C491" s="45" t="str">
        <f>+'[2]2.7. Procurement P'!B648</f>
        <v>ALIANZA - Analisis fisica suelos</v>
      </c>
      <c r="D491" s="46"/>
      <c r="E491" s="29"/>
      <c r="F491" s="49">
        <f>+'[2]2.7. Procurement P'!K648</f>
        <v>20484.337043247211</v>
      </c>
      <c r="G491" s="28">
        <v>2</v>
      </c>
      <c r="H491" s="15"/>
      <c r="I491" s="8"/>
    </row>
    <row r="492" spans="2:14" ht="17.25" collapsed="1" thickBot="1" x14ac:dyDescent="0.35">
      <c r="B492" s="46" t="s">
        <v>87</v>
      </c>
      <c r="C492" s="45" t="s">
        <v>88</v>
      </c>
      <c r="D492" s="46" t="s">
        <v>56</v>
      </c>
      <c r="E492" s="29" t="s">
        <v>57</v>
      </c>
      <c r="F492" s="49">
        <f>+SUM(F493:F520)</f>
        <v>136744.26622201386</v>
      </c>
      <c r="G492" s="28" t="s">
        <v>67</v>
      </c>
      <c r="H492" s="31"/>
      <c r="I492" s="31"/>
      <c r="J492" s="32"/>
      <c r="K492" s="32"/>
      <c r="L492" s="31"/>
      <c r="M492" s="32"/>
      <c r="N492" s="32"/>
    </row>
    <row r="493" spans="2:14" ht="17.25" hidden="1" outlineLevel="1" thickBot="1" x14ac:dyDescent="0.35">
      <c r="B493" s="46"/>
      <c r="C493" s="45" t="str">
        <f>+'[2]2.7. Procurement P'!B609</f>
        <v>ALIANZA - Backup instancias en la nube</v>
      </c>
      <c r="D493" s="46"/>
      <c r="E493" s="29"/>
      <c r="F493" s="49">
        <f>+'[2]2.7. Procurement P'!K609</f>
        <v>2266.3217485887972</v>
      </c>
      <c r="G493" s="28">
        <v>1</v>
      </c>
      <c r="H493" s="15"/>
      <c r="I493" s="8"/>
    </row>
    <row r="494" spans="2:14" ht="17.25" hidden="1" outlineLevel="1" thickBot="1" x14ac:dyDescent="0.35">
      <c r="B494" s="46"/>
      <c r="C494" s="45" t="str">
        <f>+'[2]2.7. Procurement P'!B610</f>
        <v>ALIANZA - Certificado SSL Wildcard</v>
      </c>
      <c r="D494" s="46"/>
      <c r="E494" s="29"/>
      <c r="F494" s="49">
        <f>+'[2]2.7. Procurement P'!K610</f>
        <v>423.35152407795562</v>
      </c>
      <c r="G494" s="28">
        <v>1</v>
      </c>
      <c r="H494" s="15"/>
      <c r="I494" s="8"/>
    </row>
    <row r="495" spans="2:14" ht="17.25" hidden="1" outlineLevel="1" thickBot="1" x14ac:dyDescent="0.35">
      <c r="B495" s="46"/>
      <c r="C495" s="45" t="str">
        <f>+'[2]2.7. Procurement P'!B611</f>
        <v>ALIANZA - Certificado SSL Wildcard e Instancias en la nube</v>
      </c>
      <c r="D495" s="46"/>
      <c r="E495" s="29"/>
      <c r="F495" s="49">
        <f>+'[2]2.7. Procurement P'!K611</f>
        <v>315.9434102447749</v>
      </c>
      <c r="G495" s="28">
        <v>1</v>
      </c>
      <c r="H495" s="15"/>
      <c r="I495" s="8"/>
    </row>
    <row r="496" spans="2:14" ht="17.25" hidden="1" outlineLevel="1" thickBot="1" x14ac:dyDescent="0.35">
      <c r="B496" s="46"/>
      <c r="C496" s="45" t="str">
        <f>+'[2]2.7. Procurement P'!B612</f>
        <v>ALIANZA - Dominio</v>
      </c>
      <c r="D496" s="46"/>
      <c r="E496" s="29"/>
      <c r="F496" s="49">
        <f>+'[2]2.7. Procurement P'!K612</f>
        <v>323.76024979839963</v>
      </c>
      <c r="G496" s="28">
        <v>1</v>
      </c>
      <c r="H496" s="15"/>
      <c r="I496" s="8"/>
    </row>
    <row r="497" spans="2:9" ht="17.25" hidden="1" outlineLevel="1" thickBot="1" x14ac:dyDescent="0.35">
      <c r="B497" s="46"/>
      <c r="C497" s="45" t="str">
        <f>+'[2]2.7. Procurement P'!B613</f>
        <v>ALIANZA - Dominio ACLIMATE</v>
      </c>
      <c r="D497" s="46"/>
      <c r="E497" s="29"/>
      <c r="F497" s="49">
        <f>+'[2]2.7. Procurement P'!K613</f>
        <v>323.76024979839963</v>
      </c>
      <c r="G497" s="28">
        <v>1</v>
      </c>
      <c r="H497" s="15"/>
      <c r="I497" s="8"/>
    </row>
    <row r="498" spans="2:9" ht="17.25" hidden="1" outlineLevel="1" thickBot="1" x14ac:dyDescent="0.35">
      <c r="B498" s="46"/>
      <c r="C498" s="45" t="str">
        <f>+'[2]2.7. Procurement P'!B614</f>
        <v>ALIANZA - Instancia en la nube</v>
      </c>
      <c r="D498" s="46"/>
      <c r="E498" s="29"/>
      <c r="F498" s="49">
        <f>+'[2]2.7. Procurement P'!K614</f>
        <v>7014.8054122986587</v>
      </c>
      <c r="G498" s="28">
        <v>1</v>
      </c>
      <c r="H498" s="15"/>
      <c r="I498" s="8"/>
    </row>
    <row r="499" spans="2:9" ht="17.25" hidden="1" outlineLevel="1" thickBot="1" x14ac:dyDescent="0.35">
      <c r="B499" s="46"/>
      <c r="C499" s="45" t="str">
        <f>+'[2]2.7. Procurement P'!B615</f>
        <v>ALIANZA - Instancias en la nube</v>
      </c>
      <c r="D499" s="46"/>
      <c r="E499" s="29"/>
      <c r="F499" s="49">
        <f>+'[2]2.7. Procurement P'!K615</f>
        <v>2831.8229849033351</v>
      </c>
      <c r="G499" s="28">
        <v>1</v>
      </c>
      <c r="H499" s="15"/>
      <c r="I499" s="8"/>
    </row>
    <row r="500" spans="2:9" ht="17.25" hidden="1" outlineLevel="1" thickBot="1" x14ac:dyDescent="0.35">
      <c r="B500" s="46"/>
      <c r="C500" s="45" t="str">
        <f>+'[2]2.7. Procurement P'!B616</f>
        <v>ALIANZA - Licencias de servicios (Whatsapp, otros)</v>
      </c>
      <c r="D500" s="46"/>
      <c r="E500" s="29"/>
      <c r="F500" s="49">
        <f>+'[2]2.7. Procurement P'!K616</f>
        <v>3388.3481009225029</v>
      </c>
      <c r="G500" s="28">
        <v>1</v>
      </c>
      <c r="H500" s="15"/>
      <c r="I500" s="8"/>
    </row>
    <row r="501" spans="2:9" ht="17.25" hidden="1" outlineLevel="1" thickBot="1" x14ac:dyDescent="0.35">
      <c r="B501" s="46"/>
      <c r="C501" s="45" t="str">
        <f>+'[2]2.7. Procurement P'!B617</f>
        <v>ALIANZA - Licencias VeeamBackup</v>
      </c>
      <c r="D501" s="46"/>
      <c r="E501" s="29"/>
      <c r="F501" s="49">
        <f>+'[2]2.7. Procurement P'!K617</f>
        <v>1618.8012489919981</v>
      </c>
      <c r="G501" s="28">
        <v>1</v>
      </c>
      <c r="H501" s="15"/>
      <c r="I501" s="8"/>
    </row>
    <row r="502" spans="2:9" ht="17.25" hidden="1" outlineLevel="1" thickBot="1" x14ac:dyDescent="0.35">
      <c r="B502" s="46"/>
      <c r="C502" s="45" t="str">
        <f>+'[2]2.7. Procurement P'!B618</f>
        <v>ALIANZA - Mantenimiento de drones y sensores</v>
      </c>
      <c r="D502" s="46"/>
      <c r="E502" s="29"/>
      <c r="F502" s="49">
        <f>+'[2]2.7. Procurement P'!K618</f>
        <v>4275.1896882699421</v>
      </c>
      <c r="G502" s="28">
        <v>1</v>
      </c>
      <c r="H502" s="15"/>
      <c r="I502" s="8"/>
    </row>
    <row r="503" spans="2:9" ht="17.25" hidden="1" outlineLevel="1" thickBot="1" x14ac:dyDescent="0.35">
      <c r="B503" s="46"/>
      <c r="C503" s="45" t="str">
        <f>+'[2]2.7. Procurement P'!B619</f>
        <v>ALIANZA - Mantenimiento servidores</v>
      </c>
      <c r="D503" s="46"/>
      <c r="E503" s="29"/>
      <c r="F503" s="49">
        <f>+'[2]2.7. Procurement P'!K619</f>
        <v>7628.4034634041336</v>
      </c>
      <c r="G503" s="28">
        <v>1</v>
      </c>
      <c r="H503" s="15"/>
      <c r="I503" s="8"/>
    </row>
    <row r="504" spans="2:9" ht="17.25" hidden="1" outlineLevel="1" thickBot="1" x14ac:dyDescent="0.35">
      <c r="B504" s="46"/>
      <c r="C504" s="45" t="str">
        <f>+'[2]2.7. Procurement P'!B620</f>
        <v>ALIANZA - Material divulgativo</v>
      </c>
      <c r="D504" s="46"/>
      <c r="E504" s="29"/>
      <c r="F504" s="49">
        <f>+'[2]2.7. Procurement P'!K620</f>
        <v>3347.0111262677606</v>
      </c>
      <c r="G504" s="28">
        <v>1</v>
      </c>
      <c r="H504" s="15"/>
      <c r="I504" s="8"/>
    </row>
    <row r="505" spans="2:9" ht="17.25" hidden="1" outlineLevel="1" thickBot="1" x14ac:dyDescent="0.35">
      <c r="B505" s="46"/>
      <c r="C505" s="45" t="str">
        <f>+'[2]2.7. Procurement P'!B621</f>
        <v>ALIANZA - Mensajeria de texto</v>
      </c>
      <c r="D505" s="46"/>
      <c r="E505" s="29"/>
      <c r="F505" s="49">
        <f>+'[2]2.7. Procurement P'!K621</f>
        <v>17416.73808896813</v>
      </c>
      <c r="G505" s="28">
        <v>1</v>
      </c>
      <c r="H505" s="15"/>
      <c r="I505" s="8"/>
    </row>
    <row r="506" spans="2:9" ht="17.25" hidden="1" outlineLevel="1" thickBot="1" x14ac:dyDescent="0.35">
      <c r="B506" s="46"/>
      <c r="C506" s="45" t="str">
        <f>+'[2]2.7. Procurement P'!B624</f>
        <v>ALIANZA - Publicaciones en revistas cientificas</v>
      </c>
      <c r="D506" s="46"/>
      <c r="E506" s="29"/>
      <c r="F506" s="49">
        <f>+'[2]2.7. Procurement P'!K624</f>
        <v>3159.5450022508917</v>
      </c>
      <c r="G506" s="28">
        <v>1</v>
      </c>
      <c r="H506" s="15"/>
      <c r="I506" s="8"/>
    </row>
    <row r="507" spans="2:9" ht="17.25" hidden="1" outlineLevel="1" thickBot="1" x14ac:dyDescent="0.35">
      <c r="B507" s="46"/>
      <c r="C507" s="45" t="str">
        <f>+'[2]2.7. Procurement P'!B625</f>
        <v>ALIANZA - Seguro de los equipos sensoramiento remoto</v>
      </c>
      <c r="D507" s="46"/>
      <c r="E507" s="29"/>
      <c r="F507" s="49">
        <f>+'[2]2.7. Procurement P'!K625</f>
        <v>10625.432146881776</v>
      </c>
      <c r="G507" s="28">
        <v>1</v>
      </c>
      <c r="H507" s="15"/>
      <c r="I507" s="8"/>
    </row>
    <row r="508" spans="2:9" ht="17.25" hidden="1" outlineLevel="1" thickBot="1" x14ac:dyDescent="0.35">
      <c r="B508" s="46"/>
      <c r="C508" s="45" t="str">
        <f>+'[2]2.7. Procurement P'!B626</f>
        <v>ALIANZA - Servicio de imágenes de drones</v>
      </c>
      <c r="D508" s="46"/>
      <c r="E508" s="29"/>
      <c r="F508" s="49">
        <f>+'[2]2.7. Procurement P'!K626</f>
        <v>15239.408208602294</v>
      </c>
      <c r="G508" s="28">
        <v>1</v>
      </c>
      <c r="H508" s="15"/>
      <c r="I508" s="8"/>
    </row>
    <row r="509" spans="2:9" ht="17.25" hidden="1" outlineLevel="1" thickBot="1" x14ac:dyDescent="0.35">
      <c r="B509" s="46"/>
      <c r="C509" s="45" t="str">
        <f>+'[2]2.7. Procurement P'!B635</f>
        <v>ALIANZA - Servicio de imágenes de drones</v>
      </c>
      <c r="D509" s="46"/>
      <c r="E509" s="29"/>
      <c r="F509" s="49">
        <f>+'[2]2.7. Procurement P'!K635</f>
        <v>15390.682877771793</v>
      </c>
      <c r="G509" s="28">
        <v>1</v>
      </c>
      <c r="H509" s="15"/>
      <c r="I509" s="8"/>
    </row>
    <row r="510" spans="2:9" ht="17.25" hidden="1" outlineLevel="1" thickBot="1" x14ac:dyDescent="0.35">
      <c r="B510" s="46"/>
      <c r="C510" s="45" t="str">
        <f>+'[2]2.7. Procurement P'!B636</f>
        <v>ALIANZA - VMWare licenciamiento- Servidor GPU (repartido en 3 gremios)</v>
      </c>
      <c r="D510" s="46"/>
      <c r="E510" s="29"/>
      <c r="F510" s="49">
        <f>+'[2]2.7. Procurement P'!K636</f>
        <v>2248.3350680444419</v>
      </c>
      <c r="G510" s="28">
        <v>1</v>
      </c>
      <c r="H510" s="15"/>
      <c r="I510" s="8"/>
    </row>
    <row r="511" spans="2:9" ht="17.25" hidden="1" outlineLevel="1" thickBot="1" x14ac:dyDescent="0.35">
      <c r="B511" s="46"/>
      <c r="C511" s="45" t="str">
        <f>+'[2]2.7. Procurement P'!B640</f>
        <v>Material divulgativo</v>
      </c>
      <c r="D511" s="46"/>
      <c r="E511" s="29"/>
      <c r="F511" s="49">
        <f>+'[2]2.7. Procurement P'!K640</f>
        <v>5318.0608964722196</v>
      </c>
      <c r="G511" s="28">
        <v>1</v>
      </c>
      <c r="H511" s="15"/>
      <c r="I511" s="8"/>
    </row>
    <row r="512" spans="2:9" ht="17.25" hidden="1" outlineLevel="1" thickBot="1" x14ac:dyDescent="0.35">
      <c r="B512" s="46"/>
      <c r="C512" s="45" t="str">
        <f>+'[2]2.7. Procurement P'!B643</f>
        <v>ALIANZA - Analisis Bromatologicos</v>
      </c>
      <c r="D512" s="46"/>
      <c r="E512" s="29"/>
      <c r="F512" s="49">
        <f>+'[2]2.7. Procurement P'!K643</f>
        <v>2127.0274116063274</v>
      </c>
      <c r="G512" s="28">
        <v>1</v>
      </c>
      <c r="H512" s="15"/>
      <c r="I512" s="8"/>
    </row>
    <row r="513" spans="2:9" ht="17.25" hidden="1" outlineLevel="1" thickBot="1" x14ac:dyDescent="0.35">
      <c r="B513" s="46"/>
      <c r="C513" s="45" t="str">
        <f>+'[2]2.7. Procurement P'!B646</f>
        <v>ALIANZA - Analisis calidad de agua - Industria</v>
      </c>
      <c r="D513" s="46"/>
      <c r="E513" s="29"/>
      <c r="F513" s="49">
        <f>+'[2]2.7. Procurement P'!K646</f>
        <v>3953.3152772498993</v>
      </c>
      <c r="G513" s="28">
        <v>1</v>
      </c>
      <c r="H513" s="15"/>
      <c r="I513" s="8"/>
    </row>
    <row r="514" spans="2:9" ht="17.25" hidden="1" outlineLevel="1" thickBot="1" x14ac:dyDescent="0.35">
      <c r="B514" s="46"/>
      <c r="C514" s="45" t="str">
        <f>+'[2]2.7. Procurement P'!B647</f>
        <v>ALIANZA - Analisis calidad leche</v>
      </c>
      <c r="D514" s="46"/>
      <c r="E514" s="29"/>
      <c r="F514" s="49">
        <f>+'[2]2.7. Procurement P'!K647</f>
        <v>425.40548232126548</v>
      </c>
      <c r="G514" s="28">
        <v>1</v>
      </c>
      <c r="H514" s="15"/>
      <c r="I514" s="8"/>
    </row>
    <row r="515" spans="2:9" ht="17.25" hidden="1" outlineLevel="1" thickBot="1" x14ac:dyDescent="0.35">
      <c r="B515" s="46"/>
      <c r="C515" s="45" t="str">
        <f>+'[2]2.7. Procurement P'!B653</f>
        <v>ALIANZA - Analisis Producción de gas invitro</v>
      </c>
      <c r="D515" s="46"/>
      <c r="E515" s="29"/>
      <c r="F515" s="49">
        <f>+'[2]2.7. Procurement P'!K653</f>
        <v>2481.5319802073818</v>
      </c>
      <c r="G515" s="28">
        <v>1</v>
      </c>
      <c r="H515" s="15"/>
      <c r="I515" s="8"/>
    </row>
    <row r="516" spans="2:9" ht="17.25" hidden="1" outlineLevel="1" thickBot="1" x14ac:dyDescent="0.35">
      <c r="B516" s="46"/>
      <c r="C516" s="45" t="str">
        <f>+'[2]2.7. Procurement P'!B655</f>
        <v>ALIANZA - Calidad de leche</v>
      </c>
      <c r="D516" s="46"/>
      <c r="E516" s="29"/>
      <c r="F516" s="49">
        <f>+'[2]2.7. Procurement P'!K655</f>
        <v>3804.1314820878797</v>
      </c>
      <c r="G516" s="28">
        <v>1</v>
      </c>
      <c r="H516" s="15"/>
      <c r="I516" s="8"/>
    </row>
    <row r="517" spans="2:9" ht="17.25" hidden="1" outlineLevel="1" thickBot="1" x14ac:dyDescent="0.35">
      <c r="B517" s="46"/>
      <c r="C517" s="45" t="str">
        <f>+'[2]2.7. Procurement P'!B659</f>
        <v>ALIANZA - Mano de obra</v>
      </c>
      <c r="D517" s="46"/>
      <c r="E517" s="29"/>
      <c r="F517" s="49">
        <f>+'[2]2.7. Procurement P'!K659</f>
        <v>1595.2705587047456</v>
      </c>
      <c r="G517" s="28">
        <v>1</v>
      </c>
      <c r="H517" s="15"/>
      <c r="I517" s="8"/>
    </row>
    <row r="518" spans="2:9" ht="17.25" hidden="1" outlineLevel="1" thickBot="1" x14ac:dyDescent="0.35">
      <c r="B518" s="46"/>
      <c r="C518" s="45" t="str">
        <f>+'[2]2.7. Procurement P'!B668</f>
        <v>Alianza Reproducción material impreso</v>
      </c>
      <c r="D518" s="46"/>
      <c r="E518" s="29"/>
      <c r="F518" s="49">
        <f>+'[2]2.7. Procurement P'!K668</f>
        <v>9619.2800154271681</v>
      </c>
      <c r="G518" s="28">
        <v>1</v>
      </c>
      <c r="H518" s="15"/>
      <c r="I518" s="8"/>
    </row>
    <row r="519" spans="2:9" ht="17.25" hidden="1" outlineLevel="1" thickBot="1" x14ac:dyDescent="0.35">
      <c r="B519" s="46"/>
      <c r="C519" s="45" t="str">
        <f>+'[2]2.7. Procurement P'!B670</f>
        <v>ALIANZA- Servicio de diseño de Policy brief e infografías</v>
      </c>
      <c r="D519" s="46"/>
      <c r="E519" s="29"/>
      <c r="F519" s="49">
        <f>+'[2]2.7. Procurement P'!K670</f>
        <v>2116.584473416985</v>
      </c>
      <c r="G519" s="28">
        <v>1</v>
      </c>
      <c r="H519" s="15"/>
      <c r="I519" s="8"/>
    </row>
    <row r="520" spans="2:9" ht="17.25" hidden="1" outlineLevel="1" thickBot="1" x14ac:dyDescent="0.35">
      <c r="B520" s="46"/>
      <c r="C520" s="45" t="str">
        <f>+'[2]2.7. Procurement P'!B671</f>
        <v>Alianza Diseño productos de comunicación</v>
      </c>
      <c r="D520" s="46"/>
      <c r="E520" s="29"/>
      <c r="F520" s="49">
        <f>+'[2]2.7. Procurement P'!K671</f>
        <v>7465.998044434029</v>
      </c>
      <c r="G520" s="28">
        <v>1</v>
      </c>
      <c r="H520" s="15"/>
      <c r="I520" s="8"/>
    </row>
    <row r="521" spans="2:9" x14ac:dyDescent="0.3">
      <c r="B521" s="9"/>
      <c r="G521" s="8"/>
      <c r="H521" s="15"/>
      <c r="I521" s="8"/>
    </row>
    <row r="522" spans="2:9" x14ac:dyDescent="0.3">
      <c r="B522" s="9"/>
      <c r="G522" s="8"/>
      <c r="H522" s="15"/>
      <c r="I522" s="8"/>
    </row>
    <row r="523" spans="2:9" x14ac:dyDescent="0.3">
      <c r="B523" s="9"/>
      <c r="G523" s="8"/>
      <c r="H523" s="15"/>
      <c r="I523" s="8"/>
    </row>
    <row r="524" spans="2:9" x14ac:dyDescent="0.3">
      <c r="B524" s="9"/>
      <c r="G524" s="8"/>
      <c r="H524" s="15"/>
      <c r="I524" s="8"/>
    </row>
    <row r="525" spans="2:9" x14ac:dyDescent="0.3">
      <c r="B525" s="9"/>
      <c r="G525" s="8"/>
      <c r="H525" s="15"/>
      <c r="I525" s="8"/>
    </row>
    <row r="526" spans="2:9" x14ac:dyDescent="0.3">
      <c r="B526" s="9"/>
      <c r="G526" s="8"/>
      <c r="H526" s="15"/>
      <c r="I526" s="8"/>
    </row>
    <row r="527" spans="2:9" x14ac:dyDescent="0.3">
      <c r="B527" s="9"/>
      <c r="C527" s="54"/>
      <c r="D527" s="8"/>
      <c r="E527" s="8"/>
      <c r="F527" s="55"/>
      <c r="G527" s="8"/>
      <c r="H527" s="15"/>
      <c r="I527" s="8"/>
    </row>
    <row r="528" spans="2:9" x14ac:dyDescent="0.3">
      <c r="B528" s="9"/>
      <c r="C528" s="54"/>
      <c r="D528" s="8"/>
      <c r="E528" s="8"/>
      <c r="F528" s="55"/>
      <c r="G528" s="8"/>
      <c r="H528" s="15"/>
      <c r="I528" s="8"/>
    </row>
    <row r="529" spans="2:9" x14ac:dyDescent="0.3">
      <c r="B529" s="9"/>
      <c r="C529" s="54"/>
      <c r="D529" s="8"/>
      <c r="E529" s="8"/>
      <c r="F529" s="55"/>
      <c r="G529" s="8"/>
      <c r="H529" s="15"/>
      <c r="I529" s="8"/>
    </row>
    <row r="530" spans="2:9" x14ac:dyDescent="0.3">
      <c r="B530" s="9"/>
      <c r="C530" s="54"/>
      <c r="D530" s="8"/>
      <c r="E530" s="8"/>
      <c r="F530" s="55"/>
      <c r="G530" s="8"/>
      <c r="H530" s="15"/>
      <c r="I530" s="8"/>
    </row>
    <row r="531" spans="2:9" x14ac:dyDescent="0.3">
      <c r="B531" s="9"/>
      <c r="C531" s="54"/>
      <c r="D531" s="8"/>
      <c r="E531" s="8"/>
      <c r="F531" s="55"/>
      <c r="G531" s="8"/>
      <c r="H531" s="15"/>
      <c r="I531" s="8"/>
    </row>
    <row r="532" spans="2:9" x14ac:dyDescent="0.3">
      <c r="B532" s="9"/>
      <c r="C532" s="54"/>
      <c r="D532" s="8"/>
      <c r="E532" s="8"/>
      <c r="F532" s="55"/>
      <c r="G532" s="8"/>
      <c r="H532" s="15"/>
      <c r="I532" s="8"/>
    </row>
    <row r="533" spans="2:9" x14ac:dyDescent="0.3">
      <c r="B533" s="9"/>
      <c r="C533" s="54"/>
      <c r="D533" s="8"/>
      <c r="E533" s="8"/>
      <c r="F533" s="55"/>
      <c r="G533" s="8"/>
      <c r="H533" s="15"/>
      <c r="I533" s="8"/>
    </row>
    <row r="534" spans="2:9" x14ac:dyDescent="0.3">
      <c r="B534" s="9"/>
      <c r="C534" s="54"/>
      <c r="D534" s="8"/>
      <c r="E534" s="8"/>
      <c r="F534" s="55"/>
      <c r="G534" s="8"/>
      <c r="H534" s="15"/>
      <c r="I534" s="8"/>
    </row>
    <row r="535" spans="2:9" x14ac:dyDescent="0.3">
      <c r="B535" s="9"/>
      <c r="C535" s="54"/>
      <c r="D535" s="8"/>
      <c r="E535" s="8"/>
      <c r="F535" s="55"/>
      <c r="G535" s="8"/>
      <c r="H535" s="15"/>
      <c r="I535" s="8"/>
    </row>
    <row r="536" spans="2:9" x14ac:dyDescent="0.3">
      <c r="B536" s="9"/>
      <c r="C536" s="54"/>
      <c r="D536" s="8"/>
      <c r="E536" s="8"/>
      <c r="F536" s="55"/>
      <c r="G536" s="8"/>
      <c r="H536" s="15"/>
      <c r="I536" s="8"/>
    </row>
    <row r="537" spans="2:9" x14ac:dyDescent="0.3">
      <c r="B537" s="9"/>
      <c r="C537" s="54"/>
      <c r="D537" s="8"/>
      <c r="E537" s="8"/>
      <c r="F537" s="55"/>
      <c r="G537" s="8"/>
      <c r="H537" s="15"/>
      <c r="I537" s="8"/>
    </row>
    <row r="538" spans="2:9" x14ac:dyDescent="0.3">
      <c r="B538" s="9"/>
      <c r="C538" s="54"/>
      <c r="D538" s="8"/>
      <c r="E538" s="8"/>
      <c r="F538" s="55"/>
      <c r="G538" s="8"/>
      <c r="H538" s="15"/>
      <c r="I538" s="8"/>
    </row>
    <row r="539" spans="2:9" x14ac:dyDescent="0.3">
      <c r="B539" s="9"/>
      <c r="C539" s="54"/>
      <c r="D539" s="8"/>
      <c r="E539" s="8"/>
      <c r="F539" s="55"/>
      <c r="G539" s="8"/>
      <c r="H539" s="15"/>
      <c r="I539" s="8"/>
    </row>
    <row r="540" spans="2:9" x14ac:dyDescent="0.3">
      <c r="B540" s="9"/>
      <c r="C540" s="54"/>
      <c r="D540" s="8"/>
      <c r="E540" s="8"/>
      <c r="F540" s="55"/>
      <c r="G540" s="8"/>
      <c r="H540" s="15"/>
      <c r="I540" s="8"/>
    </row>
    <row r="541" spans="2:9" x14ac:dyDescent="0.3">
      <c r="B541" s="9"/>
      <c r="C541" s="54"/>
      <c r="D541" s="8"/>
      <c r="E541" s="8"/>
      <c r="F541" s="55"/>
      <c r="G541" s="8"/>
      <c r="H541" s="15"/>
      <c r="I541" s="8"/>
    </row>
    <row r="542" spans="2:9" x14ac:dyDescent="0.3">
      <c r="B542" s="9"/>
      <c r="C542" s="54"/>
      <c r="D542" s="8"/>
      <c r="E542" s="8"/>
      <c r="F542" s="55"/>
      <c r="G542" s="8"/>
      <c r="H542" s="15"/>
      <c r="I542" s="8"/>
    </row>
    <row r="543" spans="2:9" x14ac:dyDescent="0.3">
      <c r="B543" s="9"/>
      <c r="C543" s="54"/>
      <c r="D543" s="8"/>
      <c r="E543" s="8"/>
      <c r="F543" s="55"/>
      <c r="G543" s="8"/>
      <c r="H543" s="15"/>
      <c r="I543" s="8"/>
    </row>
    <row r="544" spans="2:9" x14ac:dyDescent="0.3">
      <c r="B544" s="9"/>
      <c r="C544" s="54"/>
      <c r="D544" s="8"/>
      <c r="E544" s="8"/>
      <c r="F544" s="55"/>
      <c r="G544" s="8"/>
      <c r="H544" s="15"/>
      <c r="I544" s="8"/>
    </row>
    <row r="545" spans="2:9" x14ac:dyDescent="0.3">
      <c r="B545" s="9"/>
      <c r="C545" s="54"/>
      <c r="D545" s="8"/>
      <c r="E545" s="8"/>
      <c r="F545" s="55"/>
      <c r="G545" s="8"/>
      <c r="H545" s="15"/>
      <c r="I545" s="8"/>
    </row>
    <row r="546" spans="2:9" x14ac:dyDescent="0.3">
      <c r="B546" s="9"/>
      <c r="C546" s="54"/>
      <c r="D546" s="8"/>
      <c r="E546" s="8"/>
      <c r="F546" s="55"/>
      <c r="G546" s="8"/>
      <c r="H546" s="15"/>
      <c r="I546" s="8"/>
    </row>
    <row r="547" spans="2:9" x14ac:dyDescent="0.3">
      <c r="B547" s="9"/>
      <c r="C547" s="54"/>
      <c r="D547" s="8"/>
      <c r="E547" s="8"/>
      <c r="F547" s="55"/>
      <c r="G547" s="8"/>
      <c r="H547" s="15"/>
      <c r="I547" s="8"/>
    </row>
    <row r="548" spans="2:9" x14ac:dyDescent="0.3">
      <c r="B548" s="9"/>
      <c r="C548" s="54"/>
      <c r="D548" s="8"/>
      <c r="E548" s="8"/>
      <c r="F548" s="55"/>
      <c r="G548" s="8"/>
      <c r="H548" s="15"/>
      <c r="I548" s="8"/>
    </row>
    <row r="549" spans="2:9" x14ac:dyDescent="0.3">
      <c r="B549" s="9"/>
      <c r="C549" s="54"/>
      <c r="D549" s="8"/>
      <c r="E549" s="8"/>
      <c r="F549" s="55"/>
      <c r="G549" s="8"/>
      <c r="H549" s="15"/>
      <c r="I549" s="8"/>
    </row>
    <row r="550" spans="2:9" x14ac:dyDescent="0.3">
      <c r="B550" s="9"/>
      <c r="C550" s="54"/>
      <c r="D550" s="8"/>
      <c r="E550" s="8"/>
      <c r="F550" s="55"/>
      <c r="G550" s="8"/>
      <c r="H550" s="15"/>
      <c r="I550" s="8"/>
    </row>
    <row r="551" spans="2:9" x14ac:dyDescent="0.3">
      <c r="B551" s="9"/>
      <c r="C551" s="54"/>
      <c r="D551" s="8"/>
      <c r="E551" s="8"/>
      <c r="F551" s="55"/>
      <c r="G551" s="8"/>
      <c r="H551" s="15"/>
      <c r="I551" s="8"/>
    </row>
    <row r="552" spans="2:9" x14ac:dyDescent="0.3">
      <c r="B552" s="9"/>
      <c r="C552" s="54"/>
      <c r="D552" s="8"/>
      <c r="E552" s="8"/>
      <c r="F552" s="55"/>
      <c r="G552" s="8"/>
      <c r="H552" s="15"/>
      <c r="I552" s="8"/>
    </row>
    <row r="553" spans="2:9" x14ac:dyDescent="0.3">
      <c r="B553" s="9"/>
      <c r="C553" s="54"/>
      <c r="D553" s="8"/>
      <c r="E553" s="8"/>
      <c r="F553" s="55"/>
      <c r="G553" s="8"/>
      <c r="H553" s="15"/>
      <c r="I553" s="8"/>
    </row>
    <row r="554" spans="2:9" x14ac:dyDescent="0.3">
      <c r="B554" s="9"/>
      <c r="C554" s="54"/>
      <c r="D554" s="8"/>
      <c r="E554" s="8"/>
      <c r="F554" s="55"/>
      <c r="G554" s="8"/>
      <c r="H554" s="15"/>
      <c r="I554" s="8"/>
    </row>
    <row r="555" spans="2:9" x14ac:dyDescent="0.3">
      <c r="B555" s="9"/>
      <c r="C555" s="54"/>
      <c r="D555" s="8"/>
      <c r="E555" s="8"/>
      <c r="F555" s="55"/>
      <c r="G555" s="8"/>
      <c r="H555" s="15"/>
      <c r="I555" s="8"/>
    </row>
    <row r="556" spans="2:9" x14ac:dyDescent="0.3">
      <c r="B556" s="9"/>
      <c r="C556" s="54"/>
      <c r="D556" s="8"/>
      <c r="E556" s="8"/>
      <c r="F556" s="55"/>
      <c r="G556" s="8"/>
      <c r="H556" s="15"/>
      <c r="I556" s="8"/>
    </row>
    <row r="557" spans="2:9" x14ac:dyDescent="0.3">
      <c r="B557" s="9"/>
      <c r="C557" s="54"/>
      <c r="D557" s="8"/>
      <c r="E557" s="8"/>
      <c r="F557" s="55"/>
      <c r="G557" s="8"/>
      <c r="H557" s="15"/>
      <c r="I557" s="8"/>
    </row>
    <row r="558" spans="2:9" x14ac:dyDescent="0.3">
      <c r="B558" s="9"/>
      <c r="C558" s="54"/>
      <c r="D558" s="8"/>
      <c r="E558" s="8"/>
      <c r="F558" s="55"/>
      <c r="G558" s="8"/>
      <c r="H558" s="15"/>
      <c r="I558" s="8"/>
    </row>
    <row r="559" spans="2:9" x14ac:dyDescent="0.3">
      <c r="B559" s="9"/>
      <c r="C559" s="54"/>
      <c r="D559" s="8"/>
      <c r="E559" s="8"/>
      <c r="F559" s="55"/>
      <c r="G559" s="8"/>
      <c r="H559" s="15"/>
      <c r="I559" s="8"/>
    </row>
    <row r="560" spans="2:9" x14ac:dyDescent="0.3">
      <c r="B560" s="9"/>
      <c r="C560" s="54"/>
      <c r="D560" s="8"/>
      <c r="E560" s="8"/>
      <c r="F560" s="55"/>
      <c r="G560" s="8"/>
      <c r="H560" s="15"/>
      <c r="I560" s="8"/>
    </row>
    <row r="561" spans="2:9" x14ac:dyDescent="0.3">
      <c r="B561" s="9"/>
      <c r="C561" s="54"/>
      <c r="D561" s="8"/>
      <c r="E561" s="8"/>
      <c r="F561" s="55"/>
      <c r="G561" s="8"/>
      <c r="H561" s="15"/>
      <c r="I561" s="8"/>
    </row>
    <row r="562" spans="2:9" x14ac:dyDescent="0.3">
      <c r="B562" s="9"/>
      <c r="C562" s="54"/>
      <c r="D562" s="8"/>
      <c r="E562" s="8"/>
      <c r="F562" s="55"/>
      <c r="G562" s="8"/>
      <c r="H562" s="15"/>
      <c r="I562" s="8"/>
    </row>
    <row r="563" spans="2:9" x14ac:dyDescent="0.3">
      <c r="B563" s="9"/>
      <c r="C563" s="54"/>
      <c r="D563" s="8"/>
      <c r="E563" s="8"/>
      <c r="F563" s="55"/>
      <c r="G563" s="8"/>
      <c r="H563" s="15"/>
      <c r="I563" s="8"/>
    </row>
    <row r="564" spans="2:9" x14ac:dyDescent="0.3">
      <c r="B564" s="9"/>
      <c r="C564" s="54"/>
      <c r="D564" s="8"/>
      <c r="E564" s="8"/>
      <c r="F564" s="55"/>
      <c r="G564" s="8"/>
      <c r="H564" s="15"/>
      <c r="I564" s="8"/>
    </row>
    <row r="565" spans="2:9" x14ac:dyDescent="0.3">
      <c r="B565" s="9"/>
      <c r="C565" s="54"/>
      <c r="D565" s="8"/>
      <c r="E565" s="8"/>
      <c r="F565" s="55"/>
      <c r="G565" s="8"/>
      <c r="H565" s="15"/>
      <c r="I565" s="8"/>
    </row>
    <row r="566" spans="2:9" x14ac:dyDescent="0.3">
      <c r="B566" s="9"/>
      <c r="C566" s="54"/>
      <c r="D566" s="8"/>
      <c r="E566" s="8"/>
      <c r="F566" s="55"/>
      <c r="G566" s="8"/>
      <c r="H566" s="15"/>
      <c r="I566" s="8"/>
    </row>
    <row r="567" spans="2:9" x14ac:dyDescent="0.3">
      <c r="B567" s="9"/>
      <c r="C567" s="54"/>
      <c r="D567" s="8"/>
      <c r="E567" s="8"/>
      <c r="F567" s="55"/>
      <c r="G567" s="8"/>
      <c r="H567" s="15"/>
      <c r="I567" s="8"/>
    </row>
    <row r="568" spans="2:9" x14ac:dyDescent="0.3">
      <c r="B568" s="9"/>
      <c r="C568" s="54"/>
      <c r="D568" s="8"/>
      <c r="E568" s="8"/>
      <c r="F568" s="55"/>
      <c r="G568" s="8"/>
      <c r="H568" s="15"/>
      <c r="I568" s="8"/>
    </row>
    <row r="569" spans="2:9" x14ac:dyDescent="0.3">
      <c r="B569" s="9"/>
      <c r="C569" s="54"/>
      <c r="D569" s="8"/>
      <c r="E569" s="8"/>
      <c r="F569" s="55"/>
      <c r="G569" s="8"/>
      <c r="H569" s="15"/>
      <c r="I569" s="8"/>
    </row>
    <row r="570" spans="2:9" x14ac:dyDescent="0.3">
      <c r="B570" s="9"/>
      <c r="C570" s="54"/>
      <c r="D570" s="8"/>
      <c r="E570" s="8"/>
      <c r="F570" s="55"/>
      <c r="G570" s="8"/>
      <c r="H570" s="15"/>
      <c r="I570" s="8"/>
    </row>
    <row r="571" spans="2:9" x14ac:dyDescent="0.3">
      <c r="B571" s="9"/>
      <c r="C571" s="54"/>
      <c r="D571" s="8"/>
      <c r="E571" s="8"/>
      <c r="F571" s="55"/>
      <c r="G571" s="8"/>
      <c r="H571" s="15"/>
      <c r="I571" s="8"/>
    </row>
    <row r="572" spans="2:9" x14ac:dyDescent="0.3">
      <c r="B572" s="9"/>
      <c r="C572" s="54"/>
      <c r="D572" s="8"/>
      <c r="E572" s="8"/>
      <c r="F572" s="55"/>
      <c r="G572" s="8"/>
      <c r="H572" s="15"/>
      <c r="I572" s="8"/>
    </row>
    <row r="573" spans="2:9" x14ac:dyDescent="0.3">
      <c r="B573" s="9"/>
      <c r="C573" s="54"/>
      <c r="D573" s="8"/>
      <c r="E573" s="8"/>
      <c r="F573" s="55"/>
      <c r="G573" s="8"/>
      <c r="H573" s="15"/>
      <c r="I573" s="8"/>
    </row>
    <row r="574" spans="2:9" x14ac:dyDescent="0.3">
      <c r="B574" s="9"/>
      <c r="C574" s="54"/>
      <c r="D574" s="8"/>
      <c r="E574" s="8"/>
      <c r="F574" s="55"/>
      <c r="G574" s="8"/>
      <c r="H574" s="15"/>
      <c r="I574" s="8"/>
    </row>
    <row r="575" spans="2:9" x14ac:dyDescent="0.3">
      <c r="B575" s="9"/>
      <c r="C575" s="54"/>
      <c r="D575" s="8"/>
      <c r="E575" s="8"/>
      <c r="F575" s="55"/>
      <c r="G575" s="8"/>
      <c r="H575" s="15"/>
      <c r="I575" s="8"/>
    </row>
    <row r="576" spans="2:9" x14ac:dyDescent="0.3">
      <c r="B576" s="9"/>
      <c r="C576" s="54"/>
      <c r="D576" s="8"/>
      <c r="E576" s="8"/>
      <c r="F576" s="55"/>
      <c r="G576" s="8"/>
      <c r="H576" s="15"/>
      <c r="I576" s="8"/>
    </row>
    <row r="577" spans="2:9" x14ac:dyDescent="0.3">
      <c r="B577" s="9"/>
      <c r="C577" s="54"/>
      <c r="D577" s="8"/>
      <c r="E577" s="8"/>
      <c r="F577" s="55"/>
      <c r="G577" s="8"/>
      <c r="H577" s="15"/>
      <c r="I577" s="8"/>
    </row>
    <row r="578" spans="2:9" x14ac:dyDescent="0.3">
      <c r="B578" s="9"/>
      <c r="C578" s="54"/>
      <c r="D578" s="8"/>
      <c r="E578" s="8"/>
      <c r="F578" s="55"/>
      <c r="G578" s="8"/>
      <c r="H578" s="15"/>
      <c r="I578" s="8"/>
    </row>
    <row r="579" spans="2:9" x14ac:dyDescent="0.3">
      <c r="B579" s="9"/>
      <c r="C579" s="54"/>
      <c r="D579" s="8"/>
      <c r="E579" s="8"/>
      <c r="F579" s="55"/>
      <c r="G579" s="8"/>
      <c r="H579" s="15"/>
      <c r="I579" s="8"/>
    </row>
    <row r="580" spans="2:9" x14ac:dyDescent="0.3">
      <c r="B580" s="9"/>
      <c r="C580" s="54"/>
      <c r="D580" s="8"/>
      <c r="E580" s="8"/>
      <c r="F580" s="55"/>
      <c r="G580" s="8"/>
      <c r="H580" s="15"/>
      <c r="I580" s="8"/>
    </row>
    <row r="581" spans="2:9" x14ac:dyDescent="0.3">
      <c r="B581" s="9"/>
      <c r="C581" s="54"/>
      <c r="D581" s="8"/>
      <c r="E581" s="8"/>
      <c r="F581" s="55"/>
      <c r="G581" s="8"/>
      <c r="H581" s="15"/>
      <c r="I581" s="8"/>
    </row>
    <row r="582" spans="2:9" x14ac:dyDescent="0.3">
      <c r="B582" s="9"/>
      <c r="C582" s="54"/>
      <c r="D582" s="8"/>
      <c r="E582" s="8"/>
      <c r="F582" s="55"/>
      <c r="G582" s="8"/>
      <c r="H582" s="15"/>
      <c r="I582" s="8"/>
    </row>
    <row r="583" spans="2:9" x14ac:dyDescent="0.3">
      <c r="B583" s="9"/>
      <c r="C583" s="54"/>
      <c r="D583" s="8"/>
      <c r="E583" s="8"/>
      <c r="F583" s="55"/>
      <c r="G583" s="8"/>
      <c r="H583" s="15"/>
      <c r="I583" s="8"/>
    </row>
    <row r="584" spans="2:9" x14ac:dyDescent="0.3">
      <c r="B584" s="9"/>
      <c r="C584" s="54"/>
      <c r="D584" s="8"/>
      <c r="E584" s="8"/>
      <c r="F584" s="55"/>
      <c r="G584" s="8"/>
      <c r="H584" s="15"/>
      <c r="I584" s="8"/>
    </row>
    <row r="585" spans="2:9" x14ac:dyDescent="0.3">
      <c r="B585" s="9"/>
      <c r="C585" s="54"/>
      <c r="D585" s="8"/>
      <c r="E585" s="8"/>
      <c r="F585" s="55"/>
      <c r="G585" s="8"/>
      <c r="H585" s="15"/>
      <c r="I585" s="8"/>
    </row>
    <row r="586" spans="2:9" x14ac:dyDescent="0.3">
      <c r="B586" s="9"/>
      <c r="C586" s="54"/>
      <c r="D586" s="8"/>
      <c r="E586" s="8"/>
      <c r="F586" s="55"/>
      <c r="G586" s="8"/>
      <c r="H586" s="15"/>
      <c r="I586" s="8"/>
    </row>
    <row r="587" spans="2:9" x14ac:dyDescent="0.3">
      <c r="B587" s="9"/>
      <c r="C587" s="54"/>
      <c r="D587" s="8"/>
      <c r="E587" s="8"/>
      <c r="F587" s="55"/>
      <c r="G587" s="8"/>
      <c r="H587" s="15"/>
      <c r="I587" s="8"/>
    </row>
    <row r="588" spans="2:9" x14ac:dyDescent="0.3">
      <c r="B588" s="9"/>
      <c r="C588" s="54"/>
      <c r="D588" s="8"/>
      <c r="E588" s="8"/>
      <c r="F588" s="55"/>
      <c r="G588" s="8"/>
      <c r="H588" s="15"/>
      <c r="I588" s="8"/>
    </row>
    <row r="589" spans="2:9" x14ac:dyDescent="0.3">
      <c r="B589" s="9"/>
      <c r="C589" s="54"/>
      <c r="D589" s="8"/>
      <c r="E589" s="8"/>
      <c r="F589" s="55"/>
      <c r="G589" s="8"/>
      <c r="H589" s="15"/>
      <c r="I589" s="8"/>
    </row>
    <row r="590" spans="2:9" x14ac:dyDescent="0.3">
      <c r="B590" s="9"/>
      <c r="C590" s="54"/>
      <c r="D590" s="8"/>
      <c r="E590" s="8"/>
      <c r="F590" s="55"/>
      <c r="G590" s="8"/>
      <c r="H590" s="15"/>
      <c r="I590" s="8"/>
    </row>
    <row r="591" spans="2:9" x14ac:dyDescent="0.3">
      <c r="B591" s="9"/>
      <c r="C591" s="54"/>
      <c r="D591" s="8"/>
      <c r="E591" s="8"/>
      <c r="F591" s="55"/>
      <c r="G591" s="8"/>
      <c r="H591" s="15"/>
      <c r="I591" s="8"/>
    </row>
    <row r="592" spans="2:9" x14ac:dyDescent="0.3">
      <c r="B592" s="9"/>
      <c r="C592" s="54"/>
      <c r="D592" s="8"/>
      <c r="E592" s="8"/>
      <c r="F592" s="55"/>
      <c r="G592" s="8"/>
      <c r="H592" s="15"/>
      <c r="I592" s="8"/>
    </row>
    <row r="593" spans="2:9" x14ac:dyDescent="0.3">
      <c r="B593" s="9"/>
      <c r="C593" s="54"/>
      <c r="D593" s="8"/>
      <c r="E593" s="8"/>
      <c r="F593" s="55"/>
      <c r="G593" s="8"/>
      <c r="H593" s="15"/>
      <c r="I593" s="8"/>
    </row>
    <row r="594" spans="2:9" x14ac:dyDescent="0.3">
      <c r="B594" s="9"/>
      <c r="C594" s="54"/>
      <c r="D594" s="8"/>
      <c r="E594" s="8"/>
      <c r="F594" s="55"/>
      <c r="G594" s="8"/>
      <c r="H594" s="15"/>
      <c r="I594" s="8"/>
    </row>
    <row r="595" spans="2:9" x14ac:dyDescent="0.3">
      <c r="B595" s="9"/>
      <c r="C595" s="54"/>
      <c r="D595" s="8"/>
      <c r="E595" s="8"/>
      <c r="F595" s="55"/>
      <c r="G595" s="8"/>
      <c r="H595" s="15"/>
      <c r="I595" s="8"/>
    </row>
    <row r="596" spans="2:9" x14ac:dyDescent="0.3">
      <c r="B596" s="9"/>
      <c r="C596" s="54"/>
      <c r="D596" s="8"/>
      <c r="E596" s="8"/>
      <c r="F596" s="55"/>
      <c r="G596" s="8"/>
      <c r="H596" s="15"/>
      <c r="I596" s="8"/>
    </row>
    <row r="597" spans="2:9" x14ac:dyDescent="0.3">
      <c r="B597" s="9"/>
      <c r="C597" s="54"/>
      <c r="D597" s="8"/>
      <c r="E597" s="8"/>
      <c r="F597" s="55"/>
      <c r="G597" s="8"/>
      <c r="H597" s="15"/>
      <c r="I597" s="8"/>
    </row>
    <row r="598" spans="2:9" x14ac:dyDescent="0.3">
      <c r="B598" s="9"/>
      <c r="C598" s="54"/>
      <c r="D598" s="8"/>
      <c r="E598" s="8"/>
      <c r="F598" s="55"/>
      <c r="G598" s="8"/>
      <c r="H598" s="15"/>
      <c r="I598" s="8"/>
    </row>
    <row r="599" spans="2:9" x14ac:dyDescent="0.3">
      <c r="B599" s="9"/>
      <c r="C599" s="54"/>
      <c r="D599" s="8"/>
      <c r="E599" s="8"/>
      <c r="F599" s="55"/>
      <c r="G599" s="8"/>
      <c r="H599" s="15"/>
      <c r="I599" s="8"/>
    </row>
    <row r="600" spans="2:9" x14ac:dyDescent="0.3">
      <c r="B600" s="9"/>
      <c r="C600" s="54"/>
      <c r="D600" s="8"/>
      <c r="E600" s="8"/>
      <c r="F600" s="55"/>
      <c r="G600" s="8"/>
      <c r="H600" s="15"/>
      <c r="I600" s="8"/>
    </row>
    <row r="601" spans="2:9" x14ac:dyDescent="0.3">
      <c r="B601" s="9"/>
      <c r="C601" s="54"/>
      <c r="D601" s="8"/>
      <c r="E601" s="8"/>
      <c r="F601" s="55"/>
      <c r="G601" s="8"/>
      <c r="H601" s="15"/>
      <c r="I601" s="8"/>
    </row>
    <row r="602" spans="2:9" x14ac:dyDescent="0.3">
      <c r="B602" s="9"/>
      <c r="C602" s="54"/>
      <c r="D602" s="8"/>
      <c r="E602" s="8"/>
      <c r="F602" s="55"/>
      <c r="G602" s="8"/>
      <c r="H602" s="15"/>
      <c r="I602" s="8"/>
    </row>
    <row r="603" spans="2:9" x14ac:dyDescent="0.3">
      <c r="B603" s="9"/>
      <c r="C603" s="54"/>
      <c r="D603" s="8"/>
      <c r="E603" s="8"/>
      <c r="F603" s="55"/>
      <c r="G603" s="8"/>
      <c r="H603" s="15"/>
      <c r="I603" s="8"/>
    </row>
    <row r="604" spans="2:9" x14ac:dyDescent="0.3">
      <c r="B604" s="9"/>
      <c r="C604" s="54"/>
      <c r="D604" s="8"/>
      <c r="E604" s="8"/>
      <c r="F604" s="55"/>
      <c r="G604" s="8"/>
      <c r="H604" s="15"/>
      <c r="I604" s="8"/>
    </row>
    <row r="605" spans="2:9" x14ac:dyDescent="0.3">
      <c r="B605" s="9"/>
      <c r="C605" s="54"/>
      <c r="D605" s="8"/>
      <c r="E605" s="8"/>
      <c r="F605" s="55"/>
      <c r="G605" s="8"/>
      <c r="H605" s="15"/>
      <c r="I605" s="8"/>
    </row>
    <row r="606" spans="2:9" x14ac:dyDescent="0.3">
      <c r="B606" s="9"/>
      <c r="C606" s="54"/>
      <c r="D606" s="8"/>
      <c r="E606" s="8"/>
      <c r="F606" s="55"/>
      <c r="G606" s="8"/>
      <c r="H606" s="15"/>
      <c r="I606" s="8"/>
    </row>
    <row r="607" spans="2:9" x14ac:dyDescent="0.3">
      <c r="B607" s="9"/>
      <c r="C607" s="54"/>
      <c r="D607" s="8"/>
      <c r="E607" s="8"/>
      <c r="F607" s="55"/>
      <c r="G607" s="8"/>
      <c r="H607" s="15"/>
      <c r="I607" s="8"/>
    </row>
    <row r="608" spans="2:9" x14ac:dyDescent="0.3">
      <c r="B608" s="9"/>
      <c r="C608" s="54"/>
      <c r="D608" s="8"/>
      <c r="E608" s="8"/>
      <c r="F608" s="55"/>
      <c r="G608" s="8"/>
      <c r="H608" s="15"/>
      <c r="I608" s="8"/>
    </row>
    <row r="609" spans="2:9" x14ac:dyDescent="0.3">
      <c r="B609" s="9"/>
      <c r="C609" s="54"/>
      <c r="D609" s="8"/>
      <c r="E609" s="8"/>
      <c r="F609" s="55"/>
      <c r="G609" s="8"/>
      <c r="H609" s="15"/>
      <c r="I609" s="8"/>
    </row>
    <row r="610" spans="2:9" x14ac:dyDescent="0.3">
      <c r="B610" s="9"/>
      <c r="C610" s="54"/>
      <c r="D610" s="8"/>
      <c r="E610" s="8"/>
      <c r="F610" s="55"/>
      <c r="G610" s="8"/>
      <c r="H610" s="15"/>
      <c r="I610" s="8"/>
    </row>
    <row r="611" spans="2:9" x14ac:dyDescent="0.3">
      <c r="B611" s="9"/>
      <c r="C611" s="54"/>
      <c r="D611" s="8"/>
      <c r="E611" s="8"/>
      <c r="F611" s="55"/>
      <c r="G611" s="8"/>
      <c r="H611" s="15"/>
      <c r="I611" s="8"/>
    </row>
    <row r="612" spans="2:9" x14ac:dyDescent="0.3">
      <c r="B612" s="9"/>
      <c r="C612" s="54"/>
      <c r="D612" s="8"/>
      <c r="E612" s="8"/>
      <c r="F612" s="55"/>
      <c r="G612" s="8"/>
      <c r="H612" s="15"/>
      <c r="I612" s="8"/>
    </row>
    <row r="613" spans="2:9" x14ac:dyDescent="0.3">
      <c r="B613" s="9"/>
      <c r="C613" s="54"/>
      <c r="D613" s="8"/>
      <c r="E613" s="8"/>
      <c r="F613" s="55"/>
      <c r="G613" s="8"/>
      <c r="H613" s="15"/>
      <c r="I613" s="8"/>
    </row>
    <row r="614" spans="2:9" x14ac:dyDescent="0.3">
      <c r="B614" s="9"/>
      <c r="C614" s="54"/>
      <c r="D614" s="8"/>
      <c r="E614" s="8"/>
      <c r="F614" s="55"/>
      <c r="G614" s="8"/>
      <c r="H614" s="15"/>
      <c r="I614" s="8"/>
    </row>
    <row r="615" spans="2:9" x14ac:dyDescent="0.3">
      <c r="B615" s="9"/>
      <c r="C615" s="54"/>
      <c r="D615" s="8"/>
      <c r="E615" s="8"/>
      <c r="F615" s="55"/>
      <c r="G615" s="8"/>
      <c r="H615" s="15"/>
      <c r="I615" s="8"/>
    </row>
    <row r="616" spans="2:9" x14ac:dyDescent="0.3">
      <c r="B616" s="9"/>
      <c r="C616" s="54"/>
      <c r="D616" s="8"/>
      <c r="E616" s="8"/>
      <c r="F616" s="55"/>
      <c r="G616" s="8"/>
      <c r="H616" s="15"/>
      <c r="I616" s="8"/>
    </row>
    <row r="617" spans="2:9" x14ac:dyDescent="0.3">
      <c r="B617" s="9"/>
      <c r="C617" s="54"/>
      <c r="D617" s="8"/>
      <c r="E617" s="8"/>
      <c r="F617" s="55"/>
      <c r="G617" s="8"/>
      <c r="H617" s="15"/>
      <c r="I617" s="8"/>
    </row>
    <row r="618" spans="2:9" x14ac:dyDescent="0.3">
      <c r="B618" s="9"/>
      <c r="C618" s="54"/>
      <c r="D618" s="8"/>
      <c r="E618" s="8"/>
      <c r="F618" s="55"/>
      <c r="G618" s="8"/>
      <c r="H618" s="15"/>
      <c r="I618" s="8"/>
    </row>
    <row r="619" spans="2:9" x14ac:dyDescent="0.3">
      <c r="B619" s="9"/>
      <c r="C619" s="54"/>
      <c r="D619" s="8"/>
      <c r="E619" s="8"/>
      <c r="F619" s="55"/>
      <c r="G619" s="8"/>
      <c r="H619" s="15"/>
      <c r="I619" s="8"/>
    </row>
    <row r="620" spans="2:9" x14ac:dyDescent="0.3">
      <c r="B620" s="9"/>
      <c r="C620" s="54"/>
      <c r="D620" s="8"/>
      <c r="E620" s="8"/>
      <c r="F620" s="55"/>
      <c r="G620" s="8"/>
      <c r="H620" s="15"/>
      <c r="I620" s="8"/>
    </row>
    <row r="621" spans="2:9" x14ac:dyDescent="0.3">
      <c r="B621" s="9"/>
      <c r="C621" s="54"/>
      <c r="D621" s="8"/>
      <c r="E621" s="8"/>
      <c r="F621" s="55"/>
      <c r="G621" s="8"/>
      <c r="H621" s="15"/>
      <c r="I621" s="8"/>
    </row>
    <row r="622" spans="2:9" x14ac:dyDescent="0.3">
      <c r="B622" s="9"/>
      <c r="C622" s="54"/>
      <c r="D622" s="8"/>
      <c r="E622" s="8"/>
      <c r="F622" s="55"/>
      <c r="G622" s="8"/>
      <c r="H622" s="15"/>
      <c r="I622" s="8"/>
    </row>
    <row r="623" spans="2:9" x14ac:dyDescent="0.3">
      <c r="B623" s="9"/>
      <c r="C623" s="54"/>
      <c r="D623" s="8"/>
      <c r="E623" s="8"/>
      <c r="F623" s="55"/>
      <c r="G623" s="8"/>
      <c r="H623" s="15"/>
      <c r="I623" s="8"/>
    </row>
    <row r="624" spans="2:9" x14ac:dyDescent="0.3">
      <c r="B624" s="9"/>
      <c r="C624" s="54"/>
      <c r="D624" s="8"/>
      <c r="E624" s="8"/>
      <c r="F624" s="55"/>
      <c r="G624" s="8"/>
      <c r="H624" s="15"/>
      <c r="I624" s="8"/>
    </row>
    <row r="625" spans="2:9" x14ac:dyDescent="0.3">
      <c r="B625" s="9"/>
      <c r="C625" s="54"/>
      <c r="D625" s="8"/>
      <c r="E625" s="8"/>
      <c r="F625" s="55"/>
      <c r="G625" s="8"/>
      <c r="H625" s="15"/>
      <c r="I625" s="8"/>
    </row>
    <row r="626" spans="2:9" x14ac:dyDescent="0.3">
      <c r="B626" s="9"/>
      <c r="C626" s="54"/>
      <c r="D626" s="8"/>
      <c r="E626" s="8"/>
      <c r="F626" s="55"/>
      <c r="G626" s="8"/>
      <c r="H626" s="15"/>
      <c r="I626" s="8"/>
    </row>
    <row r="627" spans="2:9" x14ac:dyDescent="0.3">
      <c r="B627" s="9"/>
      <c r="C627" s="54"/>
      <c r="D627" s="8"/>
      <c r="E627" s="8"/>
      <c r="F627" s="55"/>
      <c r="G627" s="8"/>
      <c r="H627" s="15"/>
      <c r="I627" s="8"/>
    </row>
    <row r="628" spans="2:9" x14ac:dyDescent="0.3">
      <c r="B628" s="9"/>
      <c r="C628" s="54"/>
      <c r="D628" s="8"/>
      <c r="E628" s="8"/>
      <c r="F628" s="55"/>
      <c r="G628" s="8"/>
      <c r="H628" s="15"/>
      <c r="I628" s="8"/>
    </row>
    <row r="629" spans="2:9" x14ac:dyDescent="0.3">
      <c r="B629" s="9"/>
      <c r="C629" s="54"/>
      <c r="D629" s="8"/>
      <c r="E629" s="8"/>
      <c r="F629" s="55"/>
      <c r="G629" s="8"/>
      <c r="H629" s="15"/>
      <c r="I629" s="8"/>
    </row>
    <row r="630" spans="2:9" x14ac:dyDescent="0.3">
      <c r="B630" s="9"/>
      <c r="C630" s="54"/>
      <c r="D630" s="8"/>
      <c r="E630" s="8"/>
      <c r="F630" s="55"/>
      <c r="G630" s="8"/>
      <c r="H630" s="15"/>
      <c r="I630" s="8"/>
    </row>
    <row r="631" spans="2:9" x14ac:dyDescent="0.3">
      <c r="B631" s="9"/>
      <c r="C631" s="54"/>
      <c r="D631" s="8"/>
      <c r="E631" s="8"/>
      <c r="F631" s="55"/>
      <c r="G631" s="8"/>
      <c r="H631" s="15"/>
      <c r="I631" s="8"/>
    </row>
    <row r="632" spans="2:9" x14ac:dyDescent="0.3">
      <c r="B632" s="9"/>
      <c r="C632" s="54"/>
      <c r="D632" s="8"/>
      <c r="E632" s="8"/>
      <c r="F632" s="55"/>
      <c r="G632" s="8"/>
      <c r="H632" s="15"/>
      <c r="I632" s="8"/>
    </row>
    <row r="633" spans="2:9" x14ac:dyDescent="0.3">
      <c r="B633" s="9"/>
      <c r="C633" s="54"/>
      <c r="D633" s="8"/>
      <c r="E633" s="8"/>
      <c r="F633" s="55"/>
      <c r="G633" s="8"/>
      <c r="H633" s="15"/>
      <c r="I633" s="8"/>
    </row>
    <row r="634" spans="2:9" x14ac:dyDescent="0.3">
      <c r="B634" s="9"/>
      <c r="C634" s="54"/>
      <c r="D634" s="8"/>
      <c r="E634" s="8"/>
      <c r="F634" s="55"/>
      <c r="G634" s="8"/>
      <c r="H634" s="15"/>
      <c r="I634" s="8"/>
    </row>
    <row r="635" spans="2:9" x14ac:dyDescent="0.3">
      <c r="B635" s="9"/>
      <c r="C635" s="54"/>
      <c r="D635" s="8"/>
      <c r="E635" s="8"/>
      <c r="F635" s="55"/>
      <c r="G635" s="8"/>
      <c r="H635" s="15"/>
      <c r="I635" s="8"/>
    </row>
    <row r="636" spans="2:9" x14ac:dyDescent="0.3">
      <c r="B636" s="9"/>
      <c r="C636" s="54"/>
      <c r="D636" s="8"/>
      <c r="E636" s="8"/>
      <c r="F636" s="55"/>
      <c r="G636" s="8"/>
      <c r="H636" s="15"/>
      <c r="I636" s="8"/>
    </row>
    <row r="637" spans="2:9" x14ac:dyDescent="0.3">
      <c r="B637" s="9"/>
      <c r="C637" s="54"/>
      <c r="D637" s="8"/>
      <c r="E637" s="8"/>
      <c r="F637" s="55"/>
      <c r="G637" s="8"/>
      <c r="H637" s="15"/>
      <c r="I637" s="8"/>
    </row>
    <row r="638" spans="2:9" x14ac:dyDescent="0.3">
      <c r="B638" s="9"/>
      <c r="C638" s="54"/>
      <c r="D638" s="8"/>
      <c r="E638" s="8"/>
      <c r="F638" s="55"/>
      <c r="G638" s="8"/>
      <c r="H638" s="15"/>
      <c r="I638" s="8"/>
    </row>
    <row r="639" spans="2:9" x14ac:dyDescent="0.3">
      <c r="B639" s="9"/>
      <c r="C639" s="54"/>
      <c r="D639" s="8"/>
      <c r="E639" s="8"/>
      <c r="F639" s="55"/>
      <c r="G639" s="8"/>
      <c r="H639" s="15"/>
      <c r="I639" s="8"/>
    </row>
    <row r="640" spans="2:9" x14ac:dyDescent="0.3">
      <c r="B640" s="9"/>
      <c r="C640" s="54"/>
      <c r="D640" s="8"/>
      <c r="E640" s="8"/>
      <c r="F640" s="55"/>
      <c r="G640" s="8"/>
      <c r="H640" s="15"/>
      <c r="I640" s="8"/>
    </row>
    <row r="641" spans="2:9" x14ac:dyDescent="0.3">
      <c r="B641" s="9"/>
      <c r="C641" s="54"/>
      <c r="D641" s="8"/>
      <c r="E641" s="8"/>
      <c r="F641" s="55"/>
      <c r="G641" s="8"/>
      <c r="H641" s="15"/>
      <c r="I641" s="8"/>
    </row>
    <row r="642" spans="2:9" x14ac:dyDescent="0.3">
      <c r="B642" s="9"/>
      <c r="C642" s="54"/>
      <c r="D642" s="8"/>
      <c r="E642" s="8"/>
      <c r="F642" s="55"/>
      <c r="G642" s="8"/>
      <c r="H642" s="15"/>
      <c r="I642" s="8"/>
    </row>
    <row r="643" spans="2:9" x14ac:dyDescent="0.3">
      <c r="B643" s="9"/>
      <c r="C643" s="54"/>
      <c r="D643" s="8"/>
      <c r="E643" s="8"/>
      <c r="F643" s="55"/>
      <c r="G643" s="8"/>
      <c r="H643" s="15"/>
      <c r="I643" s="8"/>
    </row>
    <row r="644" spans="2:9" x14ac:dyDescent="0.3">
      <c r="B644" s="9"/>
      <c r="C644" s="54"/>
      <c r="D644" s="8"/>
      <c r="E644" s="8"/>
      <c r="F644" s="55"/>
      <c r="G644" s="8"/>
      <c r="H644" s="15"/>
      <c r="I644" s="8"/>
    </row>
    <row r="645" spans="2:9" x14ac:dyDescent="0.3">
      <c r="B645" s="9"/>
      <c r="C645" s="54"/>
      <c r="D645" s="8"/>
      <c r="E645" s="8"/>
      <c r="F645" s="55"/>
      <c r="G645" s="8"/>
      <c r="H645" s="15"/>
      <c r="I645" s="8"/>
    </row>
    <row r="646" spans="2:9" x14ac:dyDescent="0.3">
      <c r="B646" s="9"/>
      <c r="C646" s="54"/>
      <c r="D646" s="8"/>
      <c r="E646" s="8"/>
      <c r="F646" s="55"/>
      <c r="G646" s="8"/>
      <c r="H646" s="15"/>
      <c r="I646" s="8"/>
    </row>
    <row r="647" spans="2:9" x14ac:dyDescent="0.3">
      <c r="B647" s="9"/>
      <c r="C647" s="54"/>
      <c r="D647" s="8"/>
      <c r="E647" s="8"/>
      <c r="F647" s="55"/>
      <c r="G647" s="8"/>
      <c r="H647" s="15"/>
      <c r="I647" s="8"/>
    </row>
    <row r="648" spans="2:9" x14ac:dyDescent="0.3">
      <c r="B648" s="9"/>
      <c r="C648" s="54"/>
      <c r="D648" s="8"/>
      <c r="E648" s="8"/>
      <c r="F648" s="55"/>
      <c r="G648" s="8"/>
      <c r="H648" s="15"/>
      <c r="I648" s="8"/>
    </row>
    <row r="649" spans="2:9" x14ac:dyDescent="0.3">
      <c r="B649" s="9"/>
      <c r="C649" s="54"/>
      <c r="D649" s="8"/>
      <c r="E649" s="8"/>
      <c r="F649" s="55"/>
      <c r="G649" s="8"/>
      <c r="H649" s="15"/>
      <c r="I649" s="8"/>
    </row>
    <row r="650" spans="2:9" x14ac:dyDescent="0.3">
      <c r="B650" s="9"/>
      <c r="C650" s="54"/>
      <c r="D650" s="8"/>
      <c r="E650" s="8"/>
      <c r="F650" s="55"/>
      <c r="G650" s="8"/>
      <c r="H650" s="15"/>
      <c r="I650" s="8"/>
    </row>
    <row r="651" spans="2:9" x14ac:dyDescent="0.3">
      <c r="B651" s="9"/>
      <c r="C651" s="54"/>
      <c r="D651" s="8"/>
      <c r="E651" s="8"/>
      <c r="F651" s="55"/>
      <c r="G651" s="8"/>
      <c r="H651" s="15"/>
      <c r="I651" s="8"/>
    </row>
    <row r="652" spans="2:9" x14ac:dyDescent="0.3">
      <c r="B652" s="9"/>
      <c r="C652" s="54"/>
      <c r="D652" s="8"/>
      <c r="E652" s="8"/>
      <c r="F652" s="55"/>
      <c r="G652" s="8"/>
      <c r="H652" s="15"/>
      <c r="I652" s="8"/>
    </row>
    <row r="653" spans="2:9" x14ac:dyDescent="0.3">
      <c r="B653" s="9"/>
      <c r="C653" s="54"/>
      <c r="D653" s="8"/>
      <c r="E653" s="8"/>
      <c r="F653" s="55"/>
      <c r="G653" s="8"/>
      <c r="H653" s="15"/>
      <c r="I653" s="8"/>
    </row>
    <row r="654" spans="2:9" x14ac:dyDescent="0.3">
      <c r="B654" s="9"/>
      <c r="C654" s="54"/>
      <c r="D654" s="8"/>
      <c r="E654" s="8"/>
      <c r="F654" s="55"/>
      <c r="G654" s="8"/>
      <c r="H654" s="15"/>
      <c r="I654" s="8"/>
    </row>
    <row r="655" spans="2:9" x14ac:dyDescent="0.3">
      <c r="B655" s="9"/>
      <c r="C655" s="54"/>
      <c r="D655" s="8"/>
      <c r="E655" s="8"/>
      <c r="F655" s="55"/>
      <c r="G655" s="8"/>
      <c r="H655" s="15"/>
      <c r="I655" s="8"/>
    </row>
    <row r="656" spans="2:9" x14ac:dyDescent="0.3">
      <c r="B656" s="9"/>
      <c r="C656" s="54"/>
      <c r="D656" s="8"/>
      <c r="E656" s="8"/>
      <c r="F656" s="55"/>
      <c r="G656" s="8"/>
      <c r="H656" s="15"/>
      <c r="I656" s="8"/>
    </row>
    <row r="657" spans="2:9" x14ac:dyDescent="0.3">
      <c r="B657" s="9"/>
      <c r="C657" s="54"/>
      <c r="D657" s="8"/>
      <c r="E657" s="8"/>
      <c r="F657" s="55"/>
      <c r="G657" s="8"/>
      <c r="H657" s="15"/>
      <c r="I657" s="8"/>
    </row>
    <row r="658" spans="2:9" x14ac:dyDescent="0.3">
      <c r="B658" s="9"/>
      <c r="C658" s="54"/>
      <c r="D658" s="8"/>
      <c r="E658" s="8"/>
      <c r="F658" s="55"/>
      <c r="G658" s="8"/>
      <c r="H658" s="15"/>
      <c r="I658" s="8"/>
    </row>
    <row r="659" spans="2:9" x14ac:dyDescent="0.3">
      <c r="B659" s="9"/>
      <c r="C659" s="54"/>
      <c r="D659" s="8"/>
      <c r="E659" s="8"/>
      <c r="F659" s="55"/>
      <c r="G659" s="8"/>
      <c r="H659" s="15"/>
      <c r="I659" s="8"/>
    </row>
    <row r="660" spans="2:9" x14ac:dyDescent="0.3">
      <c r="B660" s="9"/>
      <c r="C660" s="54"/>
      <c r="D660" s="8"/>
      <c r="E660" s="8"/>
      <c r="F660" s="55"/>
      <c r="G660" s="8"/>
      <c r="H660" s="15"/>
      <c r="I660" s="8"/>
    </row>
    <row r="661" spans="2:9" x14ac:dyDescent="0.3">
      <c r="B661" s="9"/>
      <c r="C661" s="54"/>
      <c r="D661" s="8"/>
      <c r="E661" s="8"/>
      <c r="F661" s="55"/>
      <c r="G661" s="8"/>
      <c r="H661" s="15"/>
      <c r="I661" s="8"/>
    </row>
    <row r="662" spans="2:9" x14ac:dyDescent="0.3">
      <c r="B662" s="9"/>
      <c r="C662" s="54"/>
      <c r="D662" s="8"/>
      <c r="E662" s="8"/>
      <c r="F662" s="55"/>
      <c r="G662" s="8"/>
      <c r="H662" s="15"/>
      <c r="I662" s="8"/>
    </row>
    <row r="663" spans="2:9" x14ac:dyDescent="0.3">
      <c r="B663" s="9"/>
      <c r="C663" s="54"/>
      <c r="D663" s="8"/>
      <c r="E663" s="8"/>
      <c r="F663" s="55"/>
      <c r="G663" s="8"/>
      <c r="H663" s="15"/>
      <c r="I663" s="8"/>
    </row>
    <row r="664" spans="2:9" x14ac:dyDescent="0.3">
      <c r="B664" s="9"/>
      <c r="C664" s="54"/>
      <c r="D664" s="8"/>
      <c r="E664" s="8"/>
      <c r="F664" s="55"/>
      <c r="G664" s="8"/>
      <c r="H664" s="15"/>
      <c r="I664" s="8"/>
    </row>
    <row r="665" spans="2:9" x14ac:dyDescent="0.3">
      <c r="B665" s="9"/>
      <c r="C665" s="54"/>
      <c r="D665" s="8"/>
      <c r="E665" s="8"/>
      <c r="F665" s="55"/>
      <c r="G665" s="8"/>
      <c r="H665" s="15"/>
      <c r="I665" s="8"/>
    </row>
    <row r="666" spans="2:9" x14ac:dyDescent="0.3">
      <c r="B666" s="9"/>
      <c r="C666" s="54"/>
      <c r="D666" s="8"/>
      <c r="E666" s="8"/>
      <c r="F666" s="55"/>
      <c r="G666" s="8"/>
      <c r="H666" s="15"/>
      <c r="I666" s="8"/>
    </row>
    <row r="667" spans="2:9" x14ac:dyDescent="0.3">
      <c r="B667" s="9"/>
      <c r="C667" s="54"/>
      <c r="D667" s="8"/>
      <c r="E667" s="8"/>
      <c r="F667" s="55"/>
      <c r="G667" s="8"/>
      <c r="H667" s="15"/>
      <c r="I667" s="8"/>
    </row>
    <row r="668" spans="2:9" x14ac:dyDescent="0.3">
      <c r="B668" s="9"/>
      <c r="C668" s="54"/>
      <c r="D668" s="8"/>
      <c r="E668" s="8"/>
      <c r="F668" s="55"/>
      <c r="G668" s="8"/>
      <c r="H668" s="15"/>
      <c r="I668" s="8"/>
    </row>
    <row r="669" spans="2:9" x14ac:dyDescent="0.3">
      <c r="B669" s="9"/>
      <c r="C669" s="54"/>
      <c r="D669" s="8"/>
      <c r="E669" s="8"/>
      <c r="F669" s="55"/>
      <c r="G669" s="8"/>
      <c r="H669" s="15"/>
      <c r="I669" s="8"/>
    </row>
    <row r="670" spans="2:9" x14ac:dyDescent="0.3">
      <c r="B670" s="9"/>
      <c r="C670" s="54"/>
      <c r="D670" s="8"/>
      <c r="E670" s="8"/>
      <c r="F670" s="55"/>
      <c r="G670" s="8"/>
      <c r="H670" s="15"/>
      <c r="I670" s="8"/>
    </row>
    <row r="671" spans="2:9" x14ac:dyDescent="0.3">
      <c r="B671" s="9"/>
      <c r="C671" s="54"/>
      <c r="D671" s="8"/>
      <c r="E671" s="8"/>
      <c r="F671" s="55"/>
      <c r="G671" s="8"/>
      <c r="H671" s="15"/>
      <c r="I671" s="8"/>
    </row>
    <row r="672" spans="2:9" x14ac:dyDescent="0.3">
      <c r="B672" s="9"/>
      <c r="C672" s="54"/>
      <c r="D672" s="8"/>
      <c r="E672" s="8"/>
      <c r="F672" s="55"/>
      <c r="G672" s="8"/>
      <c r="H672" s="15"/>
      <c r="I672" s="8"/>
    </row>
    <row r="673" spans="2:9" x14ac:dyDescent="0.3">
      <c r="B673" s="9"/>
      <c r="C673" s="54"/>
      <c r="D673" s="8"/>
      <c r="E673" s="8"/>
      <c r="F673" s="55"/>
      <c r="G673" s="8"/>
      <c r="H673" s="15"/>
      <c r="I673" s="8"/>
    </row>
    <row r="674" spans="2:9" x14ac:dyDescent="0.3">
      <c r="B674" s="9"/>
      <c r="C674" s="54"/>
      <c r="D674" s="8"/>
      <c r="E674" s="8"/>
      <c r="F674" s="55"/>
      <c r="G674" s="8"/>
      <c r="H674" s="15"/>
      <c r="I674" s="8"/>
    </row>
    <row r="675" spans="2:9" x14ac:dyDescent="0.3">
      <c r="B675" s="9"/>
      <c r="C675" s="54"/>
      <c r="D675" s="8"/>
      <c r="E675" s="8"/>
      <c r="F675" s="55"/>
      <c r="G675" s="8"/>
      <c r="H675" s="15"/>
      <c r="I675" s="8"/>
    </row>
    <row r="676" spans="2:9" x14ac:dyDescent="0.3">
      <c r="B676" s="9"/>
      <c r="C676" s="54"/>
      <c r="D676" s="8"/>
      <c r="E676" s="8"/>
      <c r="F676" s="55"/>
      <c r="G676" s="8"/>
      <c r="H676" s="15"/>
      <c r="I676" s="8"/>
    </row>
    <row r="677" spans="2:9" x14ac:dyDescent="0.3">
      <c r="B677" s="9"/>
      <c r="C677" s="54"/>
      <c r="D677" s="8"/>
      <c r="E677" s="8"/>
      <c r="F677" s="55"/>
      <c r="G677" s="8"/>
      <c r="H677" s="15"/>
      <c r="I677" s="8"/>
    </row>
    <row r="678" spans="2:9" x14ac:dyDescent="0.3">
      <c r="B678" s="9"/>
      <c r="C678" s="54"/>
      <c r="D678" s="8"/>
      <c r="E678" s="8"/>
      <c r="F678" s="55"/>
      <c r="G678" s="8"/>
      <c r="H678" s="15"/>
      <c r="I678" s="8"/>
    </row>
    <row r="679" spans="2:9" x14ac:dyDescent="0.3">
      <c r="B679" s="9"/>
      <c r="C679" s="54"/>
      <c r="D679" s="8"/>
      <c r="E679" s="8"/>
      <c r="F679" s="55"/>
      <c r="G679" s="8"/>
      <c r="H679" s="15"/>
      <c r="I679" s="8"/>
    </row>
    <row r="680" spans="2:9" x14ac:dyDescent="0.3">
      <c r="B680" s="9"/>
      <c r="C680" s="54"/>
      <c r="D680" s="8"/>
      <c r="E680" s="8"/>
      <c r="F680" s="55"/>
      <c r="G680" s="8"/>
      <c r="H680" s="15"/>
      <c r="I680" s="8"/>
    </row>
    <row r="681" spans="2:9" x14ac:dyDescent="0.3">
      <c r="B681" s="9"/>
      <c r="C681" s="54"/>
      <c r="D681" s="8"/>
      <c r="E681" s="8"/>
      <c r="F681" s="55"/>
      <c r="G681" s="8"/>
      <c r="H681" s="15"/>
      <c r="I681" s="8"/>
    </row>
    <row r="682" spans="2:9" x14ac:dyDescent="0.3">
      <c r="B682" s="9"/>
      <c r="C682" s="54"/>
      <c r="D682" s="8"/>
      <c r="E682" s="8"/>
      <c r="F682" s="55"/>
      <c r="G682" s="8"/>
      <c r="H682" s="15"/>
      <c r="I682" s="8"/>
    </row>
    <row r="683" spans="2:9" x14ac:dyDescent="0.3">
      <c r="B683" s="9"/>
      <c r="C683" s="54"/>
      <c r="D683" s="8"/>
      <c r="E683" s="8"/>
      <c r="F683" s="55"/>
      <c r="G683" s="8"/>
      <c r="H683" s="15"/>
      <c r="I683" s="8"/>
    </row>
    <row r="684" spans="2:9" x14ac:dyDescent="0.3">
      <c r="B684" s="9"/>
      <c r="C684" s="54"/>
      <c r="D684" s="8"/>
      <c r="E684" s="8"/>
      <c r="F684" s="55"/>
      <c r="G684" s="8"/>
      <c r="H684" s="15"/>
      <c r="I684" s="8"/>
    </row>
    <row r="685" spans="2:9" x14ac:dyDescent="0.3">
      <c r="B685" s="9"/>
      <c r="C685" s="54"/>
      <c r="D685" s="8"/>
      <c r="E685" s="8"/>
      <c r="F685" s="55"/>
      <c r="G685" s="8"/>
      <c r="H685" s="15"/>
      <c r="I685" s="8"/>
    </row>
    <row r="686" spans="2:9" x14ac:dyDescent="0.3">
      <c r="B686" s="9"/>
      <c r="C686" s="54"/>
      <c r="D686" s="8"/>
      <c r="E686" s="8"/>
      <c r="F686" s="55"/>
      <c r="G686" s="8"/>
      <c r="H686" s="15"/>
      <c r="I686" s="8"/>
    </row>
    <row r="687" spans="2:9" x14ac:dyDescent="0.3">
      <c r="B687" s="9"/>
      <c r="C687" s="54"/>
      <c r="D687" s="8"/>
      <c r="E687" s="8"/>
      <c r="F687" s="55"/>
      <c r="G687" s="8"/>
      <c r="H687" s="15"/>
      <c r="I687" s="8"/>
    </row>
    <row r="688" spans="2:9" x14ac:dyDescent="0.3">
      <c r="B688" s="9"/>
      <c r="C688" s="54"/>
      <c r="D688" s="8"/>
      <c r="E688" s="8"/>
      <c r="F688" s="55"/>
      <c r="G688" s="8"/>
      <c r="H688" s="15"/>
      <c r="I688" s="8"/>
    </row>
    <row r="689" spans="2:9" x14ac:dyDescent="0.3">
      <c r="B689" s="9"/>
      <c r="C689" s="54"/>
      <c r="D689" s="8"/>
      <c r="E689" s="8"/>
      <c r="F689" s="55"/>
      <c r="G689" s="8"/>
      <c r="H689" s="15"/>
      <c r="I689" s="8"/>
    </row>
    <row r="690" spans="2:9" x14ac:dyDescent="0.3">
      <c r="B690" s="9"/>
      <c r="C690" s="54"/>
      <c r="D690" s="8"/>
      <c r="E690" s="8"/>
      <c r="F690" s="55"/>
      <c r="G690" s="8"/>
      <c r="H690" s="15"/>
      <c r="I690" s="8"/>
    </row>
    <row r="691" spans="2:9" x14ac:dyDescent="0.3">
      <c r="B691" s="9"/>
      <c r="C691" s="54"/>
      <c r="D691" s="8"/>
      <c r="E691" s="8"/>
      <c r="F691" s="55"/>
      <c r="G691" s="8"/>
      <c r="H691" s="15"/>
      <c r="I691" s="8"/>
    </row>
    <row r="692" spans="2:9" x14ac:dyDescent="0.3">
      <c r="B692" s="9"/>
      <c r="C692" s="54"/>
      <c r="D692" s="8"/>
      <c r="E692" s="8"/>
      <c r="F692" s="55"/>
      <c r="G692" s="8"/>
      <c r="H692" s="15"/>
      <c r="I692" s="8"/>
    </row>
    <row r="693" spans="2:9" x14ac:dyDescent="0.3">
      <c r="B693" s="9"/>
      <c r="C693" s="54"/>
      <c r="D693" s="8"/>
      <c r="E693" s="8"/>
      <c r="F693" s="55"/>
      <c r="G693" s="8"/>
      <c r="H693" s="15"/>
      <c r="I693" s="8"/>
    </row>
    <row r="694" spans="2:9" x14ac:dyDescent="0.3">
      <c r="B694" s="9"/>
      <c r="C694" s="54"/>
      <c r="D694" s="8"/>
      <c r="E694" s="8"/>
      <c r="F694" s="55"/>
      <c r="G694" s="8"/>
      <c r="H694" s="15"/>
      <c r="I694" s="8"/>
    </row>
    <row r="695" spans="2:9" x14ac:dyDescent="0.3">
      <c r="B695" s="9"/>
      <c r="C695" s="54"/>
      <c r="D695" s="8"/>
      <c r="E695" s="8"/>
      <c r="F695" s="55"/>
      <c r="G695" s="8"/>
      <c r="H695" s="15"/>
      <c r="I695" s="8"/>
    </row>
    <row r="696" spans="2:9" x14ac:dyDescent="0.3">
      <c r="B696" s="9"/>
      <c r="C696" s="54"/>
      <c r="D696" s="8"/>
      <c r="E696" s="8"/>
      <c r="F696" s="55"/>
      <c r="G696" s="8"/>
      <c r="H696" s="15"/>
      <c r="I696" s="8"/>
    </row>
    <row r="697" spans="2:9" x14ac:dyDescent="0.3">
      <c r="B697" s="9"/>
      <c r="C697" s="54"/>
      <c r="D697" s="8"/>
      <c r="E697" s="8"/>
      <c r="F697" s="55"/>
      <c r="G697" s="8"/>
      <c r="H697" s="15"/>
      <c r="I697" s="8"/>
    </row>
    <row r="698" spans="2:9" x14ac:dyDescent="0.3">
      <c r="B698" s="9"/>
      <c r="C698" s="54"/>
      <c r="D698" s="8"/>
      <c r="E698" s="8"/>
      <c r="F698" s="55"/>
      <c r="G698" s="8"/>
      <c r="H698" s="15"/>
      <c r="I698" s="8"/>
    </row>
    <row r="699" spans="2:9" x14ac:dyDescent="0.3">
      <c r="B699" s="9"/>
      <c r="C699" s="54"/>
      <c r="D699" s="8"/>
      <c r="E699" s="8"/>
      <c r="F699" s="55"/>
      <c r="G699" s="8"/>
      <c r="H699" s="15"/>
      <c r="I699" s="8"/>
    </row>
    <row r="700" spans="2:9" x14ac:dyDescent="0.3">
      <c r="B700" s="9"/>
      <c r="C700" s="54"/>
      <c r="D700" s="8"/>
      <c r="E700" s="8"/>
      <c r="F700" s="55"/>
      <c r="G700" s="8"/>
      <c r="H700" s="15"/>
      <c r="I700" s="8"/>
    </row>
    <row r="701" spans="2:9" x14ac:dyDescent="0.3">
      <c r="B701" s="9"/>
      <c r="C701" s="54"/>
      <c r="D701" s="8"/>
      <c r="E701" s="8"/>
      <c r="F701" s="55"/>
      <c r="G701" s="8"/>
      <c r="H701" s="15"/>
      <c r="I701" s="8"/>
    </row>
    <row r="702" spans="2:9" x14ac:dyDescent="0.3">
      <c r="B702" s="9"/>
      <c r="C702" s="54"/>
      <c r="D702" s="8"/>
      <c r="E702" s="8"/>
      <c r="F702" s="55"/>
      <c r="G702" s="8"/>
      <c r="H702" s="15"/>
      <c r="I702" s="8"/>
    </row>
    <row r="703" spans="2:9" x14ac:dyDescent="0.3">
      <c r="B703" s="9"/>
      <c r="C703" s="54"/>
      <c r="D703" s="8"/>
      <c r="E703" s="8"/>
      <c r="F703" s="55"/>
      <c r="G703" s="8"/>
      <c r="H703" s="15"/>
      <c r="I703" s="8"/>
    </row>
    <row r="704" spans="2:9" x14ac:dyDescent="0.3">
      <c r="B704" s="9"/>
      <c r="C704" s="54"/>
      <c r="D704" s="8"/>
      <c r="E704" s="8"/>
      <c r="F704" s="55"/>
      <c r="G704" s="8"/>
      <c r="H704" s="15"/>
      <c r="I704" s="8"/>
    </row>
    <row r="705" spans="2:9" x14ac:dyDescent="0.3">
      <c r="B705" s="9"/>
      <c r="C705" s="54"/>
      <c r="D705" s="8"/>
      <c r="E705" s="8"/>
      <c r="F705" s="55"/>
      <c r="G705" s="8"/>
      <c r="H705" s="15"/>
      <c r="I705" s="8"/>
    </row>
    <row r="706" spans="2:9" x14ac:dyDescent="0.3">
      <c r="B706" s="9"/>
      <c r="C706" s="54"/>
      <c r="D706" s="8"/>
      <c r="E706" s="8"/>
      <c r="F706" s="55"/>
      <c r="G706" s="8"/>
      <c r="H706" s="15"/>
      <c r="I706" s="8"/>
    </row>
    <row r="707" spans="2:9" x14ac:dyDescent="0.3">
      <c r="B707" s="9"/>
      <c r="C707" s="54"/>
      <c r="D707" s="8"/>
      <c r="E707" s="8"/>
      <c r="F707" s="55"/>
      <c r="G707" s="8"/>
      <c r="H707" s="15"/>
      <c r="I707" s="8"/>
    </row>
    <row r="708" spans="2:9" x14ac:dyDescent="0.3">
      <c r="B708" s="9"/>
      <c r="C708" s="54"/>
      <c r="D708" s="8"/>
      <c r="E708" s="8"/>
      <c r="F708" s="55"/>
      <c r="G708" s="8"/>
      <c r="H708" s="15"/>
      <c r="I708" s="8"/>
    </row>
    <row r="709" spans="2:9" x14ac:dyDescent="0.3">
      <c r="B709" s="9"/>
      <c r="C709" s="54"/>
      <c r="D709" s="8"/>
      <c r="E709" s="8"/>
      <c r="F709" s="55"/>
      <c r="G709" s="8"/>
      <c r="H709" s="15"/>
      <c r="I709" s="8"/>
    </row>
    <row r="710" spans="2:9" x14ac:dyDescent="0.3">
      <c r="B710" s="9"/>
      <c r="C710" s="54"/>
      <c r="D710" s="8"/>
      <c r="E710" s="8"/>
      <c r="F710" s="55"/>
      <c r="G710" s="8"/>
      <c r="H710" s="15"/>
      <c r="I710" s="8"/>
    </row>
    <row r="711" spans="2:9" x14ac:dyDescent="0.3">
      <c r="B711" s="9"/>
      <c r="C711" s="54"/>
      <c r="D711" s="8"/>
      <c r="E711" s="8"/>
      <c r="F711" s="55"/>
      <c r="G711" s="8"/>
      <c r="H711" s="15"/>
      <c r="I711" s="8"/>
    </row>
    <row r="712" spans="2:9" x14ac:dyDescent="0.3">
      <c r="B712" s="9"/>
      <c r="C712" s="54"/>
      <c r="D712" s="8"/>
      <c r="E712" s="8"/>
      <c r="F712" s="55"/>
      <c r="G712" s="8"/>
      <c r="H712" s="15"/>
      <c r="I712" s="8"/>
    </row>
    <row r="713" spans="2:9" x14ac:dyDescent="0.3">
      <c r="B713" s="9"/>
      <c r="C713" s="54"/>
      <c r="D713" s="8"/>
      <c r="E713" s="8"/>
      <c r="F713" s="55"/>
      <c r="G713" s="8"/>
      <c r="H713" s="15"/>
      <c r="I713" s="8"/>
    </row>
    <row r="714" spans="2:9" x14ac:dyDescent="0.3">
      <c r="B714" s="9"/>
      <c r="C714" s="54"/>
      <c r="D714" s="8"/>
      <c r="E714" s="8"/>
      <c r="F714" s="55"/>
      <c r="G714" s="8"/>
      <c r="H714" s="15"/>
      <c r="I714" s="8"/>
    </row>
    <row r="715" spans="2:9" x14ac:dyDescent="0.3">
      <c r="B715" s="9"/>
      <c r="C715" s="54"/>
      <c r="D715" s="8"/>
      <c r="E715" s="8"/>
      <c r="F715" s="55"/>
      <c r="G715" s="8"/>
      <c r="H715" s="15"/>
      <c r="I715" s="8"/>
    </row>
    <row r="716" spans="2:9" x14ac:dyDescent="0.3">
      <c r="B716" s="9"/>
      <c r="C716" s="54"/>
      <c r="D716" s="8"/>
      <c r="E716" s="8"/>
      <c r="F716" s="55"/>
      <c r="G716" s="8"/>
      <c r="H716" s="15"/>
      <c r="I716" s="8"/>
    </row>
    <row r="717" spans="2:9" x14ac:dyDescent="0.3">
      <c r="B717" s="9"/>
      <c r="C717" s="54"/>
      <c r="D717" s="8"/>
      <c r="E717" s="8"/>
      <c r="F717" s="55"/>
      <c r="G717" s="8"/>
      <c r="H717" s="15"/>
      <c r="I717" s="8"/>
    </row>
    <row r="718" spans="2:9" x14ac:dyDescent="0.3">
      <c r="B718" s="9"/>
      <c r="C718" s="54"/>
      <c r="D718" s="8"/>
      <c r="E718" s="8"/>
      <c r="F718" s="55"/>
      <c r="G718" s="8"/>
      <c r="H718" s="15"/>
      <c r="I718" s="8"/>
    </row>
    <row r="719" spans="2:9" x14ac:dyDescent="0.3">
      <c r="B719" s="9"/>
      <c r="C719" s="54"/>
      <c r="D719" s="8"/>
      <c r="E719" s="8"/>
      <c r="F719" s="55"/>
      <c r="G719" s="8"/>
      <c r="H719" s="15"/>
      <c r="I719" s="8"/>
    </row>
    <row r="720" spans="2:9" x14ac:dyDescent="0.3">
      <c r="B720" s="9"/>
      <c r="C720" s="54"/>
      <c r="D720" s="8"/>
      <c r="E720" s="8"/>
      <c r="F720" s="55"/>
      <c r="G720" s="8"/>
      <c r="H720" s="15"/>
      <c r="I720" s="8"/>
    </row>
    <row r="721" spans="2:9" x14ac:dyDescent="0.3">
      <c r="B721" s="9"/>
      <c r="C721" s="54"/>
      <c r="D721" s="8"/>
      <c r="E721" s="8"/>
      <c r="F721" s="55"/>
      <c r="G721" s="8"/>
      <c r="H721" s="15"/>
      <c r="I721" s="8"/>
    </row>
    <row r="722" spans="2:9" x14ac:dyDescent="0.3">
      <c r="B722" s="9"/>
      <c r="C722" s="54"/>
      <c r="D722" s="8"/>
      <c r="E722" s="8"/>
      <c r="F722" s="55"/>
      <c r="G722" s="8"/>
      <c r="H722" s="15"/>
      <c r="I722" s="8"/>
    </row>
    <row r="723" spans="2:9" x14ac:dyDescent="0.3">
      <c r="B723" s="9"/>
      <c r="C723" s="54"/>
      <c r="D723" s="8"/>
      <c r="E723" s="8"/>
      <c r="F723" s="55"/>
      <c r="G723" s="8"/>
      <c r="H723" s="15"/>
      <c r="I723" s="8"/>
    </row>
    <row r="724" spans="2:9" x14ac:dyDescent="0.3">
      <c r="B724" s="9"/>
      <c r="C724" s="54"/>
      <c r="D724" s="8"/>
      <c r="E724" s="8"/>
      <c r="F724" s="55"/>
      <c r="G724" s="8"/>
      <c r="H724" s="15"/>
      <c r="I724" s="8"/>
    </row>
    <row r="725" spans="2:9" x14ac:dyDescent="0.3">
      <c r="B725" s="9"/>
      <c r="C725" s="54"/>
      <c r="D725" s="8"/>
      <c r="E725" s="8"/>
      <c r="F725" s="55"/>
      <c r="G725" s="8"/>
      <c r="H725" s="15"/>
      <c r="I725" s="8"/>
    </row>
    <row r="726" spans="2:9" x14ac:dyDescent="0.3">
      <c r="B726" s="9"/>
      <c r="C726" s="54"/>
      <c r="D726" s="8"/>
      <c r="E726" s="8"/>
      <c r="F726" s="55"/>
      <c r="G726" s="8"/>
      <c r="H726" s="15"/>
      <c r="I726" s="8"/>
    </row>
    <row r="727" spans="2:9" x14ac:dyDescent="0.3">
      <c r="B727" s="9"/>
      <c r="C727" s="54"/>
      <c r="D727" s="8"/>
      <c r="E727" s="8"/>
      <c r="F727" s="55"/>
      <c r="G727" s="8"/>
      <c r="H727" s="15"/>
      <c r="I727" s="8"/>
    </row>
    <row r="728" spans="2:9" x14ac:dyDescent="0.3">
      <c r="B728" s="9"/>
      <c r="C728" s="54"/>
      <c r="D728" s="8"/>
      <c r="E728" s="8"/>
      <c r="F728" s="55"/>
      <c r="G728" s="8"/>
      <c r="H728" s="15"/>
      <c r="I728" s="8"/>
    </row>
    <row r="729" spans="2:9" x14ac:dyDescent="0.3">
      <c r="B729" s="9"/>
      <c r="C729" s="54"/>
      <c r="D729" s="8"/>
      <c r="E729" s="8"/>
      <c r="F729" s="55"/>
      <c r="G729" s="8"/>
      <c r="H729" s="15"/>
      <c r="I729" s="8"/>
    </row>
    <row r="730" spans="2:9" x14ac:dyDescent="0.3">
      <c r="B730" s="9"/>
      <c r="C730" s="54"/>
      <c r="D730" s="8"/>
      <c r="E730" s="8"/>
      <c r="F730" s="55"/>
      <c r="G730" s="8"/>
      <c r="H730" s="15"/>
      <c r="I730" s="8"/>
    </row>
    <row r="731" spans="2:9" x14ac:dyDescent="0.3">
      <c r="B731" s="9"/>
      <c r="C731" s="54"/>
      <c r="D731" s="8"/>
      <c r="E731" s="8"/>
      <c r="F731" s="55"/>
      <c r="G731" s="8"/>
      <c r="H731" s="15"/>
      <c r="I731" s="8"/>
    </row>
    <row r="732" spans="2:9" x14ac:dyDescent="0.3">
      <c r="B732" s="9"/>
      <c r="C732" s="54"/>
      <c r="D732" s="8"/>
      <c r="E732" s="8"/>
      <c r="F732" s="55"/>
      <c r="G732" s="8"/>
      <c r="H732" s="15"/>
      <c r="I732" s="8"/>
    </row>
    <row r="733" spans="2:9" x14ac:dyDescent="0.3">
      <c r="B733" s="9"/>
      <c r="C733" s="54"/>
      <c r="D733" s="8"/>
      <c r="E733" s="8"/>
      <c r="F733" s="55"/>
      <c r="G733" s="8"/>
      <c r="H733" s="15"/>
      <c r="I733" s="8"/>
    </row>
    <row r="734" spans="2:9" x14ac:dyDescent="0.3">
      <c r="B734" s="9"/>
      <c r="C734" s="54"/>
      <c r="D734" s="8"/>
      <c r="E734" s="8"/>
      <c r="F734" s="55"/>
      <c r="G734" s="8"/>
      <c r="H734" s="15"/>
      <c r="I734" s="8"/>
    </row>
    <row r="735" spans="2:9" x14ac:dyDescent="0.3">
      <c r="B735" s="9"/>
      <c r="C735" s="54"/>
      <c r="D735" s="8"/>
      <c r="E735" s="8"/>
      <c r="F735" s="55"/>
      <c r="G735" s="8"/>
      <c r="H735" s="15"/>
      <c r="I735" s="8"/>
    </row>
    <row r="736" spans="2:9" x14ac:dyDescent="0.3">
      <c r="B736" s="9"/>
      <c r="C736" s="54"/>
      <c r="D736" s="8"/>
      <c r="E736" s="8"/>
      <c r="F736" s="55"/>
      <c r="G736" s="8"/>
      <c r="H736" s="15"/>
      <c r="I736" s="8"/>
    </row>
    <row r="737" spans="2:9" x14ac:dyDescent="0.3">
      <c r="B737" s="9"/>
      <c r="C737" s="54"/>
      <c r="D737" s="8"/>
      <c r="E737" s="8"/>
      <c r="F737" s="55"/>
      <c r="G737" s="8"/>
      <c r="H737" s="15"/>
      <c r="I737" s="8"/>
    </row>
    <row r="738" spans="2:9" x14ac:dyDescent="0.3">
      <c r="B738" s="9"/>
      <c r="C738" s="54"/>
      <c r="D738" s="8"/>
      <c r="E738" s="8"/>
      <c r="F738" s="55"/>
      <c r="G738" s="8"/>
      <c r="H738" s="15"/>
      <c r="I738" s="8"/>
    </row>
    <row r="739" spans="2:9" x14ac:dyDescent="0.3">
      <c r="B739" s="9"/>
      <c r="C739" s="54"/>
      <c r="D739" s="8"/>
      <c r="E739" s="8"/>
      <c r="F739" s="55"/>
      <c r="G739" s="8"/>
      <c r="H739" s="15"/>
      <c r="I739" s="8"/>
    </row>
    <row r="740" spans="2:9" x14ac:dyDescent="0.3">
      <c r="B740" s="9"/>
      <c r="C740" s="54"/>
      <c r="D740" s="8"/>
      <c r="E740" s="8"/>
      <c r="F740" s="55"/>
      <c r="G740" s="8"/>
      <c r="H740" s="15"/>
      <c r="I740" s="8"/>
    </row>
    <row r="741" spans="2:9" x14ac:dyDescent="0.3">
      <c r="B741" s="9"/>
      <c r="C741" s="54"/>
      <c r="D741" s="8"/>
      <c r="E741" s="8"/>
      <c r="F741" s="55"/>
      <c r="G741" s="8"/>
      <c r="H741" s="15"/>
      <c r="I741" s="8"/>
    </row>
    <row r="742" spans="2:9" x14ac:dyDescent="0.3">
      <c r="B742" s="9"/>
      <c r="C742" s="54"/>
      <c r="D742" s="8"/>
      <c r="E742" s="8"/>
      <c r="F742" s="55"/>
      <c r="G742" s="8"/>
      <c r="H742" s="15"/>
      <c r="I742" s="8"/>
    </row>
    <row r="743" spans="2:9" x14ac:dyDescent="0.3">
      <c r="B743" s="9"/>
      <c r="C743" s="54"/>
      <c r="D743" s="8"/>
      <c r="E743" s="8"/>
      <c r="F743" s="55"/>
      <c r="G743" s="8"/>
      <c r="H743" s="15"/>
      <c r="I743" s="8"/>
    </row>
    <row r="744" spans="2:9" x14ac:dyDescent="0.3">
      <c r="B744" s="9"/>
      <c r="C744" s="54"/>
      <c r="D744" s="8"/>
      <c r="E744" s="8"/>
      <c r="F744" s="55"/>
      <c r="G744" s="8"/>
      <c r="H744" s="15"/>
      <c r="I744" s="8"/>
    </row>
    <row r="745" spans="2:9" x14ac:dyDescent="0.3">
      <c r="B745" s="9"/>
      <c r="C745" s="54"/>
      <c r="D745" s="8"/>
      <c r="E745" s="8"/>
      <c r="F745" s="55"/>
      <c r="G745" s="8"/>
      <c r="H745" s="15"/>
      <c r="I745" s="8"/>
    </row>
    <row r="746" spans="2:9" x14ac:dyDescent="0.3">
      <c r="B746" s="9"/>
      <c r="C746" s="54"/>
      <c r="D746" s="8"/>
      <c r="E746" s="8"/>
      <c r="F746" s="55"/>
      <c r="G746" s="8"/>
      <c r="H746" s="15"/>
      <c r="I746" s="8"/>
    </row>
    <row r="747" spans="2:9" x14ac:dyDescent="0.3">
      <c r="B747" s="9"/>
      <c r="C747" s="54"/>
      <c r="D747" s="8"/>
      <c r="E747" s="8"/>
      <c r="F747" s="55"/>
      <c r="G747" s="8"/>
      <c r="H747" s="15"/>
      <c r="I747" s="8"/>
    </row>
    <row r="748" spans="2:9" x14ac:dyDescent="0.3">
      <c r="B748" s="9"/>
      <c r="C748" s="54"/>
      <c r="D748" s="8"/>
      <c r="E748" s="8"/>
      <c r="F748" s="55"/>
      <c r="G748" s="8"/>
      <c r="H748" s="15"/>
      <c r="I748" s="8"/>
    </row>
    <row r="749" spans="2:9" x14ac:dyDescent="0.3">
      <c r="B749" s="9"/>
      <c r="C749" s="54"/>
      <c r="D749" s="8"/>
      <c r="E749" s="8"/>
      <c r="F749" s="55"/>
      <c r="G749" s="8"/>
      <c r="H749" s="15"/>
      <c r="I749" s="8"/>
    </row>
    <row r="750" spans="2:9" x14ac:dyDescent="0.3">
      <c r="B750" s="9"/>
      <c r="C750" s="54"/>
      <c r="D750" s="8"/>
      <c r="E750" s="8"/>
      <c r="F750" s="55"/>
      <c r="G750" s="8"/>
      <c r="H750" s="15"/>
      <c r="I750" s="8"/>
    </row>
    <row r="751" spans="2:9" x14ac:dyDescent="0.3">
      <c r="B751" s="9"/>
      <c r="C751" s="10"/>
      <c r="D751" s="8"/>
      <c r="E751" s="8"/>
      <c r="F751" s="8"/>
      <c r="G751" s="8"/>
      <c r="H751" s="15"/>
      <c r="I751" s="8"/>
    </row>
    <row r="752" spans="2:9" x14ac:dyDescent="0.3">
      <c r="B752" s="9"/>
      <c r="C752" s="10"/>
      <c r="D752" s="8"/>
      <c r="E752" s="8"/>
      <c r="F752" s="8"/>
      <c r="G752" s="8"/>
      <c r="H752" s="15"/>
      <c r="I752" s="8"/>
    </row>
    <row r="753" spans="2:14" x14ac:dyDescent="0.3">
      <c r="B753" s="9"/>
      <c r="C753" s="10"/>
      <c r="D753" s="8"/>
      <c r="E753" s="8"/>
      <c r="F753" s="8"/>
      <c r="G753" s="8"/>
      <c r="H753" s="15"/>
      <c r="I753" s="8"/>
    </row>
    <row r="754" spans="2:14" x14ac:dyDescent="0.3">
      <c r="B754" s="9"/>
      <c r="C754" s="10"/>
      <c r="D754" s="8"/>
      <c r="E754" s="8"/>
      <c r="F754" s="8"/>
      <c r="G754" s="8"/>
      <c r="H754" s="15"/>
      <c r="I754" s="8"/>
    </row>
    <row r="755" spans="2:14" x14ac:dyDescent="0.3">
      <c r="B755" s="56" t="s">
        <v>89</v>
      </c>
      <c r="C755" s="57"/>
      <c r="D755" s="58"/>
      <c r="E755" s="58"/>
      <c r="F755" s="58"/>
      <c r="G755" s="58"/>
      <c r="H755" s="59"/>
      <c r="I755" s="58"/>
      <c r="J755" s="60"/>
      <c r="K755" s="60"/>
      <c r="L755" s="60"/>
      <c r="M755" s="60"/>
      <c r="N755" s="60"/>
    </row>
    <row r="756" spans="2:14" x14ac:dyDescent="0.3">
      <c r="B756" s="9"/>
      <c r="C756" s="10"/>
      <c r="D756" s="8"/>
      <c r="E756" s="8"/>
      <c r="F756" s="8"/>
      <c r="G756" s="8"/>
      <c r="H756" s="15"/>
      <c r="I756" s="8"/>
    </row>
    <row r="757" spans="2:14" ht="17.25" thickBot="1" x14ac:dyDescent="0.35">
      <c r="B757" s="14" t="s">
        <v>90</v>
      </c>
      <c r="C757" s="10"/>
      <c r="D757" s="8"/>
      <c r="E757" s="8"/>
      <c r="F757" s="8"/>
      <c r="G757" s="8"/>
      <c r="H757" s="15"/>
      <c r="I757" s="8"/>
    </row>
    <row r="758" spans="2:14" ht="17.25" thickBot="1" x14ac:dyDescent="0.35">
      <c r="B758" s="61"/>
      <c r="C758" s="17" t="s">
        <v>91</v>
      </c>
      <c r="D758" s="17" t="s">
        <v>12</v>
      </c>
      <c r="E758" s="17" t="s">
        <v>92</v>
      </c>
      <c r="F758" s="8"/>
      <c r="G758" s="8"/>
      <c r="H758" s="15"/>
      <c r="I758" s="8"/>
    </row>
    <row r="759" spans="2:14" ht="17.25" thickBot="1" x14ac:dyDescent="0.35">
      <c r="B759" s="62" t="s">
        <v>14</v>
      </c>
      <c r="C759" s="63"/>
      <c r="D759" s="63"/>
      <c r="E759" s="63"/>
      <c r="F759" s="8"/>
      <c r="G759" s="8"/>
      <c r="H759" s="15"/>
      <c r="I759" s="8"/>
    </row>
    <row r="760" spans="2:14" ht="17.25" thickBot="1" x14ac:dyDescent="0.35">
      <c r="B760" s="62">
        <v>2</v>
      </c>
      <c r="C760" s="63"/>
      <c r="D760" s="63"/>
      <c r="E760" s="63"/>
      <c r="F760" s="8"/>
      <c r="G760" s="8"/>
      <c r="H760" s="15"/>
      <c r="I760" s="8"/>
    </row>
    <row r="761" spans="2:14" ht="17.25" thickBot="1" x14ac:dyDescent="0.35">
      <c r="B761" s="62" t="s">
        <v>23</v>
      </c>
      <c r="C761" s="63"/>
      <c r="D761" s="63"/>
      <c r="E761" s="63"/>
      <c r="F761" s="8"/>
      <c r="G761" s="8"/>
      <c r="H761" s="15"/>
      <c r="I761" s="8"/>
    </row>
    <row r="762" spans="2:14" x14ac:dyDescent="0.3">
      <c r="B762" s="9"/>
      <c r="C762" s="10"/>
      <c r="D762" s="8"/>
      <c r="E762" s="8"/>
      <c r="F762" s="8"/>
      <c r="G762" s="8"/>
      <c r="H762" s="15"/>
      <c r="I762" s="8"/>
    </row>
    <row r="763" spans="2:14" ht="17.25" thickBot="1" x14ac:dyDescent="0.35">
      <c r="B763" s="14" t="s">
        <v>93</v>
      </c>
      <c r="C763" s="10"/>
      <c r="D763" s="8"/>
      <c r="E763" s="8"/>
      <c r="F763" s="8"/>
      <c r="G763" s="8"/>
      <c r="H763" s="15"/>
      <c r="I763" s="8"/>
    </row>
    <row r="764" spans="2:14" ht="17.25" thickBot="1" x14ac:dyDescent="0.35">
      <c r="B764" s="22">
        <v>1</v>
      </c>
      <c r="C764" s="23">
        <v>2</v>
      </c>
      <c r="D764" s="23">
        <v>3</v>
      </c>
      <c r="E764" s="23">
        <v>3</v>
      </c>
      <c r="F764" s="23">
        <v>4</v>
      </c>
      <c r="G764" s="64">
        <v>5</v>
      </c>
      <c r="H764" s="64">
        <v>6</v>
      </c>
      <c r="I764" s="64">
        <v>7</v>
      </c>
      <c r="J764" s="64">
        <v>8</v>
      </c>
      <c r="K764" s="64">
        <v>9</v>
      </c>
      <c r="L764" s="64">
        <v>10</v>
      </c>
      <c r="M764" s="64">
        <v>11</v>
      </c>
      <c r="N764" s="65"/>
    </row>
    <row r="765" spans="2:14" x14ac:dyDescent="0.3">
      <c r="B765" s="66"/>
      <c r="C765" s="67"/>
      <c r="D765" s="98" t="s">
        <v>35</v>
      </c>
      <c r="E765" s="67"/>
      <c r="F765" s="67"/>
      <c r="G765" s="68"/>
      <c r="H765" s="95" t="s">
        <v>94</v>
      </c>
      <c r="I765" s="95" t="s">
        <v>95</v>
      </c>
      <c r="J765" s="68" t="s">
        <v>96</v>
      </c>
      <c r="K765" s="68"/>
      <c r="L765" s="95" t="s">
        <v>97</v>
      </c>
      <c r="M765" s="95" t="s">
        <v>98</v>
      </c>
      <c r="N765" s="95" t="s">
        <v>99</v>
      </c>
    </row>
    <row r="766" spans="2:14" ht="24" x14ac:dyDescent="0.3">
      <c r="B766" s="66" t="s">
        <v>33</v>
      </c>
      <c r="C766" s="67" t="s">
        <v>100</v>
      </c>
      <c r="D766" s="99"/>
      <c r="E766" s="67" t="s">
        <v>101</v>
      </c>
      <c r="F766" s="67" t="s">
        <v>102</v>
      </c>
      <c r="G766" s="68" t="s">
        <v>40</v>
      </c>
      <c r="H766" s="96"/>
      <c r="I766" s="96"/>
      <c r="J766" s="68" t="s">
        <v>103</v>
      </c>
      <c r="K766" s="68" t="s">
        <v>104</v>
      </c>
      <c r="L766" s="96"/>
      <c r="M766" s="96"/>
      <c r="N766" s="96"/>
    </row>
    <row r="767" spans="2:14" x14ac:dyDescent="0.3">
      <c r="B767" s="66"/>
      <c r="C767" s="67"/>
      <c r="D767" s="99"/>
      <c r="E767" s="67" t="s">
        <v>105</v>
      </c>
      <c r="F767" s="67" t="s">
        <v>46</v>
      </c>
      <c r="G767" s="68" t="s">
        <v>49</v>
      </c>
      <c r="H767" s="96"/>
      <c r="I767" s="96"/>
      <c r="J767" s="68" t="s">
        <v>106</v>
      </c>
      <c r="K767" s="69"/>
      <c r="L767" s="96"/>
      <c r="M767" s="96"/>
      <c r="N767" s="96"/>
    </row>
    <row r="768" spans="2:14" ht="17.25" thickBot="1" x14ac:dyDescent="0.35">
      <c r="B768" s="27"/>
      <c r="C768" s="70"/>
      <c r="D768" s="100"/>
      <c r="E768" s="30"/>
      <c r="F768" s="30"/>
      <c r="G768" s="71" t="s">
        <v>53</v>
      </c>
      <c r="H768" s="97"/>
      <c r="I768" s="97"/>
      <c r="J768" s="72"/>
      <c r="K768" s="72"/>
      <c r="L768" s="97"/>
      <c r="M768" s="97"/>
      <c r="N768" s="97"/>
    </row>
    <row r="769" spans="2:14" ht="17.25" thickBot="1" x14ac:dyDescent="0.35">
      <c r="B769" s="73">
        <v>1</v>
      </c>
      <c r="C769" s="19"/>
      <c r="D769" s="74"/>
      <c r="E769" s="19"/>
      <c r="F769" s="19"/>
      <c r="G769" s="75"/>
      <c r="H769" s="75"/>
      <c r="I769" s="75"/>
      <c r="J769" s="75"/>
      <c r="K769" s="75"/>
      <c r="L769" s="75"/>
      <c r="M769" s="75"/>
      <c r="N769" s="75"/>
    </row>
    <row r="770" spans="2:14" ht="17.25" thickBot="1" x14ac:dyDescent="0.35">
      <c r="B770" s="73">
        <v>2</v>
      </c>
      <c r="C770" s="19"/>
      <c r="D770" s="74"/>
      <c r="E770" s="19"/>
      <c r="F770" s="19"/>
      <c r="G770" s="75"/>
      <c r="H770" s="76"/>
      <c r="I770" s="76"/>
      <c r="J770" s="77"/>
      <c r="K770" s="76"/>
      <c r="L770" s="76"/>
      <c r="M770" s="76"/>
      <c r="N770" s="75"/>
    </row>
    <row r="771" spans="2:14" ht="17.25" thickBot="1" x14ac:dyDescent="0.35">
      <c r="B771" s="73">
        <v>3</v>
      </c>
      <c r="C771" s="19"/>
      <c r="D771" s="74"/>
      <c r="E771" s="19"/>
      <c r="F771" s="19"/>
      <c r="G771" s="75"/>
      <c r="H771" s="76"/>
      <c r="I771" s="76"/>
      <c r="J771" s="77"/>
      <c r="K771" s="76"/>
      <c r="L771" s="76"/>
      <c r="M771" s="76"/>
      <c r="N771" s="75"/>
    </row>
    <row r="772" spans="2:14" x14ac:dyDescent="0.3">
      <c r="B772" s="9"/>
      <c r="C772" s="10"/>
      <c r="D772" s="8"/>
      <c r="E772" s="8"/>
      <c r="F772" s="8"/>
      <c r="G772" s="8"/>
      <c r="H772" s="15"/>
      <c r="I772" s="8"/>
    </row>
    <row r="773" spans="2:14" x14ac:dyDescent="0.3">
      <c r="B773" s="9"/>
      <c r="C773" s="10"/>
      <c r="D773" s="8"/>
      <c r="E773" s="8"/>
      <c r="F773" s="8"/>
      <c r="G773" s="8"/>
      <c r="H773" s="15"/>
      <c r="I773" s="8"/>
    </row>
    <row r="774" spans="2:14" x14ac:dyDescent="0.3">
      <c r="B774" s="56" t="s">
        <v>107</v>
      </c>
      <c r="C774" s="57"/>
      <c r="D774" s="58"/>
      <c r="E774" s="58"/>
      <c r="F774" s="58"/>
      <c r="G774" s="58"/>
      <c r="H774" s="59"/>
      <c r="I774" s="58"/>
      <c r="J774" s="60"/>
      <c r="K774" s="60"/>
      <c r="L774" s="60"/>
      <c r="M774" s="60"/>
      <c r="N774" s="60"/>
    </row>
    <row r="775" spans="2:14" x14ac:dyDescent="0.3">
      <c r="B775" s="9"/>
      <c r="C775" s="10"/>
      <c r="D775" s="8"/>
      <c r="E775" s="8"/>
      <c r="F775" s="8"/>
      <c r="G775" s="8"/>
      <c r="H775" s="15"/>
      <c r="I775" s="8"/>
    </row>
    <row r="776" spans="2:14" x14ac:dyDescent="0.3">
      <c r="B776" s="9"/>
      <c r="C776" s="10"/>
      <c r="D776" s="8"/>
      <c r="E776" s="8"/>
      <c r="F776" s="8"/>
      <c r="G776" s="8"/>
      <c r="H776" s="15"/>
      <c r="I776" s="8"/>
    </row>
    <row r="777" spans="2:14" x14ac:dyDescent="0.3">
      <c r="B777" s="9"/>
      <c r="C777" s="10"/>
      <c r="D777" s="8"/>
      <c r="E777" s="8"/>
      <c r="F777" s="8"/>
      <c r="G777" s="8"/>
      <c r="H777" s="15"/>
      <c r="I777" s="8"/>
    </row>
    <row r="778" spans="2:14" x14ac:dyDescent="0.3">
      <c r="B778" s="9"/>
      <c r="C778" s="10"/>
      <c r="D778" s="8"/>
      <c r="E778" s="8"/>
      <c r="F778" s="8"/>
      <c r="G778" s="8"/>
      <c r="H778" s="15"/>
      <c r="I778" s="8"/>
    </row>
    <row r="779" spans="2:14" x14ac:dyDescent="0.3">
      <c r="B779" s="9"/>
      <c r="C779" s="10"/>
      <c r="D779" s="8"/>
      <c r="E779" s="8"/>
      <c r="F779" s="8"/>
      <c r="G779" s="8"/>
      <c r="H779" s="15"/>
      <c r="I779" s="8"/>
    </row>
    <row r="780" spans="2:14" x14ac:dyDescent="0.3">
      <c r="B780" s="9"/>
      <c r="C780" s="10"/>
      <c r="D780" s="8"/>
      <c r="E780" s="8"/>
      <c r="F780" s="8"/>
      <c r="G780" s="8"/>
      <c r="H780" s="15"/>
      <c r="I780" s="8"/>
    </row>
    <row r="781" spans="2:14" x14ac:dyDescent="0.3">
      <c r="B781" s="9"/>
      <c r="C781" s="10"/>
      <c r="D781" s="8"/>
      <c r="E781" s="8"/>
      <c r="F781" s="8"/>
      <c r="G781" s="8"/>
      <c r="H781" s="15"/>
      <c r="I781" s="8"/>
    </row>
    <row r="782" spans="2:14" x14ac:dyDescent="0.3">
      <c r="B782" s="9"/>
      <c r="C782" s="10"/>
      <c r="D782" s="8"/>
      <c r="E782" s="8"/>
      <c r="F782" s="8"/>
      <c r="G782" s="8"/>
      <c r="H782" s="15"/>
      <c r="I782" s="8"/>
    </row>
    <row r="783" spans="2:14" x14ac:dyDescent="0.3">
      <c r="B783" s="9"/>
      <c r="C783" s="10"/>
      <c r="D783" s="8"/>
      <c r="E783" s="8"/>
      <c r="F783" s="8"/>
      <c r="G783" s="8"/>
      <c r="H783" s="15"/>
      <c r="I783" s="8"/>
    </row>
    <row r="784" spans="2:14" x14ac:dyDescent="0.3">
      <c r="B784" s="9"/>
      <c r="C784" s="10"/>
      <c r="D784" s="8"/>
      <c r="E784" s="8"/>
      <c r="F784" s="8"/>
      <c r="G784" s="8"/>
      <c r="H784" s="15"/>
      <c r="I784" s="8"/>
    </row>
    <row r="785" spans="2:9" x14ac:dyDescent="0.3">
      <c r="B785" s="9"/>
      <c r="C785" s="10"/>
      <c r="D785" s="8"/>
      <c r="E785" s="8"/>
      <c r="F785" s="8"/>
      <c r="G785" s="8"/>
      <c r="H785" s="15"/>
      <c r="I785" s="8"/>
    </row>
    <row r="786" spans="2:9" x14ac:dyDescent="0.3">
      <c r="B786" s="9"/>
      <c r="C786" s="10"/>
      <c r="D786" s="8"/>
      <c r="E786" s="8"/>
      <c r="F786" s="8"/>
      <c r="G786" s="8"/>
      <c r="H786" s="15"/>
      <c r="I786" s="8"/>
    </row>
    <row r="787" spans="2:9" x14ac:dyDescent="0.3">
      <c r="B787" s="9"/>
      <c r="C787" s="10"/>
      <c r="D787" s="8"/>
      <c r="E787" s="8"/>
      <c r="F787" s="8"/>
      <c r="G787" s="8"/>
      <c r="H787" s="15"/>
      <c r="I787" s="8"/>
    </row>
    <row r="788" spans="2:9" x14ac:dyDescent="0.3">
      <c r="B788" s="9"/>
      <c r="C788" s="10"/>
      <c r="D788" s="8"/>
      <c r="E788" s="8"/>
      <c r="F788" s="8"/>
      <c r="G788" s="8"/>
      <c r="H788" s="15"/>
      <c r="I788" s="8"/>
    </row>
    <row r="789" spans="2:9" x14ac:dyDescent="0.3">
      <c r="B789" s="9"/>
      <c r="C789" s="10"/>
      <c r="D789" s="8"/>
      <c r="E789" s="8"/>
      <c r="F789" s="8"/>
      <c r="G789" s="8"/>
      <c r="H789" s="15"/>
      <c r="I789" s="8"/>
    </row>
    <row r="790" spans="2:9" x14ac:dyDescent="0.3">
      <c r="B790" s="9"/>
      <c r="C790" s="10"/>
      <c r="D790" s="8"/>
      <c r="E790" s="8"/>
      <c r="F790" s="8"/>
      <c r="G790" s="8"/>
      <c r="H790" s="15"/>
      <c r="I790" s="8"/>
    </row>
    <row r="791" spans="2:9" x14ac:dyDescent="0.3">
      <c r="B791" s="9"/>
      <c r="C791" s="10"/>
      <c r="D791" s="8"/>
      <c r="E791" s="8"/>
      <c r="F791" s="8"/>
      <c r="G791" s="8"/>
      <c r="H791" s="15"/>
      <c r="I791" s="8"/>
    </row>
    <row r="792" spans="2:9" x14ac:dyDescent="0.3">
      <c r="B792" s="9"/>
      <c r="C792" s="10"/>
      <c r="D792" s="8"/>
      <c r="E792" s="8"/>
      <c r="F792" s="8"/>
      <c r="G792" s="8"/>
      <c r="H792" s="15"/>
      <c r="I792" s="8"/>
    </row>
    <row r="793" spans="2:9" x14ac:dyDescent="0.3">
      <c r="B793" s="9"/>
      <c r="C793" s="10"/>
      <c r="D793" s="8"/>
      <c r="E793" s="8"/>
      <c r="F793" s="8"/>
      <c r="G793" s="8"/>
      <c r="H793" s="15"/>
      <c r="I793" s="8"/>
    </row>
    <row r="794" spans="2:9" x14ac:dyDescent="0.3">
      <c r="B794" s="9"/>
      <c r="C794" s="10"/>
      <c r="D794" s="8"/>
      <c r="E794" s="8"/>
      <c r="F794" s="8"/>
      <c r="G794" s="8"/>
      <c r="H794" s="15"/>
      <c r="I794" s="8"/>
    </row>
    <row r="795" spans="2:9" x14ac:dyDescent="0.3">
      <c r="B795" s="9"/>
      <c r="C795" s="10"/>
      <c r="D795" s="8"/>
      <c r="E795" s="8"/>
      <c r="F795" s="8"/>
      <c r="G795" s="8"/>
      <c r="H795" s="15"/>
      <c r="I795" s="8"/>
    </row>
    <row r="796" spans="2:9" x14ac:dyDescent="0.3">
      <c r="B796" s="9"/>
      <c r="C796" s="10"/>
      <c r="D796" s="8"/>
      <c r="E796" s="8"/>
      <c r="F796" s="8"/>
      <c r="G796" s="8"/>
      <c r="H796" s="15"/>
      <c r="I796" s="8"/>
    </row>
    <row r="797" spans="2:9" x14ac:dyDescent="0.3">
      <c r="B797" s="9"/>
      <c r="C797" s="10"/>
      <c r="D797" s="8"/>
      <c r="E797" s="8"/>
      <c r="F797" s="8"/>
      <c r="G797" s="8"/>
      <c r="H797" s="15"/>
      <c r="I797" s="8"/>
    </row>
    <row r="798" spans="2:9" x14ac:dyDescent="0.3">
      <c r="B798" s="9"/>
      <c r="C798" s="10"/>
      <c r="D798" s="8"/>
      <c r="E798" s="8"/>
      <c r="F798" s="8"/>
      <c r="G798" s="8"/>
      <c r="H798" s="15"/>
      <c r="I798" s="8"/>
    </row>
    <row r="799" spans="2:9" x14ac:dyDescent="0.3">
      <c r="B799" s="9"/>
      <c r="C799" s="10"/>
      <c r="D799" s="8"/>
      <c r="E799" s="8"/>
      <c r="F799" s="8"/>
      <c r="G799" s="8"/>
      <c r="H799" s="15"/>
      <c r="I799" s="8"/>
    </row>
    <row r="800" spans="2:9" x14ac:dyDescent="0.3">
      <c r="B800" s="9"/>
      <c r="C800" s="10"/>
      <c r="D800" s="8"/>
      <c r="E800" s="8"/>
      <c r="F800" s="8"/>
      <c r="G800" s="8"/>
      <c r="H800" s="15"/>
      <c r="I800" s="8"/>
    </row>
    <row r="801" spans="2:9" x14ac:dyDescent="0.3">
      <c r="B801" s="9"/>
      <c r="C801" s="10"/>
      <c r="D801" s="8"/>
      <c r="E801" s="8"/>
      <c r="F801" s="8"/>
      <c r="G801" s="8"/>
      <c r="H801" s="15"/>
      <c r="I801" s="8"/>
    </row>
    <row r="802" spans="2:9" x14ac:dyDescent="0.3">
      <c r="B802" s="9"/>
      <c r="C802" s="10"/>
      <c r="D802" s="8"/>
      <c r="E802" s="8"/>
      <c r="F802" s="8"/>
      <c r="G802" s="8"/>
      <c r="H802" s="15"/>
      <c r="I802" s="8"/>
    </row>
    <row r="803" spans="2:9" x14ac:dyDescent="0.3">
      <c r="B803" s="9"/>
      <c r="C803" s="10"/>
      <c r="D803" s="8"/>
      <c r="E803" s="8"/>
      <c r="F803" s="8"/>
      <c r="G803" s="8"/>
      <c r="H803" s="15"/>
      <c r="I803" s="8"/>
    </row>
    <row r="804" spans="2:9" x14ac:dyDescent="0.3">
      <c r="B804" s="9"/>
      <c r="C804" s="10"/>
      <c r="D804" s="8"/>
      <c r="E804" s="8"/>
      <c r="F804" s="8"/>
      <c r="G804" s="8"/>
      <c r="H804" s="15"/>
      <c r="I804" s="8"/>
    </row>
    <row r="805" spans="2:9" x14ac:dyDescent="0.3">
      <c r="B805" s="9"/>
      <c r="C805" s="10"/>
      <c r="D805" s="8"/>
      <c r="E805" s="8"/>
      <c r="F805" s="8"/>
      <c r="G805" s="8"/>
      <c r="H805" s="15"/>
      <c r="I805" s="8"/>
    </row>
    <row r="806" spans="2:9" x14ac:dyDescent="0.3">
      <c r="B806" s="9"/>
      <c r="C806" s="10"/>
      <c r="D806" s="8"/>
      <c r="E806" s="8"/>
      <c r="F806" s="8"/>
      <c r="G806" s="8"/>
      <c r="H806" s="15"/>
      <c r="I806" s="8"/>
    </row>
    <row r="807" spans="2:9" x14ac:dyDescent="0.3">
      <c r="B807" s="9"/>
      <c r="C807" s="10"/>
      <c r="D807" s="8"/>
      <c r="E807" s="8"/>
      <c r="F807" s="8"/>
      <c r="G807" s="8"/>
      <c r="H807" s="15"/>
      <c r="I807" s="8"/>
    </row>
    <row r="808" spans="2:9" x14ac:dyDescent="0.3">
      <c r="B808" s="9"/>
      <c r="C808" s="10"/>
      <c r="D808" s="8"/>
      <c r="E808" s="8"/>
      <c r="F808" s="8"/>
      <c r="G808" s="8"/>
      <c r="H808" s="15"/>
      <c r="I808" s="8"/>
    </row>
    <row r="809" spans="2:9" x14ac:dyDescent="0.3">
      <c r="B809" s="9"/>
      <c r="C809" s="10"/>
      <c r="D809" s="8"/>
      <c r="E809" s="8"/>
      <c r="F809" s="8"/>
      <c r="G809" s="8"/>
      <c r="H809" s="15"/>
      <c r="I809" s="8"/>
    </row>
    <row r="810" spans="2:9" x14ac:dyDescent="0.3">
      <c r="B810" s="9"/>
      <c r="C810" s="10"/>
      <c r="D810" s="8"/>
      <c r="E810" s="8"/>
      <c r="F810" s="8"/>
      <c r="G810" s="8"/>
      <c r="H810" s="15"/>
      <c r="I810" s="8"/>
    </row>
  </sheetData>
  <mergeCells count="23">
    <mergeCell ref="N28:N30"/>
    <mergeCell ref="B327:E327"/>
    <mergeCell ref="B447:E447"/>
    <mergeCell ref="B28:B29"/>
    <mergeCell ref="D28:D30"/>
    <mergeCell ref="E28:E30"/>
    <mergeCell ref="K28:K30"/>
    <mergeCell ref="B333:B334"/>
    <mergeCell ref="D333:D335"/>
    <mergeCell ref="E333:E335"/>
    <mergeCell ref="K333:K335"/>
    <mergeCell ref="N333:N335"/>
    <mergeCell ref="N765:N768"/>
    <mergeCell ref="B452:B453"/>
    <mergeCell ref="D452:D454"/>
    <mergeCell ref="E452:E454"/>
    <mergeCell ref="K452:K454"/>
    <mergeCell ref="N452:N454"/>
    <mergeCell ref="D765:D768"/>
    <mergeCell ref="H765:H768"/>
    <mergeCell ref="I765:I768"/>
    <mergeCell ref="L765:L768"/>
    <mergeCell ref="M765:M76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FEF1E-CE61-46FA-A369-E5B6DE07CBC8}">
  <sheetPr codeName="Hoja51">
    <tabColor theme="9" tint="0.39997558519241921"/>
    <outlinePr summaryBelow="0"/>
  </sheetPr>
  <dimension ref="A4:O338"/>
  <sheetViews>
    <sheetView showGridLines="0" zoomScaleNormal="100" workbookViewId="0">
      <selection activeCell="B6" sqref="B6"/>
    </sheetView>
  </sheetViews>
  <sheetFormatPr baseColWidth="10" defaultColWidth="11.5703125" defaultRowHeight="16.5" outlineLevelRow="1" x14ac:dyDescent="0.3"/>
  <cols>
    <col min="1" max="1" width="2.85546875" style="1" customWidth="1"/>
    <col min="2" max="2" width="6.5703125" style="1" customWidth="1"/>
    <col min="3" max="3" width="58.42578125" style="1" customWidth="1"/>
    <col min="4" max="4" width="30.42578125" style="1" customWidth="1"/>
    <col min="5" max="5" width="36.42578125" style="1" customWidth="1"/>
    <col min="6" max="6" width="26.85546875" style="1" customWidth="1"/>
    <col min="7" max="10" width="20.140625" style="1" customWidth="1"/>
    <col min="11" max="11" width="18.28515625" style="1" customWidth="1"/>
    <col min="12" max="16384" width="11.5703125" style="1"/>
  </cols>
  <sheetData>
    <row r="4" spans="2:12" ht="17.25" thickBot="1" x14ac:dyDescent="0.35"/>
    <row r="5" spans="2:12" x14ac:dyDescent="0.3">
      <c r="B5" s="2" t="s">
        <v>344</v>
      </c>
      <c r="C5" s="3"/>
      <c r="D5" s="4"/>
      <c r="E5" s="4"/>
      <c r="F5" s="4"/>
      <c r="G5" s="4"/>
      <c r="H5" s="4"/>
      <c r="I5" s="4"/>
      <c r="J5" s="4"/>
      <c r="K5" s="4"/>
      <c r="L5" s="4"/>
    </row>
    <row r="6" spans="2:12" ht="4.1500000000000004" customHeight="1" x14ac:dyDescent="0.3"/>
    <row r="7" spans="2:12" x14ac:dyDescent="0.3">
      <c r="B7" s="56" t="s">
        <v>89</v>
      </c>
      <c r="C7" s="57"/>
      <c r="D7" s="58"/>
      <c r="E7" s="58"/>
      <c r="F7" s="58"/>
      <c r="G7" s="58"/>
      <c r="H7" s="60"/>
      <c r="I7" s="60"/>
      <c r="J7" s="60"/>
      <c r="K7" s="60"/>
      <c r="L7" s="60"/>
    </row>
    <row r="8" spans="2:12" x14ac:dyDescent="0.3">
      <c r="B8" s="9"/>
      <c r="C8" s="10"/>
      <c r="D8" s="8"/>
      <c r="E8" s="8"/>
      <c r="F8" s="8"/>
      <c r="G8" s="8"/>
    </row>
    <row r="9" spans="2:12" x14ac:dyDescent="0.3">
      <c r="B9" s="11" t="s">
        <v>1</v>
      </c>
      <c r="C9" s="12"/>
      <c r="D9" s="8"/>
      <c r="E9" s="8"/>
      <c r="F9" s="8"/>
      <c r="G9" s="8"/>
    </row>
    <row r="10" spans="2:12" x14ac:dyDescent="0.3">
      <c r="B10" s="13" t="s">
        <v>2</v>
      </c>
      <c r="C10" s="12"/>
      <c r="D10" s="8"/>
      <c r="E10" s="8"/>
      <c r="F10" s="8"/>
      <c r="G10" s="8"/>
    </row>
    <row r="11" spans="2:12" x14ac:dyDescent="0.3">
      <c r="B11" s="13" t="s">
        <v>3</v>
      </c>
      <c r="C11" s="12"/>
      <c r="D11" s="8"/>
      <c r="E11" s="8"/>
      <c r="F11" s="8"/>
      <c r="G11" s="8"/>
    </row>
    <row r="12" spans="2:12" x14ac:dyDescent="0.3">
      <c r="B12" s="13" t="s">
        <v>4</v>
      </c>
      <c r="C12" s="12"/>
      <c r="D12" s="8"/>
      <c r="E12" s="8"/>
      <c r="F12" s="8"/>
      <c r="G12" s="8"/>
    </row>
    <row r="13" spans="2:12" x14ac:dyDescent="0.3">
      <c r="B13" s="13" t="s">
        <v>5</v>
      </c>
      <c r="C13" s="12"/>
      <c r="D13" s="8"/>
      <c r="E13" s="8"/>
      <c r="F13" s="8"/>
      <c r="G13" s="8"/>
    </row>
    <row r="14" spans="2:12" x14ac:dyDescent="0.3">
      <c r="B14" s="13" t="s">
        <v>6</v>
      </c>
      <c r="C14" s="12"/>
      <c r="D14" s="8"/>
      <c r="E14" s="8"/>
      <c r="F14" s="8"/>
      <c r="G14" s="8"/>
    </row>
    <row r="15" spans="2:12" x14ac:dyDescent="0.3">
      <c r="B15" s="13" t="s">
        <v>7</v>
      </c>
      <c r="C15" s="12"/>
      <c r="D15" s="8"/>
      <c r="E15" s="8"/>
      <c r="F15" s="8"/>
      <c r="G15" s="8"/>
    </row>
    <row r="16" spans="2:12" x14ac:dyDescent="0.3">
      <c r="B16" s="9"/>
      <c r="C16" s="10"/>
      <c r="D16" s="8"/>
      <c r="E16" s="8"/>
      <c r="F16" s="8"/>
      <c r="G16" s="8"/>
    </row>
    <row r="17" spans="2:15" ht="17.25" thickBot="1" x14ac:dyDescent="0.35">
      <c r="B17" s="14" t="s">
        <v>90</v>
      </c>
      <c r="C17" s="10"/>
      <c r="D17" s="8"/>
      <c r="E17" s="8"/>
      <c r="F17" s="8"/>
      <c r="G17" s="8"/>
    </row>
    <row r="18" spans="2:15" ht="17.25" thickBot="1" x14ac:dyDescent="0.35">
      <c r="B18" s="61"/>
      <c r="C18" s="17" t="s">
        <v>91</v>
      </c>
      <c r="D18" s="17" t="s">
        <v>12</v>
      </c>
      <c r="E18" s="17" t="s">
        <v>92</v>
      </c>
      <c r="F18" s="8"/>
      <c r="G18" s="8"/>
    </row>
    <row r="19" spans="2:15" ht="49.15" customHeight="1" thickBot="1" x14ac:dyDescent="0.35">
      <c r="B19" s="62" t="s">
        <v>14</v>
      </c>
      <c r="C19" s="63" t="s">
        <v>108</v>
      </c>
      <c r="D19" s="63" t="s">
        <v>109</v>
      </c>
      <c r="E19" s="115" t="s">
        <v>110</v>
      </c>
      <c r="F19" s="8"/>
      <c r="G19" s="8"/>
    </row>
    <row r="20" spans="2:15" ht="58.9" customHeight="1" thickBot="1" x14ac:dyDescent="0.35">
      <c r="B20" s="62">
        <v>2</v>
      </c>
      <c r="C20" s="63" t="s">
        <v>111</v>
      </c>
      <c r="D20" s="63" t="s">
        <v>112</v>
      </c>
      <c r="E20" s="116"/>
      <c r="F20" s="8"/>
      <c r="G20" s="8"/>
    </row>
    <row r="21" spans="2:15" ht="67.150000000000006" customHeight="1" thickBot="1" x14ac:dyDescent="0.35">
      <c r="B21" s="62" t="s">
        <v>23</v>
      </c>
      <c r="C21" s="63" t="s">
        <v>113</v>
      </c>
      <c r="D21" s="115" t="s">
        <v>114</v>
      </c>
      <c r="E21" s="116"/>
      <c r="F21" s="8"/>
      <c r="G21" s="8"/>
    </row>
    <row r="22" spans="2:15" ht="17.25" thickBot="1" x14ac:dyDescent="0.35">
      <c r="B22" s="62">
        <v>4</v>
      </c>
      <c r="C22" s="63" t="s">
        <v>115</v>
      </c>
      <c r="D22" s="117"/>
      <c r="E22" s="117"/>
      <c r="F22" s="8"/>
      <c r="G22" s="8"/>
    </row>
    <row r="23" spans="2:15" x14ac:dyDescent="0.3">
      <c r="B23" s="9"/>
      <c r="C23" s="10"/>
      <c r="D23" s="8"/>
      <c r="E23" s="8"/>
      <c r="F23" s="8"/>
      <c r="G23" s="8"/>
    </row>
    <row r="24" spans="2:15" ht="17.25" thickBot="1" x14ac:dyDescent="0.35">
      <c r="B24" s="14" t="s">
        <v>115</v>
      </c>
      <c r="C24" s="10"/>
      <c r="D24" s="8"/>
      <c r="E24" s="8"/>
      <c r="F24" s="8"/>
      <c r="G24" s="8"/>
    </row>
    <row r="25" spans="2:15" ht="17.25" thickBot="1" x14ac:dyDescent="0.35">
      <c r="B25" s="22">
        <v>1</v>
      </c>
      <c r="C25" s="23">
        <v>2</v>
      </c>
      <c r="D25" s="23">
        <v>3</v>
      </c>
      <c r="E25" s="23">
        <v>4</v>
      </c>
      <c r="F25" s="23">
        <v>4</v>
      </c>
      <c r="G25" s="23">
        <v>5</v>
      </c>
      <c r="H25" s="78">
        <v>6</v>
      </c>
      <c r="I25" s="78">
        <v>6</v>
      </c>
      <c r="J25" s="78">
        <v>7</v>
      </c>
      <c r="K25" s="78">
        <v>8</v>
      </c>
      <c r="L25" s="78">
        <v>9</v>
      </c>
      <c r="M25" s="78">
        <v>10</v>
      </c>
      <c r="N25" s="78">
        <v>11</v>
      </c>
      <c r="O25" s="78">
        <v>12</v>
      </c>
    </row>
    <row r="26" spans="2:15" x14ac:dyDescent="0.3">
      <c r="B26" s="66"/>
      <c r="C26" s="67"/>
      <c r="D26" s="98" t="s">
        <v>35</v>
      </c>
      <c r="E26" s="67"/>
      <c r="F26" s="67"/>
      <c r="G26" s="67"/>
      <c r="H26" s="79"/>
      <c r="I26" s="112" t="s">
        <v>94</v>
      </c>
      <c r="J26" s="112" t="s">
        <v>95</v>
      </c>
      <c r="K26" s="79" t="s">
        <v>96</v>
      </c>
      <c r="L26" s="79"/>
      <c r="M26" s="109" t="s">
        <v>97</v>
      </c>
      <c r="N26" s="109" t="s">
        <v>98</v>
      </c>
      <c r="O26" s="109" t="s">
        <v>99</v>
      </c>
    </row>
    <row r="27" spans="2:15" ht="13.9" customHeight="1" x14ac:dyDescent="0.3">
      <c r="B27" s="66" t="s">
        <v>33</v>
      </c>
      <c r="C27" s="67" t="s">
        <v>100</v>
      </c>
      <c r="D27" s="99"/>
      <c r="E27" s="67" t="s">
        <v>101</v>
      </c>
      <c r="F27" s="67" t="s">
        <v>101</v>
      </c>
      <c r="G27" s="67" t="s">
        <v>102</v>
      </c>
      <c r="H27" s="79" t="s">
        <v>40</v>
      </c>
      <c r="I27" s="113"/>
      <c r="J27" s="113"/>
      <c r="K27" s="79" t="s">
        <v>103</v>
      </c>
      <c r="L27" s="79" t="s">
        <v>104</v>
      </c>
      <c r="M27" s="110"/>
      <c r="N27" s="110"/>
      <c r="O27" s="110"/>
    </row>
    <row r="28" spans="2:15" x14ac:dyDescent="0.3">
      <c r="B28" s="66"/>
      <c r="C28" s="67"/>
      <c r="D28" s="99"/>
      <c r="E28" s="67" t="s">
        <v>116</v>
      </c>
      <c r="F28" s="67" t="s">
        <v>117</v>
      </c>
      <c r="G28" s="67" t="s">
        <v>46</v>
      </c>
      <c r="H28" s="79" t="s">
        <v>49</v>
      </c>
      <c r="I28" s="113"/>
      <c r="J28" s="113"/>
      <c r="K28" s="79" t="s">
        <v>106</v>
      </c>
      <c r="L28" s="80"/>
      <c r="M28" s="110"/>
      <c r="N28" s="110"/>
      <c r="O28" s="110"/>
    </row>
    <row r="29" spans="2:15" ht="17.25" collapsed="1" thickBot="1" x14ac:dyDescent="0.35">
      <c r="B29" s="27"/>
      <c r="C29" s="70"/>
      <c r="D29" s="100"/>
      <c r="E29" s="30"/>
      <c r="F29" s="30"/>
      <c r="G29" s="30"/>
      <c r="H29" s="81" t="s">
        <v>53</v>
      </c>
      <c r="I29" s="114"/>
      <c r="J29" s="114"/>
      <c r="K29" s="82"/>
      <c r="L29" s="82"/>
      <c r="M29" s="111"/>
      <c r="N29" s="111"/>
      <c r="O29" s="111"/>
    </row>
    <row r="30" spans="2:15" ht="17.25" hidden="1" outlineLevel="1" thickBot="1" x14ac:dyDescent="0.35">
      <c r="B30" s="73">
        <v>1</v>
      </c>
      <c r="C30" s="19" t="str">
        <f>+'[2]2.7. Procurement P'!B10</f>
        <v>Fedearroz</v>
      </c>
      <c r="D30" s="46" t="s">
        <v>56</v>
      </c>
      <c r="E30" s="49">
        <f>+'[2]2.7. Procurement P'!K10</f>
        <v>5010279.2424880061</v>
      </c>
      <c r="F30" s="49">
        <f>+'[2]2.7. Procurement P'!F10</f>
        <v>806592.49911110988</v>
      </c>
      <c r="G30" s="49">
        <v>4</v>
      </c>
      <c r="H30" s="83"/>
      <c r="I30" s="83"/>
      <c r="J30" s="83"/>
      <c r="K30" s="83"/>
      <c r="L30" s="83"/>
      <c r="M30" s="83"/>
      <c r="N30" s="83"/>
      <c r="O30" s="83"/>
    </row>
    <row r="31" spans="2:15" ht="17.25" hidden="1" outlineLevel="1" thickBot="1" x14ac:dyDescent="0.35">
      <c r="B31" s="73">
        <v>2</v>
      </c>
      <c r="C31" s="19" t="str">
        <f>+'[2]2.7. Procurement P'!B18</f>
        <v>Fenalce</v>
      </c>
      <c r="D31" s="46" t="s">
        <v>56</v>
      </c>
      <c r="E31" s="49">
        <f>+'[2]2.7. Procurement P'!K18</f>
        <v>2595876.0112975324</v>
      </c>
      <c r="F31" s="49">
        <f>+'[2]2.7. Procurement P'!F18</f>
        <v>333905.37376604322</v>
      </c>
      <c r="G31" s="49">
        <v>4</v>
      </c>
      <c r="H31" s="83"/>
      <c r="I31" s="83"/>
      <c r="J31" s="83"/>
      <c r="K31" s="83"/>
      <c r="L31" s="83"/>
      <c r="M31" s="83"/>
      <c r="N31" s="83"/>
      <c r="O31" s="83"/>
    </row>
    <row r="32" spans="2:15" ht="17.25" hidden="1" outlineLevel="1" thickBot="1" x14ac:dyDescent="0.35">
      <c r="B32" s="73">
        <v>3</v>
      </c>
      <c r="C32" s="19" t="str">
        <f>+'[2]2.7. Procurement P'!B26</f>
        <v>Fedepapa</v>
      </c>
      <c r="D32" s="46" t="s">
        <v>56</v>
      </c>
      <c r="E32" s="49">
        <f>+'[2]2.7. Procurement P'!K26</f>
        <v>2210277.7688247017</v>
      </c>
      <c r="F32" s="49">
        <f>+'[2]2.7. Procurement P'!F26</f>
        <v>323946.1650107535</v>
      </c>
      <c r="G32" s="49">
        <v>4</v>
      </c>
      <c r="H32" s="83"/>
      <c r="I32" s="83"/>
      <c r="J32" s="83"/>
      <c r="K32" s="83"/>
      <c r="L32" s="83"/>
      <c r="M32" s="83"/>
      <c r="N32" s="83"/>
      <c r="O32" s="83"/>
    </row>
    <row r="33" spans="2:15" ht="17.25" hidden="1" outlineLevel="1" thickBot="1" x14ac:dyDescent="0.35">
      <c r="B33" s="73">
        <v>4</v>
      </c>
      <c r="C33" s="19" t="str">
        <f>+'[2]2.7. Procurement P'!B34</f>
        <v>Fedepanela</v>
      </c>
      <c r="D33" s="46" t="s">
        <v>56</v>
      </c>
      <c r="E33" s="49">
        <f>+'[2]2.7. Procurement P'!K34</f>
        <v>2316308.5736263171</v>
      </c>
      <c r="F33" s="49">
        <f>+'[2]2.7. Procurement P'!F34</f>
        <v>384368.15108087682</v>
      </c>
      <c r="G33" s="49">
        <v>4</v>
      </c>
      <c r="H33" s="83"/>
      <c r="I33" s="83"/>
      <c r="J33" s="83"/>
      <c r="K33" s="83"/>
      <c r="L33" s="83"/>
      <c r="M33" s="83"/>
      <c r="N33" s="83"/>
      <c r="O33" s="83"/>
    </row>
    <row r="34" spans="2:15" ht="17.25" hidden="1" outlineLevel="1" thickBot="1" x14ac:dyDescent="0.35">
      <c r="B34" s="73">
        <v>5</v>
      </c>
      <c r="C34" s="19" t="str">
        <f>+'[2]2.7. Procurement P'!B42</f>
        <v>Fedegan</v>
      </c>
      <c r="D34" s="46" t="s">
        <v>56</v>
      </c>
      <c r="E34" s="49">
        <f>+'[2]2.7. Procurement P'!K42</f>
        <v>5839352.8488188274</v>
      </c>
      <c r="F34" s="49">
        <f>+'[2]2.7. Procurement P'!F42</f>
        <v>384417.06500073185</v>
      </c>
      <c r="G34" s="49">
        <v>4</v>
      </c>
      <c r="H34" s="83"/>
      <c r="I34" s="83"/>
      <c r="J34" s="83"/>
      <c r="K34" s="83"/>
      <c r="L34" s="83"/>
      <c r="M34" s="83"/>
      <c r="N34" s="83"/>
      <c r="O34" s="83"/>
    </row>
    <row r="35" spans="2:15" ht="17.25" hidden="1" outlineLevel="1" thickBot="1" x14ac:dyDescent="0.35">
      <c r="B35" s="73">
        <v>6</v>
      </c>
      <c r="C35" s="19" t="str">
        <f>+'[2]2.7. Procurement P'!B50</f>
        <v>Fedeacafé-Cenicafé</v>
      </c>
      <c r="D35" s="46" t="s">
        <v>56</v>
      </c>
      <c r="E35" s="49">
        <f>+'[2]2.7. Procurement P'!K50</f>
        <v>3375746.2111457596</v>
      </c>
      <c r="F35" s="49">
        <f>+'[2]2.7. Procurement P'!F50</f>
        <v>683346.16917164135</v>
      </c>
      <c r="G35" s="49">
        <v>4</v>
      </c>
      <c r="H35" s="83"/>
      <c r="I35" s="83"/>
      <c r="J35" s="83"/>
      <c r="K35" s="83"/>
      <c r="L35" s="83"/>
      <c r="M35" s="83"/>
      <c r="N35" s="83"/>
      <c r="O35" s="83"/>
    </row>
    <row r="36" spans="2:15" ht="17.25" hidden="1" outlineLevel="1" thickBot="1" x14ac:dyDescent="0.35">
      <c r="B36" s="73">
        <v>7</v>
      </c>
      <c r="C36" s="19" t="str">
        <f>+'[2]2.7. Procurement P'!B58</f>
        <v>Asbama-Augura-Asohofrucol</v>
      </c>
      <c r="D36" s="46" t="s">
        <v>56</v>
      </c>
      <c r="E36" s="49">
        <f>+'[2]2.7. Procurement P'!K58</f>
        <v>4569882.9752979157</v>
      </c>
      <c r="F36" s="49">
        <f>+'[2]2.7. Procurement P'!F58</f>
        <v>877090.49687643151</v>
      </c>
      <c r="G36" s="49">
        <v>4</v>
      </c>
      <c r="H36" s="83"/>
      <c r="I36" s="83"/>
      <c r="J36" s="83"/>
      <c r="K36" s="83"/>
      <c r="L36" s="83"/>
      <c r="M36" s="83"/>
      <c r="N36" s="83"/>
      <c r="O36" s="83"/>
    </row>
    <row r="37" spans="2:15" ht="17.25" hidden="1" outlineLevel="1" thickBot="1" x14ac:dyDescent="0.35">
      <c r="B37" s="73">
        <v>8</v>
      </c>
      <c r="C37" s="19" t="str">
        <f>+'[2]2.7. Procurement P'!B66</f>
        <v>Asocaña-Cenicaña</v>
      </c>
      <c r="D37" s="46" t="s">
        <v>56</v>
      </c>
      <c r="E37" s="49">
        <f>+'[2]2.7. Procurement P'!K66</f>
        <v>6980004.6473237267</v>
      </c>
      <c r="F37" s="49">
        <f>+'[2]2.7. Procurement P'!F66</f>
        <v>1825016.05943502</v>
      </c>
      <c r="G37" s="49">
        <v>4</v>
      </c>
      <c r="H37" s="83"/>
      <c r="I37" s="83"/>
      <c r="J37" s="83"/>
      <c r="K37" s="83"/>
      <c r="L37" s="83"/>
      <c r="M37" s="83"/>
      <c r="N37" s="83"/>
      <c r="O37" s="83"/>
    </row>
    <row r="38" spans="2:15" ht="17.25" hidden="1" outlineLevel="1" thickBot="1" x14ac:dyDescent="0.35">
      <c r="B38" s="73">
        <v>9</v>
      </c>
      <c r="C38" s="19" t="str">
        <f>+'[2]2.7. Procurement P'!B74</f>
        <v>Agrosavia</v>
      </c>
      <c r="D38" s="46" t="s">
        <v>56</v>
      </c>
      <c r="E38" s="49">
        <f>+'[2]2.7. Procurement P'!K74</f>
        <v>4044800.609552695</v>
      </c>
      <c r="F38" s="49">
        <f>+'[2]2.7. Procurement P'!F74</f>
        <v>845263.7455316307</v>
      </c>
      <c r="G38" s="49">
        <v>4</v>
      </c>
      <c r="H38" s="83"/>
      <c r="I38" s="83"/>
      <c r="J38" s="83"/>
      <c r="K38" s="83"/>
      <c r="L38" s="83"/>
      <c r="M38" s="83"/>
      <c r="N38" s="83"/>
      <c r="O38" s="83"/>
    </row>
    <row r="39" spans="2:15" ht="17.25" hidden="1" outlineLevel="1" thickBot="1" x14ac:dyDescent="0.35">
      <c r="B39" s="73">
        <v>10</v>
      </c>
      <c r="C39" s="19" t="str">
        <f>+'[2]2.7. Procurement P'!B82</f>
        <v>CIMMYT</v>
      </c>
      <c r="D39" s="46" t="s">
        <v>56</v>
      </c>
      <c r="E39" s="49">
        <f>+'[2]2.7. Procurement P'!K82</f>
        <v>2022677.3805566397</v>
      </c>
      <c r="F39" s="49">
        <f>+'[2]2.7. Procurement P'!F82</f>
        <v>396101.71039230685</v>
      </c>
      <c r="G39" s="49">
        <v>4</v>
      </c>
      <c r="H39" s="83"/>
      <c r="I39" s="83"/>
      <c r="J39" s="83"/>
      <c r="K39" s="83"/>
      <c r="L39" s="83"/>
      <c r="M39" s="83"/>
      <c r="N39" s="83"/>
      <c r="O39" s="83"/>
    </row>
    <row r="40" spans="2:15" ht="17.25" hidden="1" outlineLevel="1" thickBot="1" x14ac:dyDescent="0.35">
      <c r="B40" s="73">
        <v>11</v>
      </c>
      <c r="C40" s="19" t="str">
        <f>+'[2]2.7. Procurement P'!B90</f>
        <v>CIPAV</v>
      </c>
      <c r="D40" s="46" t="s">
        <v>56</v>
      </c>
      <c r="E40" s="49">
        <f>+'[2]2.7. Procurement P'!K90</f>
        <v>797342.52306164044</v>
      </c>
      <c r="F40" s="49">
        <f>+'[2]2.7. Procurement P'!F90</f>
        <v>162310.85157892536</v>
      </c>
      <c r="G40" s="49">
        <v>4</v>
      </c>
      <c r="H40" s="83"/>
      <c r="I40" s="83"/>
      <c r="J40" s="83"/>
      <c r="K40" s="83"/>
      <c r="L40" s="83"/>
      <c r="M40" s="83"/>
      <c r="N40" s="83"/>
      <c r="O40" s="83"/>
    </row>
    <row r="41" spans="2:15" ht="17.25" hidden="1" outlineLevel="1" thickBot="1" x14ac:dyDescent="0.35">
      <c r="B41" s="73">
        <v>12</v>
      </c>
      <c r="C41" s="19" t="s">
        <v>118</v>
      </c>
      <c r="D41" s="46" t="s">
        <v>56</v>
      </c>
      <c r="E41" s="49">
        <v>757934.88503963093</v>
      </c>
      <c r="F41" s="49">
        <v>157210.8926827666</v>
      </c>
      <c r="G41" s="49">
        <v>4</v>
      </c>
      <c r="H41" s="84"/>
      <c r="I41" s="84"/>
      <c r="J41" s="84"/>
      <c r="K41" s="84"/>
      <c r="L41" s="84"/>
      <c r="M41" s="84"/>
      <c r="N41" s="84"/>
      <c r="O41" s="84"/>
    </row>
    <row r="42" spans="2:15" ht="16.149999999999999" customHeight="1" thickBot="1" x14ac:dyDescent="0.35">
      <c r="B42" s="107" t="s">
        <v>119</v>
      </c>
      <c r="C42" s="108"/>
      <c r="D42" s="108"/>
      <c r="E42" s="85">
        <f>+SUM(E30:E41)</f>
        <v>40520483.677033395</v>
      </c>
      <c r="F42" s="86"/>
      <c r="G42" s="86"/>
      <c r="H42" s="86"/>
      <c r="I42" s="86"/>
      <c r="J42" s="86"/>
      <c r="K42" s="86"/>
      <c r="L42" s="86"/>
      <c r="M42" s="86"/>
      <c r="N42" s="86"/>
      <c r="O42" s="86"/>
    </row>
    <row r="43" spans="2:15" x14ac:dyDescent="0.3">
      <c r="B43" s="9"/>
      <c r="C43" s="10"/>
      <c r="D43" s="8"/>
      <c r="E43" s="8"/>
      <c r="F43" s="8"/>
      <c r="G43" s="8"/>
    </row>
    <row r="44" spans="2:15" ht="17.25" thickBot="1" x14ac:dyDescent="0.35">
      <c r="B44" s="14" t="s">
        <v>113</v>
      </c>
      <c r="C44" s="10"/>
      <c r="D44" s="8"/>
      <c r="E44" s="8"/>
      <c r="F44" s="8"/>
      <c r="G44" s="8"/>
    </row>
    <row r="45" spans="2:15" ht="17.25" thickBot="1" x14ac:dyDescent="0.35">
      <c r="B45" s="22">
        <v>1</v>
      </c>
      <c r="C45" s="23">
        <v>2</v>
      </c>
      <c r="D45" s="23">
        <v>3</v>
      </c>
      <c r="E45" s="23">
        <v>4</v>
      </c>
      <c r="F45" s="23">
        <v>4</v>
      </c>
      <c r="G45" s="23">
        <v>5</v>
      </c>
      <c r="H45" s="78">
        <v>6</v>
      </c>
      <c r="I45" s="78">
        <v>6</v>
      </c>
      <c r="J45" s="78">
        <v>7</v>
      </c>
      <c r="K45" s="78">
        <v>8</v>
      </c>
      <c r="L45" s="78">
        <v>9</v>
      </c>
      <c r="M45" s="78">
        <v>10</v>
      </c>
      <c r="N45" s="78">
        <v>11</v>
      </c>
      <c r="O45" s="78">
        <v>12</v>
      </c>
    </row>
    <row r="46" spans="2:15" ht="13.9" customHeight="1" x14ac:dyDescent="0.3">
      <c r="B46" s="66"/>
      <c r="C46" s="67"/>
      <c r="D46" s="98" t="s">
        <v>35</v>
      </c>
      <c r="E46" s="67"/>
      <c r="F46" s="67"/>
      <c r="G46" s="67"/>
      <c r="H46" s="79"/>
      <c r="I46" s="112" t="s">
        <v>94</v>
      </c>
      <c r="J46" s="112" t="s">
        <v>95</v>
      </c>
      <c r="K46" s="79" t="s">
        <v>96</v>
      </c>
      <c r="L46" s="79"/>
      <c r="M46" s="109" t="s">
        <v>97</v>
      </c>
      <c r="N46" s="109" t="s">
        <v>98</v>
      </c>
      <c r="O46" s="109" t="s">
        <v>99</v>
      </c>
    </row>
    <row r="47" spans="2:15" ht="18.600000000000001" customHeight="1" x14ac:dyDescent="0.3">
      <c r="B47" s="66" t="s">
        <v>33</v>
      </c>
      <c r="C47" s="67" t="s">
        <v>100</v>
      </c>
      <c r="D47" s="99"/>
      <c r="E47" s="67" t="s">
        <v>101</v>
      </c>
      <c r="F47" s="67" t="s">
        <v>101</v>
      </c>
      <c r="G47" s="67" t="s">
        <v>102</v>
      </c>
      <c r="H47" s="79" t="s">
        <v>40</v>
      </c>
      <c r="I47" s="113"/>
      <c r="J47" s="113"/>
      <c r="K47" s="79" t="s">
        <v>103</v>
      </c>
      <c r="L47" s="79" t="s">
        <v>104</v>
      </c>
      <c r="M47" s="110"/>
      <c r="N47" s="110"/>
      <c r="O47" s="110"/>
    </row>
    <row r="48" spans="2:15" x14ac:dyDescent="0.3">
      <c r="B48" s="66"/>
      <c r="C48" s="67"/>
      <c r="D48" s="99"/>
      <c r="E48" s="67" t="s">
        <v>116</v>
      </c>
      <c r="F48" s="67" t="s">
        <v>120</v>
      </c>
      <c r="G48" s="67" t="s">
        <v>46</v>
      </c>
      <c r="H48" s="79" t="s">
        <v>49</v>
      </c>
      <c r="I48" s="113"/>
      <c r="J48" s="113"/>
      <c r="K48" s="79" t="s">
        <v>106</v>
      </c>
      <c r="L48" s="80"/>
      <c r="M48" s="110"/>
      <c r="N48" s="110"/>
      <c r="O48" s="110"/>
    </row>
    <row r="49" spans="2:15" ht="17.25" thickBot="1" x14ac:dyDescent="0.35">
      <c r="B49" s="27"/>
      <c r="C49" s="70"/>
      <c r="D49" s="100"/>
      <c r="E49" s="30"/>
      <c r="F49" s="30"/>
      <c r="G49" s="30"/>
      <c r="H49" s="81" t="s">
        <v>53</v>
      </c>
      <c r="I49" s="114"/>
      <c r="J49" s="114"/>
      <c r="K49" s="82"/>
      <c r="L49" s="82"/>
      <c r="M49" s="111"/>
      <c r="N49" s="111"/>
      <c r="O49" s="111"/>
    </row>
    <row r="50" spans="2:15" ht="17.25" outlineLevel="1" thickBot="1" x14ac:dyDescent="0.35">
      <c r="B50" s="73">
        <v>1</v>
      </c>
      <c r="C50" s="19" t="s">
        <v>121</v>
      </c>
      <c r="D50" s="46" t="s">
        <v>56</v>
      </c>
      <c r="E50" s="49">
        <v>831282.3437851019</v>
      </c>
      <c r="F50" s="49">
        <v>279794.43349150568</v>
      </c>
      <c r="G50" s="49">
        <v>3</v>
      </c>
      <c r="H50" s="83"/>
      <c r="I50" s="83"/>
      <c r="J50" s="83"/>
      <c r="K50" s="83"/>
      <c r="L50" s="83"/>
      <c r="M50" s="83"/>
      <c r="N50" s="83"/>
      <c r="O50" s="83"/>
    </row>
    <row r="51" spans="2:15" ht="14.45" customHeight="1" outlineLevel="1" thickBot="1" x14ac:dyDescent="0.35">
      <c r="B51" s="73">
        <v>2</v>
      </c>
      <c r="C51" s="19" t="s">
        <v>122</v>
      </c>
      <c r="D51" s="46" t="s">
        <v>56</v>
      </c>
      <c r="E51" s="49">
        <v>1295555.9271444171</v>
      </c>
      <c r="F51" s="49">
        <v>263210.62783981737</v>
      </c>
      <c r="G51" s="49">
        <v>3</v>
      </c>
      <c r="H51" s="83"/>
      <c r="I51" s="83"/>
      <c r="J51" s="83"/>
      <c r="K51" s="83"/>
      <c r="L51" s="83"/>
      <c r="M51" s="83"/>
      <c r="N51" s="83"/>
      <c r="O51" s="83"/>
    </row>
    <row r="52" spans="2:15" ht="14.45" customHeight="1" outlineLevel="1" thickBot="1" x14ac:dyDescent="0.35">
      <c r="B52" s="73">
        <v>3</v>
      </c>
      <c r="C52" s="19" t="s">
        <v>123</v>
      </c>
      <c r="D52" s="46" t="s">
        <v>56</v>
      </c>
      <c r="E52" s="49">
        <v>769344.07326143619</v>
      </c>
      <c r="F52" s="49">
        <v>231481.12337029242</v>
      </c>
      <c r="G52" s="49">
        <v>3</v>
      </c>
      <c r="H52" s="83"/>
      <c r="I52" s="83"/>
      <c r="J52" s="83"/>
      <c r="K52" s="83"/>
      <c r="L52" s="83"/>
      <c r="M52" s="83"/>
      <c r="N52" s="83"/>
      <c r="O52" s="83"/>
    </row>
    <row r="53" spans="2:15" ht="14.45" customHeight="1" outlineLevel="1" thickBot="1" x14ac:dyDescent="0.35">
      <c r="B53" s="73">
        <v>4</v>
      </c>
      <c r="C53" s="19" t="s">
        <v>124</v>
      </c>
      <c r="D53" s="46" t="s">
        <v>56</v>
      </c>
      <c r="E53" s="49">
        <v>1024302.7050144887</v>
      </c>
      <c r="F53" s="49">
        <v>208101.67468349935</v>
      </c>
      <c r="G53" s="49">
        <v>3</v>
      </c>
      <c r="H53" s="83"/>
      <c r="I53" s="83"/>
      <c r="J53" s="83"/>
      <c r="K53" s="83"/>
      <c r="L53" s="83"/>
      <c r="M53" s="83"/>
      <c r="N53" s="83"/>
      <c r="O53" s="83"/>
    </row>
    <row r="54" spans="2:15" ht="14.45" customHeight="1" outlineLevel="1" thickBot="1" x14ac:dyDescent="0.35">
      <c r="B54" s="73">
        <v>5</v>
      </c>
      <c r="C54" s="19" t="s">
        <v>125</v>
      </c>
      <c r="D54" s="46" t="s">
        <v>56</v>
      </c>
      <c r="E54" s="49">
        <v>882718.40103435051</v>
      </c>
      <c r="F54" s="49">
        <v>179336.80798645431</v>
      </c>
      <c r="G54" s="49">
        <v>3</v>
      </c>
      <c r="H54" s="83"/>
      <c r="I54" s="83"/>
      <c r="J54" s="83"/>
      <c r="K54" s="83"/>
      <c r="L54" s="83"/>
      <c r="M54" s="83"/>
      <c r="N54" s="83"/>
      <c r="O54" s="83"/>
    </row>
    <row r="55" spans="2:15" ht="14.45" customHeight="1" outlineLevel="1" thickBot="1" x14ac:dyDescent="0.35">
      <c r="B55" s="73">
        <v>6</v>
      </c>
      <c r="C55" s="19" t="s">
        <v>126</v>
      </c>
      <c r="D55" s="46" t="s">
        <v>56</v>
      </c>
      <c r="E55" s="49">
        <v>465961.15846876375</v>
      </c>
      <c r="F55" s="49">
        <v>129499.75752283742</v>
      </c>
      <c r="G55" s="49">
        <v>3</v>
      </c>
      <c r="H55" s="83"/>
      <c r="I55" s="83"/>
      <c r="J55" s="83"/>
      <c r="K55" s="83"/>
      <c r="L55" s="83"/>
      <c r="M55" s="83"/>
      <c r="N55" s="83"/>
      <c r="O55" s="83"/>
    </row>
    <row r="56" spans="2:15" ht="14.45" customHeight="1" outlineLevel="1" thickBot="1" x14ac:dyDescent="0.35">
      <c r="B56" s="73">
        <v>7</v>
      </c>
      <c r="C56" s="19" t="s">
        <v>127</v>
      </c>
      <c r="D56" s="46" t="s">
        <v>56</v>
      </c>
      <c r="E56" s="49">
        <v>543248.59446005395</v>
      </c>
      <c r="F56" s="49">
        <v>110368.68468974248</v>
      </c>
      <c r="G56" s="49">
        <v>3</v>
      </c>
      <c r="H56" s="83"/>
      <c r="I56" s="83"/>
      <c r="J56" s="83"/>
      <c r="K56" s="83"/>
      <c r="L56" s="83"/>
      <c r="M56" s="83"/>
      <c r="N56" s="83"/>
      <c r="O56" s="83"/>
    </row>
    <row r="57" spans="2:15" ht="14.45" customHeight="1" outlineLevel="1" thickBot="1" x14ac:dyDescent="0.35">
      <c r="B57" s="73">
        <v>8</v>
      </c>
      <c r="C57" s="19" t="s">
        <v>128</v>
      </c>
      <c r="D57" s="46" t="s">
        <v>56</v>
      </c>
      <c r="E57" s="49">
        <v>531271.60734408896</v>
      </c>
      <c r="F57" s="49">
        <v>107935.38927395057</v>
      </c>
      <c r="G57" s="49">
        <v>3</v>
      </c>
      <c r="H57" s="83"/>
      <c r="I57" s="83"/>
      <c r="J57" s="83"/>
      <c r="K57" s="83"/>
      <c r="L57" s="83"/>
      <c r="M57" s="83"/>
      <c r="N57" s="83"/>
      <c r="O57" s="83"/>
    </row>
    <row r="58" spans="2:15" ht="14.45" customHeight="1" outlineLevel="1" thickBot="1" x14ac:dyDescent="0.35">
      <c r="B58" s="73">
        <v>9</v>
      </c>
      <c r="C58" s="19" t="s">
        <v>129</v>
      </c>
      <c r="D58" s="46" t="s">
        <v>56</v>
      </c>
      <c r="E58" s="49">
        <v>516400.49030190549</v>
      </c>
      <c r="F58" s="49">
        <v>104914.11016793773</v>
      </c>
      <c r="G58" s="49">
        <v>3</v>
      </c>
      <c r="H58" s="83"/>
      <c r="I58" s="83"/>
      <c r="J58" s="83"/>
      <c r="K58" s="83"/>
      <c r="L58" s="83"/>
      <c r="M58" s="83"/>
      <c r="N58" s="83"/>
      <c r="O58" s="83"/>
    </row>
    <row r="59" spans="2:15" ht="12" customHeight="1" outlineLevel="1" thickBot="1" x14ac:dyDescent="0.35">
      <c r="B59" s="73">
        <v>10</v>
      </c>
      <c r="C59" s="19" t="s">
        <v>130</v>
      </c>
      <c r="D59" s="46" t="s">
        <v>56</v>
      </c>
      <c r="E59" s="49">
        <v>454760.93102377863</v>
      </c>
      <c r="F59" s="49">
        <v>94326.535609659957</v>
      </c>
      <c r="G59" s="49">
        <v>3</v>
      </c>
      <c r="H59" s="83"/>
      <c r="I59" s="83"/>
      <c r="J59" s="83"/>
      <c r="K59" s="83"/>
      <c r="L59" s="83"/>
      <c r="M59" s="83"/>
      <c r="N59" s="83"/>
      <c r="O59" s="83"/>
    </row>
    <row r="60" spans="2:15" ht="12" customHeight="1" outlineLevel="1" thickBot="1" x14ac:dyDescent="0.35">
      <c r="B60" s="73">
        <v>11</v>
      </c>
      <c r="C60" s="19" t="s">
        <v>131</v>
      </c>
      <c r="D60" s="46" t="s">
        <v>56</v>
      </c>
      <c r="E60" s="49">
        <v>403647.4913751834</v>
      </c>
      <c r="F60" s="49">
        <v>93944.199678081146</v>
      </c>
      <c r="G60" s="49">
        <v>3</v>
      </c>
      <c r="H60" s="83"/>
      <c r="I60" s="83"/>
      <c r="J60" s="83"/>
      <c r="K60" s="83"/>
      <c r="L60" s="83"/>
      <c r="M60" s="83"/>
      <c r="N60" s="83"/>
      <c r="O60" s="83"/>
    </row>
    <row r="61" spans="2:15" ht="12" customHeight="1" outlineLevel="1" thickBot="1" x14ac:dyDescent="0.35">
      <c r="B61" s="73">
        <v>12</v>
      </c>
      <c r="C61" s="19" t="s">
        <v>132</v>
      </c>
      <c r="D61" s="46" t="s">
        <v>56</v>
      </c>
      <c r="E61" s="49">
        <v>179325.32254430867</v>
      </c>
      <c r="F61" s="49">
        <v>89888.592187346017</v>
      </c>
      <c r="G61" s="49">
        <v>3</v>
      </c>
      <c r="H61" s="83"/>
      <c r="I61" s="83"/>
      <c r="J61" s="83"/>
      <c r="K61" s="83"/>
      <c r="L61" s="83"/>
      <c r="M61" s="83"/>
      <c r="N61" s="83"/>
      <c r="O61" s="83"/>
    </row>
    <row r="62" spans="2:15" ht="12" customHeight="1" outlineLevel="1" thickBot="1" x14ac:dyDescent="0.35">
      <c r="B62" s="73">
        <v>13</v>
      </c>
      <c r="C62" s="19" t="s">
        <v>133</v>
      </c>
      <c r="D62" s="46" t="s">
        <v>56</v>
      </c>
      <c r="E62" s="49">
        <v>440640.13595154276</v>
      </c>
      <c r="F62" s="49">
        <v>89522.315791388843</v>
      </c>
      <c r="G62" s="49">
        <v>3</v>
      </c>
      <c r="H62" s="83"/>
      <c r="I62" s="83"/>
      <c r="J62" s="83"/>
      <c r="K62" s="83"/>
      <c r="L62" s="83"/>
      <c r="M62" s="83"/>
      <c r="N62" s="83"/>
      <c r="O62" s="83"/>
    </row>
    <row r="63" spans="2:15" ht="12" customHeight="1" outlineLevel="1" thickBot="1" x14ac:dyDescent="0.35">
      <c r="B63" s="73">
        <v>14</v>
      </c>
      <c r="C63" s="19" t="s">
        <v>134</v>
      </c>
      <c r="D63" s="46" t="s">
        <v>56</v>
      </c>
      <c r="E63" s="49">
        <v>229526.28776052941</v>
      </c>
      <c r="F63" s="49">
        <v>88279.923145607056</v>
      </c>
      <c r="G63" s="49">
        <v>3</v>
      </c>
      <c r="H63" s="83"/>
      <c r="I63" s="83"/>
      <c r="J63" s="83"/>
      <c r="K63" s="83"/>
      <c r="L63" s="83"/>
      <c r="M63" s="83"/>
      <c r="N63" s="83"/>
      <c r="O63" s="83"/>
    </row>
    <row r="64" spans="2:15" ht="12" customHeight="1" outlineLevel="1" thickBot="1" x14ac:dyDescent="0.35">
      <c r="B64" s="73">
        <v>15</v>
      </c>
      <c r="C64" s="63" t="s">
        <v>135</v>
      </c>
      <c r="D64" s="46" t="s">
        <v>56</v>
      </c>
      <c r="E64" s="49">
        <v>350805.49077273207</v>
      </c>
      <c r="F64" s="49">
        <f>+E64/5</f>
        <v>70161.098154546416</v>
      </c>
      <c r="G64" s="49">
        <v>1</v>
      </c>
      <c r="H64" s="83"/>
      <c r="I64" s="83"/>
      <c r="J64" s="83"/>
      <c r="K64" s="83"/>
      <c r="L64" s="83"/>
      <c r="M64" s="83"/>
      <c r="N64" s="83"/>
      <c r="O64" s="83"/>
    </row>
    <row r="65" spans="1:15" ht="12" customHeight="1" outlineLevel="1" thickBot="1" x14ac:dyDescent="0.35">
      <c r="B65" s="73">
        <v>16</v>
      </c>
      <c r="C65" s="19" t="s">
        <v>136</v>
      </c>
      <c r="D65" s="46" t="s">
        <v>56</v>
      </c>
      <c r="E65" s="49">
        <v>295792.49079947057</v>
      </c>
      <c r="F65" s="49">
        <v>60094.454884118175</v>
      </c>
      <c r="G65" s="49">
        <v>3</v>
      </c>
      <c r="H65" s="83"/>
      <c r="I65" s="83"/>
      <c r="J65" s="83"/>
      <c r="K65" s="83"/>
      <c r="L65" s="83"/>
      <c r="M65" s="83"/>
      <c r="N65" s="83"/>
      <c r="O65" s="83"/>
    </row>
    <row r="66" spans="1:15" ht="12" customHeight="1" outlineLevel="1" thickBot="1" x14ac:dyDescent="0.35">
      <c r="B66" s="73">
        <v>17</v>
      </c>
      <c r="C66" s="19" t="s">
        <v>137</v>
      </c>
      <c r="D66" s="46" t="s">
        <v>56</v>
      </c>
      <c r="E66" s="49">
        <v>353646.39949015895</v>
      </c>
      <c r="F66" s="49">
        <v>59978.059201394499</v>
      </c>
      <c r="G66" s="49">
        <v>3</v>
      </c>
      <c r="H66" s="83"/>
      <c r="I66" s="83"/>
      <c r="J66" s="83"/>
      <c r="K66" s="83"/>
      <c r="L66" s="83"/>
      <c r="M66" s="83"/>
      <c r="N66" s="83"/>
      <c r="O66" s="83"/>
    </row>
    <row r="67" spans="1:15" ht="12" customHeight="1" outlineLevel="1" thickBot="1" x14ac:dyDescent="0.35">
      <c r="B67" s="73">
        <v>18</v>
      </c>
      <c r="C67" s="19" t="s">
        <v>138</v>
      </c>
      <c r="D67" s="46" t="s">
        <v>56</v>
      </c>
      <c r="E67" s="49">
        <v>119515.71066452144</v>
      </c>
      <c r="F67" s="49">
        <v>59955.950033894056</v>
      </c>
      <c r="G67" s="49">
        <v>3</v>
      </c>
      <c r="H67" s="83"/>
      <c r="I67" s="83"/>
      <c r="J67" s="83"/>
      <c r="K67" s="83"/>
      <c r="L67" s="83"/>
      <c r="M67" s="83"/>
      <c r="N67" s="83"/>
      <c r="O67" s="83"/>
    </row>
    <row r="68" spans="1:15" ht="12" customHeight="1" outlineLevel="1" thickBot="1" x14ac:dyDescent="0.35">
      <c r="B68" s="73">
        <v>19</v>
      </c>
      <c r="C68" s="19" t="s">
        <v>139</v>
      </c>
      <c r="D68" s="46" t="s">
        <v>56</v>
      </c>
      <c r="E68" s="49">
        <v>293738.40127136605</v>
      </c>
      <c r="F68" s="49">
        <v>59677.137358101929</v>
      </c>
      <c r="G68" s="49">
        <v>3</v>
      </c>
      <c r="H68" s="83"/>
      <c r="I68" s="83"/>
      <c r="J68" s="83"/>
      <c r="K68" s="83"/>
      <c r="L68" s="83"/>
      <c r="M68" s="83"/>
      <c r="N68" s="83"/>
      <c r="O68" s="83"/>
    </row>
    <row r="69" spans="1:15" ht="12" customHeight="1" outlineLevel="1" thickBot="1" x14ac:dyDescent="0.35">
      <c r="B69" s="73">
        <v>20</v>
      </c>
      <c r="C69" s="19" t="s">
        <v>140</v>
      </c>
      <c r="D69" s="46" t="s">
        <v>56</v>
      </c>
      <c r="E69" s="49">
        <v>273564.50114004762</v>
      </c>
      <c r="F69" s="49">
        <v>55578.522386499717</v>
      </c>
      <c r="G69" s="49">
        <v>3</v>
      </c>
      <c r="H69" s="83"/>
      <c r="I69" s="83"/>
      <c r="J69" s="83"/>
      <c r="K69" s="83"/>
      <c r="L69" s="83"/>
      <c r="M69" s="83"/>
      <c r="N69" s="83"/>
      <c r="O69" s="83"/>
    </row>
    <row r="70" spans="1:15" ht="12" customHeight="1" outlineLevel="1" thickBot="1" x14ac:dyDescent="0.35">
      <c r="B70" s="73">
        <v>21</v>
      </c>
      <c r="C70" s="19" t="s">
        <v>141</v>
      </c>
      <c r="D70" s="46" t="s">
        <v>56</v>
      </c>
      <c r="E70" s="49">
        <v>265635.80367204442</v>
      </c>
      <c r="F70" s="49">
        <v>53967.694636975284</v>
      </c>
      <c r="G70" s="49">
        <v>3</v>
      </c>
      <c r="H70" s="83"/>
      <c r="I70" s="83"/>
      <c r="J70" s="83"/>
      <c r="K70" s="83"/>
      <c r="L70" s="83"/>
      <c r="M70" s="83"/>
      <c r="N70" s="83"/>
      <c r="O70" s="83"/>
    </row>
    <row r="71" spans="1:15" ht="12" customHeight="1" outlineLevel="1" thickBot="1" x14ac:dyDescent="0.35">
      <c r="B71" s="73">
        <v>22</v>
      </c>
      <c r="C71" s="19" t="s">
        <v>142</v>
      </c>
      <c r="D71" s="46" t="s">
        <v>56</v>
      </c>
      <c r="E71" s="49">
        <v>265635.80367204442</v>
      </c>
      <c r="F71" s="49">
        <v>53967.694636975277</v>
      </c>
      <c r="G71" s="49">
        <v>3</v>
      </c>
      <c r="H71" s="83"/>
      <c r="I71" s="83"/>
      <c r="J71" s="83"/>
      <c r="K71" s="83"/>
      <c r="L71" s="83"/>
      <c r="M71" s="83"/>
      <c r="N71" s="83"/>
      <c r="O71" s="83"/>
    </row>
    <row r="72" spans="1:15" ht="12" customHeight="1" outlineLevel="1" thickBot="1" x14ac:dyDescent="0.35">
      <c r="B72" s="73">
        <v>23</v>
      </c>
      <c r="C72" s="19" t="s">
        <v>143</v>
      </c>
      <c r="D72" s="46" t="s">
        <v>56</v>
      </c>
      <c r="E72" s="49">
        <v>265635.80367204442</v>
      </c>
      <c r="F72" s="49">
        <v>53967.694636975277</v>
      </c>
      <c r="G72" s="49">
        <v>3</v>
      </c>
      <c r="H72" s="83"/>
      <c r="I72" s="83"/>
      <c r="J72" s="83"/>
      <c r="K72" s="83"/>
      <c r="L72" s="83"/>
      <c r="M72" s="83"/>
      <c r="N72" s="83"/>
      <c r="O72" s="83"/>
    </row>
    <row r="73" spans="1:15" ht="12" customHeight="1" outlineLevel="1" thickBot="1" x14ac:dyDescent="0.35">
      <c r="B73" s="73">
        <v>24</v>
      </c>
      <c r="C73" s="19" t="s">
        <v>144</v>
      </c>
      <c r="D73" s="46" t="s">
        <v>56</v>
      </c>
      <c r="E73" s="49">
        <v>263148.94524373126</v>
      </c>
      <c r="F73" s="87">
        <v>53462.45394874979</v>
      </c>
      <c r="G73" s="87">
        <v>3</v>
      </c>
      <c r="H73" s="84"/>
      <c r="I73" s="84"/>
      <c r="J73" s="84"/>
      <c r="K73" s="84"/>
      <c r="L73" s="84"/>
      <c r="M73" s="84"/>
      <c r="N73" s="84"/>
      <c r="O73" s="84"/>
    </row>
    <row r="74" spans="1:15" ht="12" customHeight="1" thickBot="1" x14ac:dyDescent="0.35">
      <c r="A74" s="8"/>
      <c r="B74" s="107" t="s">
        <v>145</v>
      </c>
      <c r="C74" s="108"/>
      <c r="D74" s="108"/>
      <c r="E74" s="85">
        <f>+SUM(E50:E73)</f>
        <v>11315104.819868106</v>
      </c>
      <c r="F74" s="88"/>
      <c r="G74" s="89"/>
      <c r="H74" s="89"/>
      <c r="I74" s="89"/>
      <c r="J74" s="89"/>
      <c r="K74" s="89"/>
      <c r="L74" s="89"/>
      <c r="M74" s="89"/>
      <c r="N74" s="89"/>
    </row>
    <row r="75" spans="1:15" ht="12" customHeight="1" x14ac:dyDescent="0.3">
      <c r="A75" s="8"/>
      <c r="B75" s="8"/>
    </row>
    <row r="76" spans="1:15" ht="12" customHeight="1" thickBot="1" x14ac:dyDescent="0.35">
      <c r="A76" s="8"/>
      <c r="B76" s="14" t="s">
        <v>111</v>
      </c>
      <c r="C76" s="10"/>
      <c r="D76" s="8"/>
      <c r="E76" s="8"/>
      <c r="F76" s="8"/>
      <c r="G76" s="8"/>
    </row>
    <row r="77" spans="1:15" ht="12" customHeight="1" thickBot="1" x14ac:dyDescent="0.35">
      <c r="A77" s="8"/>
      <c r="B77" s="22">
        <v>1</v>
      </c>
      <c r="C77" s="23">
        <v>2</v>
      </c>
      <c r="D77" s="23">
        <v>3</v>
      </c>
      <c r="E77" s="23">
        <v>4</v>
      </c>
      <c r="F77" s="23">
        <v>4</v>
      </c>
      <c r="G77" s="23">
        <v>5</v>
      </c>
      <c r="H77" s="78">
        <v>6</v>
      </c>
      <c r="I77" s="78">
        <v>6</v>
      </c>
      <c r="J77" s="78">
        <v>7</v>
      </c>
      <c r="K77" s="78">
        <v>8</v>
      </c>
      <c r="L77" s="78">
        <v>9</v>
      </c>
      <c r="M77" s="78">
        <v>10</v>
      </c>
      <c r="N77" s="78">
        <v>11</v>
      </c>
      <c r="O77" s="78">
        <v>12</v>
      </c>
    </row>
    <row r="78" spans="1:15" ht="12" customHeight="1" x14ac:dyDescent="0.3">
      <c r="A78" s="8"/>
      <c r="B78" s="66"/>
      <c r="C78" s="67"/>
      <c r="D78" s="98" t="s">
        <v>35</v>
      </c>
      <c r="E78" s="67"/>
      <c r="F78" s="67"/>
      <c r="G78" s="67"/>
      <c r="H78" s="79"/>
      <c r="I78" s="112" t="s">
        <v>94</v>
      </c>
      <c r="J78" s="112" t="s">
        <v>95</v>
      </c>
      <c r="K78" s="79" t="s">
        <v>96</v>
      </c>
      <c r="L78" s="79"/>
      <c r="M78" s="109" t="s">
        <v>97</v>
      </c>
      <c r="N78" s="109" t="s">
        <v>98</v>
      </c>
      <c r="O78" s="109" t="s">
        <v>99</v>
      </c>
    </row>
    <row r="79" spans="1:15" ht="12" customHeight="1" x14ac:dyDescent="0.3">
      <c r="A79" s="8"/>
      <c r="B79" s="66" t="s">
        <v>33</v>
      </c>
      <c r="C79" s="67" t="s">
        <v>100</v>
      </c>
      <c r="D79" s="99"/>
      <c r="E79" s="25" t="s">
        <v>101</v>
      </c>
      <c r="F79" s="25" t="s">
        <v>101</v>
      </c>
      <c r="G79" s="25" t="s">
        <v>102</v>
      </c>
      <c r="H79" s="79" t="s">
        <v>40</v>
      </c>
      <c r="I79" s="113"/>
      <c r="J79" s="113"/>
      <c r="K79" s="79" t="s">
        <v>103</v>
      </c>
      <c r="L79" s="79" t="s">
        <v>104</v>
      </c>
      <c r="M79" s="110"/>
      <c r="N79" s="110"/>
      <c r="O79" s="110"/>
    </row>
    <row r="80" spans="1:15" ht="12" customHeight="1" x14ac:dyDescent="0.3">
      <c r="A80" s="8"/>
      <c r="B80" s="66"/>
      <c r="C80" s="67"/>
      <c r="D80" s="99"/>
      <c r="E80" s="25" t="s">
        <v>116</v>
      </c>
      <c r="F80" s="25" t="s">
        <v>117</v>
      </c>
      <c r="G80" s="25" t="s">
        <v>46</v>
      </c>
      <c r="H80" s="79" t="s">
        <v>49</v>
      </c>
      <c r="I80" s="113"/>
      <c r="J80" s="113"/>
      <c r="K80" s="79" t="s">
        <v>106</v>
      </c>
      <c r="L80" s="80"/>
      <c r="M80" s="110"/>
      <c r="N80" s="110"/>
      <c r="O80" s="110"/>
    </row>
    <row r="81" spans="1:15" ht="12" customHeight="1" collapsed="1" thickBot="1" x14ac:dyDescent="0.35">
      <c r="A81" s="8"/>
      <c r="B81" s="27"/>
      <c r="C81" s="70"/>
      <c r="D81" s="100"/>
      <c r="E81" s="30"/>
      <c r="F81" s="30"/>
      <c r="G81" s="30"/>
      <c r="H81" s="81" t="s">
        <v>53</v>
      </c>
      <c r="I81" s="114"/>
      <c r="J81" s="114"/>
      <c r="K81" s="82"/>
      <c r="L81" s="82"/>
      <c r="M81" s="111"/>
      <c r="N81" s="111"/>
      <c r="O81" s="111"/>
    </row>
    <row r="82" spans="1:15" ht="12" hidden="1" customHeight="1" outlineLevel="1" thickBot="1" x14ac:dyDescent="0.35">
      <c r="B82" s="73">
        <v>1</v>
      </c>
      <c r="C82" s="63" t="s">
        <v>146</v>
      </c>
      <c r="D82" s="46" t="s">
        <v>56</v>
      </c>
      <c r="E82" s="49">
        <v>235175.87733657844</v>
      </c>
      <c r="F82" s="49">
        <v>47779.327028342595</v>
      </c>
      <c r="G82" s="49">
        <v>2</v>
      </c>
      <c r="H82" s="83"/>
      <c r="I82" s="83"/>
      <c r="J82" s="83"/>
      <c r="K82" s="83"/>
      <c r="L82" s="83"/>
      <c r="M82" s="83"/>
      <c r="N82" s="83"/>
      <c r="O82" s="83"/>
    </row>
    <row r="83" spans="1:15" ht="12" hidden="1" customHeight="1" outlineLevel="1" thickBot="1" x14ac:dyDescent="0.35">
      <c r="B83" s="73">
        <v>2</v>
      </c>
      <c r="C83" s="63" t="s">
        <v>147</v>
      </c>
      <c r="D83" s="46" t="s">
        <v>56</v>
      </c>
      <c r="E83" s="49">
        <v>234000.3273636901</v>
      </c>
      <c r="F83" s="49">
        <f>+E83/5</f>
        <v>46800.065472738017</v>
      </c>
      <c r="G83" s="49">
        <v>2</v>
      </c>
      <c r="H83" s="83"/>
      <c r="I83" s="83"/>
      <c r="J83" s="83"/>
      <c r="K83" s="83"/>
      <c r="L83" s="83"/>
      <c r="M83" s="83"/>
      <c r="N83" s="83"/>
      <c r="O83" s="83"/>
    </row>
    <row r="84" spans="1:15" ht="12" hidden="1" customHeight="1" outlineLevel="1" thickBot="1" x14ac:dyDescent="0.35">
      <c r="B84" s="73">
        <v>3</v>
      </c>
      <c r="C84" s="63" t="s">
        <v>148</v>
      </c>
      <c r="D84" s="46" t="s">
        <v>56</v>
      </c>
      <c r="E84" s="49">
        <v>234000.3273636901</v>
      </c>
      <c r="F84" s="49">
        <f>+E84/5</f>
        <v>46800.065472738017</v>
      </c>
      <c r="G84" s="49">
        <v>2</v>
      </c>
      <c r="H84" s="83"/>
      <c r="I84" s="83"/>
      <c r="J84" s="83"/>
      <c r="K84" s="83"/>
      <c r="L84" s="83"/>
      <c r="M84" s="83"/>
      <c r="N84" s="83"/>
      <c r="O84" s="83"/>
    </row>
    <row r="85" spans="1:15" ht="12" hidden="1" customHeight="1" outlineLevel="1" thickBot="1" x14ac:dyDescent="0.35">
      <c r="B85" s="73">
        <v>4</v>
      </c>
      <c r="C85" s="63" t="s">
        <v>149</v>
      </c>
      <c r="D85" s="46" t="s">
        <v>56</v>
      </c>
      <c r="E85" s="49">
        <v>233805.32709088706</v>
      </c>
      <c r="F85" s="49">
        <f>+E85/5</f>
        <v>46761.065418177415</v>
      </c>
      <c r="G85" s="49">
        <v>2</v>
      </c>
      <c r="H85" s="83"/>
      <c r="I85" s="83"/>
      <c r="J85" s="83"/>
      <c r="K85" s="83"/>
      <c r="L85" s="83"/>
      <c r="M85" s="83"/>
      <c r="N85" s="83"/>
      <c r="O85" s="83"/>
    </row>
    <row r="86" spans="1:15" ht="12" hidden="1" customHeight="1" outlineLevel="1" thickBot="1" x14ac:dyDescent="0.35">
      <c r="B86" s="73">
        <v>5</v>
      </c>
      <c r="C86" s="63" t="s">
        <v>150</v>
      </c>
      <c r="D86" s="46" t="s">
        <v>56</v>
      </c>
      <c r="E86" s="49">
        <v>228208.52472378727</v>
      </c>
      <c r="F86" s="49">
        <v>45492.512402332868</v>
      </c>
      <c r="G86" s="49">
        <v>2</v>
      </c>
      <c r="H86" s="83"/>
      <c r="I86" s="83"/>
      <c r="J86" s="83"/>
      <c r="K86" s="83"/>
      <c r="L86" s="83"/>
      <c r="M86" s="83"/>
      <c r="N86" s="83"/>
      <c r="O86" s="83"/>
    </row>
    <row r="87" spans="1:15" ht="12" hidden="1" customHeight="1" outlineLevel="1" thickBot="1" x14ac:dyDescent="0.35">
      <c r="B87" s="73">
        <v>6</v>
      </c>
      <c r="C87" s="63" t="s">
        <v>141</v>
      </c>
      <c r="D87" s="46" t="s">
        <v>56</v>
      </c>
      <c r="E87" s="49">
        <v>229890.41859737071</v>
      </c>
      <c r="F87" s="49">
        <v>44898.779431629358</v>
      </c>
      <c r="G87" s="49">
        <v>2</v>
      </c>
      <c r="H87" s="83"/>
      <c r="I87" s="83"/>
      <c r="J87" s="83"/>
      <c r="K87" s="83"/>
      <c r="L87" s="83"/>
      <c r="M87" s="83"/>
      <c r="N87" s="83"/>
      <c r="O87" s="83"/>
    </row>
    <row r="88" spans="1:15" ht="12" hidden="1" customHeight="1" outlineLevel="1" thickBot="1" x14ac:dyDescent="0.35">
      <c r="B88" s="73">
        <v>7</v>
      </c>
      <c r="C88" s="63" t="s">
        <v>151</v>
      </c>
      <c r="D88" s="46" t="s">
        <v>56</v>
      </c>
      <c r="E88" s="49">
        <v>212423.58635329976</v>
      </c>
      <c r="F88" s="49">
        <v>43156.875253757462</v>
      </c>
      <c r="G88" s="49">
        <v>2</v>
      </c>
      <c r="H88" s="83"/>
      <c r="I88" s="83"/>
      <c r="J88" s="83"/>
      <c r="K88" s="83"/>
      <c r="L88" s="83"/>
      <c r="M88" s="83"/>
      <c r="N88" s="83"/>
      <c r="O88" s="83"/>
    </row>
    <row r="89" spans="1:15" ht="12" hidden="1" customHeight="1" outlineLevel="1" thickBot="1" x14ac:dyDescent="0.35">
      <c r="B89" s="73">
        <v>8</v>
      </c>
      <c r="C89" s="63" t="s">
        <v>152</v>
      </c>
      <c r="D89" s="46" t="s">
        <v>56</v>
      </c>
      <c r="E89" s="49">
        <v>205367.9832034749</v>
      </c>
      <c r="F89" s="49">
        <v>41723.429042795869</v>
      </c>
      <c r="G89" s="49">
        <v>2</v>
      </c>
      <c r="H89" s="83"/>
      <c r="I89" s="83"/>
      <c r="J89" s="83"/>
      <c r="K89" s="83"/>
      <c r="L89" s="83"/>
      <c r="M89" s="83"/>
      <c r="N89" s="83"/>
      <c r="O89" s="83"/>
    </row>
    <row r="90" spans="1:15" ht="12" hidden="1" customHeight="1" outlineLevel="1" thickBot="1" x14ac:dyDescent="0.35">
      <c r="B90" s="73">
        <v>9</v>
      </c>
      <c r="C90" s="63" t="s">
        <v>153</v>
      </c>
      <c r="D90" s="46" t="s">
        <v>56</v>
      </c>
      <c r="E90" s="49">
        <v>205367.9832034749</v>
      </c>
      <c r="F90" s="49">
        <v>41723.429042795869</v>
      </c>
      <c r="G90" s="49">
        <v>2</v>
      </c>
      <c r="H90" s="83"/>
      <c r="I90" s="83"/>
      <c r="J90" s="83"/>
      <c r="K90" s="83"/>
      <c r="L90" s="83"/>
      <c r="M90" s="83"/>
      <c r="N90" s="83"/>
      <c r="O90" s="83"/>
    </row>
    <row r="91" spans="1:15" ht="12" hidden="1" customHeight="1" outlineLevel="1" thickBot="1" x14ac:dyDescent="0.35">
      <c r="B91" s="73">
        <v>10</v>
      </c>
      <c r="C91" s="63" t="s">
        <v>154</v>
      </c>
      <c r="D91" s="46" t="s">
        <v>56</v>
      </c>
      <c r="E91" s="49">
        <v>198488.95118346831</v>
      </c>
      <c r="F91" s="49">
        <v>40325.855770210845</v>
      </c>
      <c r="G91" s="49">
        <v>2</v>
      </c>
      <c r="H91" s="83"/>
      <c r="I91" s="83"/>
      <c r="J91" s="83"/>
      <c r="K91" s="83"/>
      <c r="L91" s="83"/>
      <c r="M91" s="83"/>
      <c r="N91" s="83"/>
      <c r="O91" s="83"/>
    </row>
    <row r="92" spans="1:15" ht="12" hidden="1" customHeight="1" outlineLevel="1" thickBot="1" x14ac:dyDescent="0.35">
      <c r="B92" s="73">
        <v>11</v>
      </c>
      <c r="C92" s="63" t="s">
        <v>155</v>
      </c>
      <c r="D92" s="46" t="s">
        <v>56</v>
      </c>
      <c r="E92" s="49">
        <v>79740.337949817942</v>
      </c>
      <c r="F92" s="49">
        <v>39970.633355929371</v>
      </c>
      <c r="G92" s="49">
        <v>2</v>
      </c>
      <c r="H92" s="83"/>
      <c r="I92" s="83"/>
      <c r="J92" s="83"/>
      <c r="K92" s="83"/>
      <c r="L92" s="83"/>
      <c r="M92" s="83"/>
      <c r="N92" s="83"/>
      <c r="O92" s="83"/>
    </row>
    <row r="93" spans="1:15" ht="12" hidden="1" customHeight="1" outlineLevel="1" thickBot="1" x14ac:dyDescent="0.35">
      <c r="B93" s="73">
        <v>12</v>
      </c>
      <c r="C93" s="63" t="s">
        <v>156</v>
      </c>
      <c r="D93" s="46" t="s">
        <v>56</v>
      </c>
      <c r="E93" s="49">
        <v>191257.77864387201</v>
      </c>
      <c r="F93" s="49">
        <v>38856.740138622197</v>
      </c>
      <c r="G93" s="49">
        <v>2</v>
      </c>
      <c r="H93" s="83"/>
      <c r="I93" s="83"/>
      <c r="J93" s="83"/>
      <c r="K93" s="83"/>
      <c r="L93" s="83"/>
      <c r="M93" s="83"/>
      <c r="N93" s="83"/>
      <c r="O93" s="83"/>
    </row>
    <row r="94" spans="1:15" ht="12" hidden="1" customHeight="1" outlineLevel="1" thickBot="1" x14ac:dyDescent="0.35">
      <c r="B94" s="73">
        <v>13</v>
      </c>
      <c r="C94" s="63" t="s">
        <v>123</v>
      </c>
      <c r="D94" s="46" t="s">
        <v>56</v>
      </c>
      <c r="E94" s="49">
        <v>186878.41115564539</v>
      </c>
      <c r="F94" s="49">
        <v>37967.00929646696</v>
      </c>
      <c r="G94" s="49">
        <v>2</v>
      </c>
      <c r="H94" s="83"/>
      <c r="I94" s="83"/>
      <c r="J94" s="83"/>
      <c r="K94" s="83"/>
      <c r="L94" s="83"/>
      <c r="M94" s="83"/>
      <c r="N94" s="83"/>
      <c r="O94" s="83"/>
    </row>
    <row r="95" spans="1:15" ht="12" hidden="1" customHeight="1" outlineLevel="1" thickBot="1" x14ac:dyDescent="0.35">
      <c r="B95" s="73">
        <v>14</v>
      </c>
      <c r="C95" s="63" t="s">
        <v>157</v>
      </c>
      <c r="D95" s="46" t="s">
        <v>56</v>
      </c>
      <c r="E95" s="49">
        <v>170945.91889288524</v>
      </c>
      <c r="F95" s="49">
        <v>36835.153471676815</v>
      </c>
      <c r="G95" s="49">
        <v>2</v>
      </c>
      <c r="H95" s="83"/>
      <c r="I95" s="83"/>
      <c r="J95" s="83"/>
      <c r="K95" s="83"/>
      <c r="L95" s="83"/>
      <c r="M95" s="83"/>
      <c r="N95" s="83"/>
      <c r="O95" s="83"/>
    </row>
    <row r="96" spans="1:15" ht="12" hidden="1" customHeight="1" outlineLevel="1" thickBot="1" x14ac:dyDescent="0.35">
      <c r="B96" s="73">
        <v>15</v>
      </c>
      <c r="C96" s="63" t="s">
        <v>158</v>
      </c>
      <c r="D96" s="46" t="s">
        <v>56</v>
      </c>
      <c r="E96" s="49">
        <v>177090.53578136297</v>
      </c>
      <c r="F96" s="49">
        <v>35978.463091316851</v>
      </c>
      <c r="G96" s="49">
        <v>2</v>
      </c>
      <c r="H96" s="83"/>
      <c r="I96" s="83"/>
      <c r="J96" s="83"/>
      <c r="K96" s="83"/>
      <c r="L96" s="83"/>
      <c r="M96" s="83"/>
      <c r="N96" s="83"/>
      <c r="O96" s="83"/>
    </row>
    <row r="97" spans="2:15" ht="12" hidden="1" customHeight="1" outlineLevel="1" thickBot="1" x14ac:dyDescent="0.35">
      <c r="B97" s="73">
        <v>16</v>
      </c>
      <c r="C97" s="63" t="s">
        <v>159</v>
      </c>
      <c r="D97" s="46" t="s">
        <v>56</v>
      </c>
      <c r="E97" s="49">
        <v>176351.93897106353</v>
      </c>
      <c r="F97" s="49">
        <v>35828.406635947998</v>
      </c>
      <c r="G97" s="49">
        <v>2</v>
      </c>
      <c r="H97" s="83"/>
      <c r="I97" s="83"/>
      <c r="J97" s="83"/>
      <c r="K97" s="83"/>
      <c r="L97" s="83"/>
      <c r="M97" s="83"/>
      <c r="N97" s="83"/>
      <c r="O97" s="83"/>
    </row>
    <row r="98" spans="2:15" ht="12" hidden="1" customHeight="1" outlineLevel="1" thickBot="1" x14ac:dyDescent="0.35">
      <c r="B98" s="73">
        <v>17</v>
      </c>
      <c r="C98" s="63" t="s">
        <v>160</v>
      </c>
      <c r="D98" s="46" t="s">
        <v>56</v>
      </c>
      <c r="E98" s="49">
        <v>176351.93897106353</v>
      </c>
      <c r="F98" s="49">
        <v>35828.406635947998</v>
      </c>
      <c r="G98" s="49">
        <v>2</v>
      </c>
      <c r="H98" s="83"/>
      <c r="I98" s="83"/>
      <c r="J98" s="83"/>
      <c r="K98" s="83"/>
      <c r="L98" s="83"/>
      <c r="M98" s="83"/>
      <c r="N98" s="83"/>
      <c r="O98" s="83"/>
    </row>
    <row r="99" spans="2:15" ht="12" hidden="1" customHeight="1" outlineLevel="1" thickBot="1" x14ac:dyDescent="0.35">
      <c r="B99" s="73">
        <v>18</v>
      </c>
      <c r="C99" s="63" t="s">
        <v>161</v>
      </c>
      <c r="D99" s="46" t="s">
        <v>56</v>
      </c>
      <c r="E99" s="49">
        <v>175664.53609609482</v>
      </c>
      <c r="F99" s="49">
        <f>+E99/5</f>
        <v>35132.907219218963</v>
      </c>
      <c r="G99" s="49">
        <v>2</v>
      </c>
      <c r="H99" s="83"/>
      <c r="I99" s="83"/>
      <c r="J99" s="83"/>
      <c r="K99" s="83"/>
      <c r="L99" s="83"/>
      <c r="M99" s="83"/>
      <c r="N99" s="83"/>
      <c r="O99" s="83"/>
    </row>
    <row r="100" spans="2:15" ht="12" hidden="1" customHeight="1" outlineLevel="1" thickBot="1" x14ac:dyDescent="0.35">
      <c r="B100" s="73">
        <v>19</v>
      </c>
      <c r="C100" s="63" t="s">
        <v>162</v>
      </c>
      <c r="D100" s="46" t="s">
        <v>56</v>
      </c>
      <c r="E100" s="49">
        <v>168580.79009821831</v>
      </c>
      <c r="F100" s="49">
        <v>34249.587126112754</v>
      </c>
      <c r="G100" s="49">
        <v>2</v>
      </c>
      <c r="H100" s="83"/>
      <c r="I100" s="83"/>
      <c r="J100" s="83"/>
      <c r="K100" s="83"/>
      <c r="L100" s="83"/>
      <c r="M100" s="83"/>
      <c r="N100" s="83"/>
      <c r="O100" s="83"/>
    </row>
    <row r="101" spans="2:15" ht="12" hidden="1" customHeight="1" outlineLevel="1" thickBot="1" x14ac:dyDescent="0.35">
      <c r="B101" s="73">
        <v>20</v>
      </c>
      <c r="C101" s="63" t="s">
        <v>163</v>
      </c>
      <c r="D101" s="46" t="s">
        <v>56</v>
      </c>
      <c r="E101" s="49">
        <v>164986.00853428332</v>
      </c>
      <c r="F101" s="49">
        <v>33519.256082453496</v>
      </c>
      <c r="G101" s="49">
        <v>2</v>
      </c>
      <c r="H101" s="83"/>
      <c r="I101" s="83"/>
      <c r="J101" s="83"/>
      <c r="K101" s="83"/>
      <c r="L101" s="83"/>
      <c r="M101" s="83"/>
      <c r="N101" s="83"/>
      <c r="O101" s="83"/>
    </row>
    <row r="102" spans="2:15" ht="12" hidden="1" customHeight="1" outlineLevel="1" thickBot="1" x14ac:dyDescent="0.35">
      <c r="B102" s="73">
        <v>21</v>
      </c>
      <c r="C102" s="63" t="s">
        <v>164</v>
      </c>
      <c r="D102" s="46" t="s">
        <v>56</v>
      </c>
      <c r="E102" s="49">
        <v>159232.05465009349</v>
      </c>
      <c r="F102" s="49">
        <v>32350.258447780074</v>
      </c>
      <c r="G102" s="49">
        <v>2</v>
      </c>
      <c r="H102" s="83"/>
      <c r="I102" s="83"/>
      <c r="J102" s="83"/>
      <c r="K102" s="83"/>
      <c r="L102" s="83"/>
      <c r="M102" s="83"/>
      <c r="N102" s="83"/>
      <c r="O102" s="83"/>
    </row>
    <row r="103" spans="2:15" ht="12" hidden="1" customHeight="1" outlineLevel="1" thickBot="1" x14ac:dyDescent="0.35">
      <c r="B103" s="73">
        <v>22</v>
      </c>
      <c r="C103" s="63" t="s">
        <v>165</v>
      </c>
      <c r="D103" s="46" t="s">
        <v>56</v>
      </c>
      <c r="E103" s="49">
        <v>159232.05465009349</v>
      </c>
      <c r="F103" s="49">
        <v>32350.258447780074</v>
      </c>
      <c r="G103" s="49">
        <v>2</v>
      </c>
      <c r="H103" s="83"/>
      <c r="I103" s="83"/>
      <c r="J103" s="83"/>
      <c r="K103" s="83"/>
      <c r="L103" s="83"/>
      <c r="M103" s="83"/>
      <c r="N103" s="83"/>
      <c r="O103" s="83"/>
    </row>
    <row r="104" spans="2:15" ht="12" hidden="1" customHeight="1" outlineLevel="1" thickBot="1" x14ac:dyDescent="0.35">
      <c r="B104" s="73">
        <v>23</v>
      </c>
      <c r="C104" s="63" t="s">
        <v>166</v>
      </c>
      <c r="D104" s="46" t="s">
        <v>56</v>
      </c>
      <c r="E104" s="49">
        <v>126029.29755739118</v>
      </c>
      <c r="F104" s="49">
        <v>31858.189170267597</v>
      </c>
      <c r="G104" s="49">
        <v>2</v>
      </c>
      <c r="H104" s="83"/>
      <c r="I104" s="83"/>
      <c r="J104" s="83"/>
      <c r="K104" s="83"/>
      <c r="L104" s="83"/>
      <c r="M104" s="83"/>
      <c r="N104" s="83"/>
      <c r="O104" s="83"/>
    </row>
    <row r="105" spans="2:15" ht="12" hidden="1" customHeight="1" outlineLevel="1" thickBot="1" x14ac:dyDescent="0.35">
      <c r="B105" s="73">
        <v>24</v>
      </c>
      <c r="C105" s="63" t="s">
        <v>167</v>
      </c>
      <c r="D105" s="46" t="s">
        <v>56</v>
      </c>
      <c r="E105" s="49">
        <v>156810.02756752854</v>
      </c>
      <c r="F105" s="49">
        <v>31858.189170267597</v>
      </c>
      <c r="G105" s="49">
        <v>2</v>
      </c>
      <c r="H105" s="83"/>
      <c r="I105" s="83"/>
      <c r="J105" s="83"/>
      <c r="K105" s="83"/>
      <c r="L105" s="83"/>
      <c r="M105" s="83"/>
      <c r="N105" s="83"/>
      <c r="O105" s="83"/>
    </row>
    <row r="106" spans="2:15" ht="12" hidden="1" customHeight="1" outlineLevel="1" thickBot="1" x14ac:dyDescent="0.35">
      <c r="B106" s="73">
        <v>25</v>
      </c>
      <c r="C106" s="63" t="s">
        <v>168</v>
      </c>
      <c r="D106" s="46" t="s">
        <v>56</v>
      </c>
      <c r="E106" s="49">
        <v>148756.05005634486</v>
      </c>
      <c r="F106" s="49">
        <v>30221.908996706155</v>
      </c>
      <c r="G106" s="49">
        <v>2</v>
      </c>
      <c r="H106" s="83"/>
      <c r="I106" s="83"/>
      <c r="J106" s="83"/>
      <c r="K106" s="83"/>
      <c r="L106" s="83"/>
      <c r="M106" s="83"/>
      <c r="N106" s="83"/>
      <c r="O106" s="83"/>
    </row>
    <row r="107" spans="2:15" ht="12" hidden="1" customHeight="1" outlineLevel="1" thickBot="1" x14ac:dyDescent="0.35">
      <c r="B107" s="73">
        <v>26</v>
      </c>
      <c r="C107" s="63" t="s">
        <v>169</v>
      </c>
      <c r="D107" s="46" t="s">
        <v>56</v>
      </c>
      <c r="E107" s="49">
        <v>146185.72021582042</v>
      </c>
      <c r="F107" s="49">
        <v>29699.709902938706</v>
      </c>
      <c r="G107" s="49">
        <v>2</v>
      </c>
      <c r="H107" s="83"/>
      <c r="I107" s="83"/>
      <c r="J107" s="83"/>
      <c r="K107" s="83"/>
      <c r="L107" s="83"/>
      <c r="M107" s="83"/>
      <c r="N107" s="83"/>
      <c r="O107" s="83"/>
    </row>
    <row r="108" spans="2:15" ht="12" hidden="1" customHeight="1" outlineLevel="1" thickBot="1" x14ac:dyDescent="0.35">
      <c r="B108" s="73">
        <v>27</v>
      </c>
      <c r="C108" s="63" t="s">
        <v>170</v>
      </c>
      <c r="D108" s="46" t="s">
        <v>56</v>
      </c>
      <c r="E108" s="49">
        <v>146185.72021582042</v>
      </c>
      <c r="F108" s="49">
        <v>29699.709902938706</v>
      </c>
      <c r="G108" s="49">
        <v>2</v>
      </c>
      <c r="H108" s="83"/>
      <c r="I108" s="83"/>
      <c r="J108" s="83"/>
      <c r="K108" s="83"/>
      <c r="L108" s="83"/>
      <c r="M108" s="83"/>
      <c r="N108" s="83"/>
      <c r="O108" s="83"/>
    </row>
    <row r="109" spans="2:15" ht="12" hidden="1" customHeight="1" outlineLevel="1" thickBot="1" x14ac:dyDescent="0.35">
      <c r="B109" s="73">
        <v>28</v>
      </c>
      <c r="C109" s="63" t="s">
        <v>171</v>
      </c>
      <c r="D109" s="46" t="s">
        <v>56</v>
      </c>
      <c r="E109" s="49">
        <v>146185.72021582042</v>
      </c>
      <c r="F109" s="49">
        <v>29699.709902938706</v>
      </c>
      <c r="G109" s="49">
        <v>2</v>
      </c>
      <c r="H109" s="83"/>
      <c r="I109" s="83"/>
      <c r="J109" s="83"/>
      <c r="K109" s="83"/>
      <c r="L109" s="83"/>
      <c r="M109" s="83"/>
      <c r="N109" s="83"/>
      <c r="O109" s="83"/>
    </row>
    <row r="110" spans="2:15" ht="12" hidden="1" customHeight="1" outlineLevel="1" thickBot="1" x14ac:dyDescent="0.35">
      <c r="B110" s="73">
        <v>29</v>
      </c>
      <c r="C110" s="63" t="s">
        <v>172</v>
      </c>
      <c r="D110" s="46" t="s">
        <v>56</v>
      </c>
      <c r="E110" s="49">
        <v>146185.72021582042</v>
      </c>
      <c r="F110" s="49">
        <v>29699.709902938706</v>
      </c>
      <c r="G110" s="49">
        <v>2</v>
      </c>
      <c r="H110" s="83"/>
      <c r="I110" s="83"/>
      <c r="J110" s="83"/>
      <c r="K110" s="83"/>
      <c r="L110" s="83"/>
      <c r="M110" s="83"/>
      <c r="N110" s="83"/>
      <c r="O110" s="83"/>
    </row>
    <row r="111" spans="2:15" ht="12" hidden="1" customHeight="1" outlineLevel="1" thickBot="1" x14ac:dyDescent="0.35">
      <c r="B111" s="73">
        <v>30</v>
      </c>
      <c r="C111" s="63" t="s">
        <v>173</v>
      </c>
      <c r="D111" s="46" t="s">
        <v>56</v>
      </c>
      <c r="E111" s="49">
        <v>143891.72721950241</v>
      </c>
      <c r="F111" s="49">
        <v>29233.652572513864</v>
      </c>
      <c r="G111" s="49">
        <v>2</v>
      </c>
      <c r="H111" s="83"/>
      <c r="I111" s="83"/>
      <c r="J111" s="83"/>
      <c r="K111" s="83"/>
      <c r="L111" s="83"/>
      <c r="M111" s="83"/>
      <c r="N111" s="83"/>
      <c r="O111" s="83"/>
    </row>
    <row r="112" spans="2:15" ht="12" hidden="1" customHeight="1" outlineLevel="1" thickBot="1" x14ac:dyDescent="0.35">
      <c r="B112" s="73">
        <v>31</v>
      </c>
      <c r="C112" s="63" t="s">
        <v>174</v>
      </c>
      <c r="D112" s="46" t="s">
        <v>56</v>
      </c>
      <c r="E112" s="49">
        <v>143443.33398290401</v>
      </c>
      <c r="F112" s="49">
        <v>29142.555103966646</v>
      </c>
      <c r="G112" s="49">
        <v>2</v>
      </c>
      <c r="H112" s="83"/>
      <c r="I112" s="83"/>
      <c r="J112" s="83"/>
      <c r="K112" s="83"/>
      <c r="L112" s="83"/>
      <c r="M112" s="83"/>
      <c r="N112" s="83"/>
      <c r="O112" s="83"/>
    </row>
    <row r="113" spans="1:15" ht="12" hidden="1" customHeight="1" outlineLevel="1" thickBot="1" x14ac:dyDescent="0.35">
      <c r="B113" s="73">
        <v>32</v>
      </c>
      <c r="C113" s="63" t="s">
        <v>175</v>
      </c>
      <c r="D113" s="46" t="s">
        <v>56</v>
      </c>
      <c r="E113" s="49">
        <v>86677.919500429896</v>
      </c>
      <c r="F113" s="49">
        <v>29102.403139156741</v>
      </c>
      <c r="G113" s="49">
        <v>2</v>
      </c>
      <c r="H113" s="83"/>
      <c r="I113" s="83"/>
      <c r="J113" s="83"/>
      <c r="K113" s="83"/>
      <c r="L113" s="83"/>
      <c r="M113" s="83"/>
      <c r="N113" s="83"/>
      <c r="O113" s="83"/>
    </row>
    <row r="114" spans="1:15" ht="12" hidden="1" customHeight="1" outlineLevel="1" thickBot="1" x14ac:dyDescent="0.35">
      <c r="B114" s="73">
        <v>33</v>
      </c>
      <c r="C114" s="63" t="s">
        <v>176</v>
      </c>
      <c r="D114" s="46" t="s">
        <v>56</v>
      </c>
      <c r="E114" s="49">
        <v>67675.044276616318</v>
      </c>
      <c r="F114" s="49">
        <v>27883.59672347529</v>
      </c>
      <c r="G114" s="49">
        <v>2</v>
      </c>
      <c r="H114" s="83"/>
      <c r="I114" s="83"/>
      <c r="J114" s="83"/>
      <c r="K114" s="83"/>
      <c r="L114" s="83"/>
      <c r="M114" s="83"/>
      <c r="N114" s="83"/>
      <c r="O114" s="83"/>
    </row>
    <row r="115" spans="1:15" ht="12" hidden="1" customHeight="1" outlineLevel="1" thickBot="1" x14ac:dyDescent="0.35">
      <c r="B115" s="73">
        <v>34</v>
      </c>
      <c r="C115" s="63" t="s">
        <v>177</v>
      </c>
      <c r="D115" s="46" t="s">
        <v>56</v>
      </c>
      <c r="E115" s="49">
        <v>137114.5726483929</v>
      </c>
      <c r="F115" s="49">
        <v>27856.777153819276</v>
      </c>
      <c r="G115" s="49">
        <v>2</v>
      </c>
      <c r="H115" s="83"/>
      <c r="I115" s="83"/>
      <c r="J115" s="83"/>
      <c r="K115" s="83"/>
      <c r="L115" s="83"/>
      <c r="M115" s="83"/>
      <c r="N115" s="83"/>
      <c r="O115" s="83"/>
    </row>
    <row r="116" spans="1:15" ht="12" hidden="1" customHeight="1" outlineLevel="1" thickBot="1" x14ac:dyDescent="0.35">
      <c r="B116" s="73">
        <v>35</v>
      </c>
      <c r="C116" s="63" t="s">
        <v>140</v>
      </c>
      <c r="D116" s="46" t="s">
        <v>56</v>
      </c>
      <c r="E116" s="49">
        <v>135040.74224114988</v>
      </c>
      <c r="F116" s="49">
        <v>27435.448987209849</v>
      </c>
      <c r="G116" s="49">
        <v>2</v>
      </c>
      <c r="H116" s="83"/>
      <c r="I116" s="83"/>
      <c r="J116" s="83"/>
      <c r="K116" s="83"/>
      <c r="L116" s="83"/>
      <c r="M116" s="83"/>
      <c r="N116" s="83"/>
      <c r="O116" s="83"/>
    </row>
    <row r="117" spans="1:15" ht="12" hidden="1" customHeight="1" outlineLevel="1" thickBot="1" x14ac:dyDescent="0.35">
      <c r="B117" s="73">
        <v>36</v>
      </c>
      <c r="C117" s="63" t="s">
        <v>178</v>
      </c>
      <c r="D117" s="46" t="s">
        <v>56</v>
      </c>
      <c r="E117" s="49">
        <v>132817.90183602221</v>
      </c>
      <c r="F117" s="49">
        <v>26983.847318487638</v>
      </c>
      <c r="G117" s="49">
        <v>2</v>
      </c>
      <c r="H117" s="83"/>
      <c r="I117" s="83"/>
      <c r="J117" s="83"/>
      <c r="K117" s="83"/>
      <c r="L117" s="83"/>
      <c r="M117" s="83"/>
      <c r="N117" s="83"/>
      <c r="O117" s="83"/>
    </row>
    <row r="118" spans="1:15" ht="12" hidden="1" customHeight="1" outlineLevel="1" thickBot="1" x14ac:dyDescent="0.35">
      <c r="B118" s="73">
        <v>37</v>
      </c>
      <c r="C118" s="63" t="s">
        <v>141</v>
      </c>
      <c r="D118" s="46" t="s">
        <v>56</v>
      </c>
      <c r="E118" s="49">
        <v>132817.90183602221</v>
      </c>
      <c r="F118" s="49">
        <v>26983.847318487638</v>
      </c>
      <c r="G118" s="49">
        <v>2</v>
      </c>
      <c r="H118" s="83"/>
      <c r="I118" s="83"/>
      <c r="J118" s="83"/>
      <c r="K118" s="83"/>
      <c r="L118" s="83"/>
      <c r="M118" s="83"/>
      <c r="N118" s="83"/>
      <c r="O118" s="83"/>
    </row>
    <row r="119" spans="1:15" ht="12" hidden="1" customHeight="1" outlineLevel="1" thickBot="1" x14ac:dyDescent="0.35">
      <c r="B119" s="73">
        <v>38</v>
      </c>
      <c r="C119" s="63" t="s">
        <v>179</v>
      </c>
      <c r="D119" s="46" t="s">
        <v>56</v>
      </c>
      <c r="E119" s="49">
        <v>127505.18576258133</v>
      </c>
      <c r="F119" s="49">
        <v>25904.493425748133</v>
      </c>
      <c r="G119" s="49">
        <v>2</v>
      </c>
      <c r="H119" s="83"/>
      <c r="I119" s="83"/>
      <c r="J119" s="83"/>
      <c r="K119" s="83"/>
      <c r="L119" s="83"/>
      <c r="M119" s="83"/>
      <c r="N119" s="83"/>
      <c r="O119" s="83"/>
    </row>
    <row r="120" spans="1:15" ht="12" hidden="1" customHeight="1" outlineLevel="1" thickBot="1" x14ac:dyDescent="0.35">
      <c r="B120" s="73">
        <v>39</v>
      </c>
      <c r="C120" s="63" t="s">
        <v>180</v>
      </c>
      <c r="D120" s="46" t="s">
        <v>56</v>
      </c>
      <c r="E120" s="49">
        <v>127505.18576258133</v>
      </c>
      <c r="F120" s="49">
        <v>25904.493425748133</v>
      </c>
      <c r="G120" s="49">
        <v>2</v>
      </c>
      <c r="H120" s="83"/>
      <c r="I120" s="83"/>
      <c r="J120" s="83"/>
      <c r="K120" s="83"/>
      <c r="L120" s="83"/>
      <c r="M120" s="83"/>
      <c r="N120" s="83"/>
      <c r="O120" s="83"/>
    </row>
    <row r="121" spans="1:15" ht="12" hidden="1" customHeight="1" outlineLevel="1" thickBot="1" x14ac:dyDescent="0.35">
      <c r="B121" s="73">
        <v>40</v>
      </c>
      <c r="C121" s="63" t="s">
        <v>181</v>
      </c>
      <c r="D121" s="46" t="s">
        <v>56</v>
      </c>
      <c r="E121" s="49">
        <v>127231.04961319179</v>
      </c>
      <c r="F121" s="49">
        <v>25848.798764882777</v>
      </c>
      <c r="G121" s="49">
        <v>2</v>
      </c>
      <c r="H121" s="83"/>
      <c r="I121" s="83"/>
      <c r="J121" s="83"/>
      <c r="K121" s="83"/>
      <c r="L121" s="83"/>
      <c r="M121" s="83"/>
      <c r="N121" s="83"/>
      <c r="O121" s="83"/>
    </row>
    <row r="122" spans="1:15" ht="12" hidden="1" customHeight="1" outlineLevel="1" thickBot="1" x14ac:dyDescent="0.35">
      <c r="B122" s="73">
        <v>41</v>
      </c>
      <c r="C122" s="63" t="s">
        <v>182</v>
      </c>
      <c r="D122" s="46" t="s">
        <v>56</v>
      </c>
      <c r="E122" s="49">
        <v>126101.70483786777</v>
      </c>
      <c r="F122" s="49">
        <v>25619.356298422957</v>
      </c>
      <c r="G122" s="49">
        <v>2</v>
      </c>
      <c r="H122" s="83"/>
      <c r="I122" s="83"/>
      <c r="J122" s="83"/>
      <c r="K122" s="83"/>
      <c r="L122" s="83"/>
      <c r="M122" s="83"/>
      <c r="N122" s="83"/>
      <c r="O122" s="83"/>
    </row>
    <row r="123" spans="1:15" ht="12" hidden="1" customHeight="1" outlineLevel="1" thickBot="1" x14ac:dyDescent="0.35">
      <c r="B123" s="73">
        <v>42</v>
      </c>
      <c r="C123" s="63" t="s">
        <v>183</v>
      </c>
      <c r="D123" s="46" t="s">
        <v>56</v>
      </c>
      <c r="E123" s="49">
        <v>123963.37504695407</v>
      </c>
      <c r="F123" s="49">
        <v>25184.924163921794</v>
      </c>
      <c r="G123" s="49">
        <v>2</v>
      </c>
      <c r="H123" s="83"/>
      <c r="I123" s="83"/>
      <c r="J123" s="83"/>
      <c r="K123" s="83"/>
      <c r="L123" s="83"/>
      <c r="M123" s="83"/>
      <c r="N123" s="83"/>
      <c r="O123" s="83"/>
    </row>
    <row r="124" spans="1:15" ht="12" hidden="1" customHeight="1" outlineLevel="1" thickBot="1" x14ac:dyDescent="0.35">
      <c r="B124" s="73">
        <v>43</v>
      </c>
      <c r="C124" s="63" t="s">
        <v>184</v>
      </c>
      <c r="D124" s="46" t="s">
        <v>56</v>
      </c>
      <c r="E124" s="49">
        <v>123963.37504695407</v>
      </c>
      <c r="F124" s="49">
        <v>25184.924163921794</v>
      </c>
      <c r="G124" s="49">
        <v>2</v>
      </c>
      <c r="H124" s="83"/>
      <c r="I124" s="83"/>
      <c r="J124" s="83"/>
      <c r="K124" s="83"/>
      <c r="L124" s="83"/>
      <c r="M124" s="83"/>
      <c r="N124" s="83"/>
      <c r="O124" s="83"/>
    </row>
    <row r="125" spans="1:15" ht="12" hidden="1" customHeight="1" outlineLevel="1" thickBot="1" x14ac:dyDescent="0.35">
      <c r="B125" s="73">
        <v>44</v>
      </c>
      <c r="C125" s="63" t="s">
        <v>185</v>
      </c>
      <c r="D125" s="46" t="s">
        <v>56</v>
      </c>
      <c r="E125" s="49">
        <v>123963.37504695407</v>
      </c>
      <c r="F125" s="49">
        <v>25184.924163921794</v>
      </c>
      <c r="G125" s="49">
        <v>2</v>
      </c>
      <c r="H125" s="83"/>
      <c r="I125" s="83"/>
      <c r="J125" s="83"/>
      <c r="K125" s="83"/>
      <c r="L125" s="83"/>
      <c r="M125" s="83"/>
      <c r="N125" s="83"/>
      <c r="O125" s="83"/>
    </row>
    <row r="126" spans="1:15" ht="12" hidden="1" customHeight="1" outlineLevel="1" thickBot="1" x14ac:dyDescent="0.35">
      <c r="B126" s="73">
        <v>45</v>
      </c>
      <c r="C126" s="63" t="s">
        <v>186</v>
      </c>
      <c r="D126" s="46" t="s">
        <v>56</v>
      </c>
      <c r="E126" s="49">
        <v>123963.37504695407</v>
      </c>
      <c r="F126" s="49">
        <v>25184.924163921794</v>
      </c>
      <c r="G126" s="49">
        <v>2</v>
      </c>
      <c r="H126" s="83"/>
      <c r="I126" s="83"/>
      <c r="J126" s="83"/>
      <c r="K126" s="83"/>
      <c r="L126" s="83"/>
      <c r="M126" s="83"/>
      <c r="N126" s="83"/>
      <c r="O126" s="83"/>
    </row>
    <row r="127" spans="1:15" ht="12" hidden="1" customHeight="1" outlineLevel="1" thickBot="1" x14ac:dyDescent="0.35">
      <c r="B127" s="73">
        <v>46</v>
      </c>
      <c r="C127" s="63" t="s">
        <v>187</v>
      </c>
      <c r="D127" s="46" t="s">
        <v>56</v>
      </c>
      <c r="E127" s="49">
        <v>119076.60279137541</v>
      </c>
      <c r="F127" s="49">
        <v>25070.685311935784</v>
      </c>
      <c r="G127" s="49">
        <v>2</v>
      </c>
      <c r="H127" s="83"/>
      <c r="I127" s="83"/>
      <c r="J127" s="83"/>
      <c r="K127" s="83"/>
      <c r="L127" s="83"/>
      <c r="M127" s="83"/>
      <c r="N127" s="83"/>
      <c r="O127" s="83"/>
    </row>
    <row r="128" spans="1:15" ht="12" customHeight="1" thickBot="1" x14ac:dyDescent="0.35">
      <c r="A128" s="8"/>
      <c r="B128" s="107" t="s">
        <v>188</v>
      </c>
      <c r="C128" s="108"/>
      <c r="D128" s="108"/>
      <c r="E128" s="85">
        <f>+SUM(E82:E127)</f>
        <v>7322132.2393552186</v>
      </c>
      <c r="F128" s="8"/>
      <c r="G128" s="8"/>
    </row>
    <row r="129" spans="1:15" ht="12" customHeight="1" x14ac:dyDescent="0.3">
      <c r="A129" s="8"/>
      <c r="B129" s="8"/>
      <c r="C129" s="8"/>
      <c r="D129" s="8"/>
      <c r="E129" s="8"/>
      <c r="F129" s="8"/>
      <c r="G129" s="8"/>
    </row>
    <row r="130" spans="1:15" ht="12" customHeight="1" thickBot="1" x14ac:dyDescent="0.35">
      <c r="A130" s="8"/>
      <c r="B130" s="14" t="s">
        <v>108</v>
      </c>
      <c r="C130" s="10"/>
      <c r="D130" s="8"/>
      <c r="E130" s="8"/>
      <c r="F130" s="8"/>
      <c r="G130" s="8"/>
    </row>
    <row r="131" spans="1:15" ht="12" customHeight="1" thickBot="1" x14ac:dyDescent="0.35">
      <c r="A131" s="8"/>
      <c r="B131" s="22">
        <v>1</v>
      </c>
      <c r="C131" s="23">
        <v>2</v>
      </c>
      <c r="D131" s="23">
        <v>3</v>
      </c>
      <c r="E131" s="23">
        <v>4</v>
      </c>
      <c r="F131" s="23">
        <v>4</v>
      </c>
      <c r="G131" s="23">
        <v>5</v>
      </c>
      <c r="H131" s="78">
        <v>6</v>
      </c>
      <c r="I131" s="78">
        <v>6</v>
      </c>
      <c r="J131" s="78">
        <v>7</v>
      </c>
      <c r="K131" s="78">
        <v>8</v>
      </c>
      <c r="L131" s="78">
        <v>9</v>
      </c>
      <c r="M131" s="78">
        <v>10</v>
      </c>
      <c r="N131" s="78">
        <v>11</v>
      </c>
      <c r="O131" s="78">
        <v>12</v>
      </c>
    </row>
    <row r="132" spans="1:15" ht="12" customHeight="1" x14ac:dyDescent="0.3">
      <c r="A132" s="8"/>
      <c r="B132" s="66"/>
      <c r="C132" s="67"/>
      <c r="D132" s="98" t="s">
        <v>35</v>
      </c>
      <c r="E132" s="67"/>
      <c r="F132" s="67"/>
      <c r="G132" s="67"/>
      <c r="H132" s="79"/>
      <c r="I132" s="112" t="s">
        <v>94</v>
      </c>
      <c r="J132" s="112" t="s">
        <v>95</v>
      </c>
      <c r="K132" s="79" t="s">
        <v>96</v>
      </c>
      <c r="L132" s="79"/>
      <c r="M132" s="109" t="s">
        <v>97</v>
      </c>
      <c r="N132" s="109" t="s">
        <v>98</v>
      </c>
      <c r="O132" s="109" t="s">
        <v>99</v>
      </c>
    </row>
    <row r="133" spans="1:15" ht="12" customHeight="1" x14ac:dyDescent="0.3">
      <c r="A133" s="8"/>
      <c r="B133" s="66" t="s">
        <v>33</v>
      </c>
      <c r="C133" s="67" t="s">
        <v>100</v>
      </c>
      <c r="D133" s="99"/>
      <c r="E133" s="67" t="s">
        <v>101</v>
      </c>
      <c r="F133" s="67" t="s">
        <v>101</v>
      </c>
      <c r="G133" s="67" t="s">
        <v>102</v>
      </c>
      <c r="H133" s="79" t="s">
        <v>40</v>
      </c>
      <c r="I133" s="113"/>
      <c r="J133" s="113"/>
      <c r="K133" s="79" t="s">
        <v>103</v>
      </c>
      <c r="L133" s="79" t="s">
        <v>104</v>
      </c>
      <c r="M133" s="110"/>
      <c r="N133" s="110"/>
      <c r="O133" s="110"/>
    </row>
    <row r="134" spans="1:15" ht="12" customHeight="1" x14ac:dyDescent="0.3">
      <c r="A134" s="8"/>
      <c r="B134" s="66"/>
      <c r="C134" s="67"/>
      <c r="D134" s="99"/>
      <c r="E134" s="67" t="s">
        <v>116</v>
      </c>
      <c r="F134" s="67" t="s">
        <v>117</v>
      </c>
      <c r="G134" s="67" t="s">
        <v>46</v>
      </c>
      <c r="H134" s="79" t="s">
        <v>49</v>
      </c>
      <c r="I134" s="113"/>
      <c r="J134" s="113"/>
      <c r="K134" s="79" t="s">
        <v>106</v>
      </c>
      <c r="L134" s="80"/>
      <c r="M134" s="110"/>
      <c r="N134" s="110"/>
      <c r="O134" s="110"/>
    </row>
    <row r="135" spans="1:15" ht="12" customHeight="1" collapsed="1" thickBot="1" x14ac:dyDescent="0.35">
      <c r="A135" s="8"/>
      <c r="B135" s="27"/>
      <c r="C135" s="70"/>
      <c r="D135" s="100"/>
      <c r="E135" s="30"/>
      <c r="F135" s="30"/>
      <c r="G135" s="30"/>
      <c r="H135" s="81" t="s">
        <v>53</v>
      </c>
      <c r="I135" s="114"/>
      <c r="J135" s="114"/>
      <c r="K135" s="82"/>
      <c r="L135" s="82"/>
      <c r="M135" s="111"/>
      <c r="N135" s="111"/>
      <c r="O135" s="111"/>
    </row>
    <row r="136" spans="1:15" ht="12" hidden="1" customHeight="1" outlineLevel="1" thickBot="1" x14ac:dyDescent="0.35">
      <c r="B136" s="73">
        <v>1</v>
      </c>
      <c r="C136" s="63" t="s">
        <v>189</v>
      </c>
      <c r="D136" s="46" t="s">
        <v>56</v>
      </c>
      <c r="E136" s="49">
        <v>116434.93052430249</v>
      </c>
      <c r="F136" s="49">
        <v>23655.413497537826</v>
      </c>
      <c r="G136" s="49">
        <v>1</v>
      </c>
      <c r="H136" s="83"/>
      <c r="I136" s="83"/>
      <c r="J136" s="83"/>
      <c r="K136" s="83"/>
      <c r="L136" s="83"/>
      <c r="M136" s="83"/>
      <c r="N136" s="83"/>
      <c r="O136" s="83"/>
    </row>
    <row r="137" spans="1:15" ht="12" hidden="1" customHeight="1" outlineLevel="1" thickBot="1" x14ac:dyDescent="0.35">
      <c r="B137" s="73">
        <v>2</v>
      </c>
      <c r="C137" s="63" t="s">
        <v>190</v>
      </c>
      <c r="D137" s="46" t="s">
        <v>56</v>
      </c>
      <c r="E137" s="49">
        <v>114234.48555501948</v>
      </c>
      <c r="F137" s="49">
        <v>23208.361780389238</v>
      </c>
      <c r="G137" s="49">
        <v>1</v>
      </c>
      <c r="H137" s="83"/>
      <c r="I137" s="83"/>
      <c r="J137" s="83"/>
      <c r="K137" s="83"/>
      <c r="L137" s="83"/>
      <c r="M137" s="83"/>
      <c r="N137" s="83"/>
      <c r="O137" s="83"/>
    </row>
    <row r="138" spans="1:15" ht="12" hidden="1" customHeight="1" outlineLevel="1" thickBot="1" x14ac:dyDescent="0.35">
      <c r="B138" s="73">
        <v>3</v>
      </c>
      <c r="C138" s="63" t="s">
        <v>191</v>
      </c>
      <c r="D138" s="46" t="s">
        <v>56</v>
      </c>
      <c r="E138" s="49">
        <v>114205.20483914364</v>
      </c>
      <c r="F138" s="49">
        <v>23202.412986170628</v>
      </c>
      <c r="G138" s="49">
        <v>1</v>
      </c>
      <c r="H138" s="83"/>
      <c r="I138" s="83"/>
      <c r="J138" s="83"/>
      <c r="K138" s="83"/>
      <c r="L138" s="83"/>
      <c r="M138" s="83"/>
      <c r="N138" s="83"/>
      <c r="O138" s="83"/>
    </row>
    <row r="139" spans="1:15" ht="12" hidden="1" customHeight="1" outlineLevel="1" thickBot="1" x14ac:dyDescent="0.35">
      <c r="B139" s="73">
        <v>4</v>
      </c>
      <c r="C139" s="63" t="s">
        <v>192</v>
      </c>
      <c r="D139" s="46" t="s">
        <v>56</v>
      </c>
      <c r="E139" s="49">
        <v>112561.90820838705</v>
      </c>
      <c r="F139" s="49">
        <v>22868.553884571003</v>
      </c>
      <c r="G139" s="49">
        <v>1</v>
      </c>
      <c r="H139" s="83"/>
      <c r="I139" s="83"/>
      <c r="J139" s="83"/>
      <c r="K139" s="83"/>
      <c r="L139" s="83"/>
      <c r="M139" s="83"/>
      <c r="N139" s="83"/>
      <c r="O139" s="83"/>
    </row>
    <row r="140" spans="1:15" ht="12" hidden="1" customHeight="1" outlineLevel="1" thickBot="1" x14ac:dyDescent="0.35">
      <c r="B140" s="73">
        <v>5</v>
      </c>
      <c r="C140" s="63" t="s">
        <v>193</v>
      </c>
      <c r="D140" s="46" t="s">
        <v>56</v>
      </c>
      <c r="E140" s="49">
        <v>109010.13355043302</v>
      </c>
      <c r="F140" s="49">
        <v>22146.960306031942</v>
      </c>
      <c r="G140" s="49">
        <v>1</v>
      </c>
      <c r="H140" s="83"/>
      <c r="I140" s="83"/>
      <c r="J140" s="83"/>
      <c r="K140" s="83"/>
      <c r="L140" s="83"/>
      <c r="M140" s="83"/>
      <c r="N140" s="83"/>
      <c r="O140" s="83"/>
    </row>
    <row r="141" spans="1:15" ht="12" hidden="1" customHeight="1" outlineLevel="1" thickBot="1" x14ac:dyDescent="0.35">
      <c r="B141" s="73">
        <v>6</v>
      </c>
      <c r="C141" s="63" t="s">
        <v>194</v>
      </c>
      <c r="D141" s="46" t="s">
        <v>56</v>
      </c>
      <c r="E141" s="49">
        <v>108646.83939989898</v>
      </c>
      <c r="F141" s="49">
        <v>22073.151928138632</v>
      </c>
      <c r="G141" s="49">
        <v>1</v>
      </c>
      <c r="H141" s="83"/>
      <c r="I141" s="83"/>
      <c r="J141" s="83"/>
      <c r="K141" s="83"/>
      <c r="L141" s="83"/>
      <c r="M141" s="83"/>
      <c r="N141" s="83"/>
      <c r="O141" s="83"/>
    </row>
    <row r="142" spans="1:15" ht="12" hidden="1" customHeight="1" outlineLevel="1" thickBot="1" x14ac:dyDescent="0.35">
      <c r="B142" s="73">
        <v>7</v>
      </c>
      <c r="C142" s="63" t="s">
        <v>195</v>
      </c>
      <c r="D142" s="46" t="s">
        <v>56</v>
      </c>
      <c r="E142" s="49">
        <v>106254.32146881777</v>
      </c>
      <c r="F142" s="49">
        <v>21587.07785479011</v>
      </c>
      <c r="G142" s="49">
        <v>1</v>
      </c>
      <c r="H142" s="83"/>
      <c r="I142" s="83"/>
      <c r="J142" s="83"/>
      <c r="K142" s="83"/>
      <c r="L142" s="83"/>
      <c r="M142" s="83"/>
      <c r="N142" s="83"/>
      <c r="O142" s="83"/>
    </row>
    <row r="143" spans="1:15" ht="12" hidden="1" customHeight="1" outlineLevel="1" thickBot="1" x14ac:dyDescent="0.35">
      <c r="B143" s="73">
        <v>8</v>
      </c>
      <c r="C143" s="63" t="s">
        <v>194</v>
      </c>
      <c r="D143" s="46" t="s">
        <v>56</v>
      </c>
      <c r="E143" s="49">
        <v>105250.70690081618</v>
      </c>
      <c r="F143" s="49">
        <v>21383.179269620472</v>
      </c>
      <c r="G143" s="49">
        <v>1</v>
      </c>
      <c r="H143" s="83"/>
      <c r="I143" s="83"/>
      <c r="J143" s="83"/>
      <c r="K143" s="83"/>
      <c r="L143" s="83"/>
      <c r="M143" s="83"/>
      <c r="N143" s="83"/>
      <c r="O143" s="83"/>
    </row>
    <row r="144" spans="1:15" ht="12" hidden="1" customHeight="1" outlineLevel="1" thickBot="1" x14ac:dyDescent="0.35">
      <c r="B144" s="73">
        <v>9</v>
      </c>
      <c r="C144" s="63" t="s">
        <v>196</v>
      </c>
      <c r="D144" s="46" t="s">
        <v>56</v>
      </c>
      <c r="E144" s="49">
        <v>103464.27424482527</v>
      </c>
      <c r="F144" s="49">
        <v>21020.24004706346</v>
      </c>
      <c r="G144" s="49">
        <v>1</v>
      </c>
      <c r="H144" s="83"/>
      <c r="I144" s="83"/>
      <c r="J144" s="83"/>
      <c r="K144" s="83"/>
      <c r="L144" s="83"/>
      <c r="M144" s="83"/>
      <c r="N144" s="83"/>
      <c r="O144" s="83"/>
    </row>
    <row r="145" spans="2:15" ht="12" hidden="1" customHeight="1" outlineLevel="1" thickBot="1" x14ac:dyDescent="0.35">
      <c r="B145" s="73">
        <v>10</v>
      </c>
      <c r="C145" s="63" t="s">
        <v>197</v>
      </c>
      <c r="D145" s="46" t="s">
        <v>56</v>
      </c>
      <c r="E145" s="49">
        <v>83305.581548974224</v>
      </c>
      <c r="F145" s="49">
        <v>20167.29574428056</v>
      </c>
      <c r="G145" s="49">
        <v>1</v>
      </c>
      <c r="H145" s="83"/>
      <c r="I145" s="83"/>
      <c r="J145" s="83"/>
      <c r="K145" s="83"/>
      <c r="L145" s="83"/>
      <c r="M145" s="83"/>
      <c r="N145" s="83"/>
      <c r="O145" s="83"/>
    </row>
    <row r="146" spans="2:15" ht="12" hidden="1" customHeight="1" outlineLevel="1" thickBot="1" x14ac:dyDescent="0.35">
      <c r="B146" s="73">
        <v>11</v>
      </c>
      <c r="C146" s="63" t="s">
        <v>198</v>
      </c>
      <c r="D146" s="46" t="s">
        <v>56</v>
      </c>
      <c r="E146" s="49">
        <v>98597.55431049045</v>
      </c>
      <c r="F146" s="49">
        <v>20031.496618394765</v>
      </c>
      <c r="G146" s="49">
        <v>1</v>
      </c>
      <c r="H146" s="83"/>
      <c r="I146" s="83"/>
      <c r="J146" s="83"/>
      <c r="K146" s="83"/>
      <c r="L146" s="83"/>
      <c r="M146" s="83"/>
      <c r="N146" s="83"/>
      <c r="O146" s="83"/>
    </row>
    <row r="147" spans="2:15" ht="12" hidden="1" customHeight="1" outlineLevel="1" thickBot="1" x14ac:dyDescent="0.35">
      <c r="B147" s="73">
        <v>12</v>
      </c>
      <c r="C147" s="63" t="s">
        <v>199</v>
      </c>
      <c r="D147" s="46" t="s">
        <v>56</v>
      </c>
      <c r="E147" s="49">
        <v>95055.115986004384</v>
      </c>
      <c r="F147" s="49">
        <v>19311.799848895233</v>
      </c>
      <c r="G147" s="49">
        <v>1</v>
      </c>
      <c r="H147" s="83"/>
      <c r="I147" s="83"/>
      <c r="J147" s="83"/>
      <c r="K147" s="83"/>
      <c r="L147" s="83"/>
      <c r="M147" s="83"/>
      <c r="N147" s="83"/>
      <c r="O147" s="83"/>
    </row>
    <row r="148" spans="2:15" ht="12" hidden="1" customHeight="1" outlineLevel="1" thickBot="1" x14ac:dyDescent="0.35">
      <c r="B148" s="73">
        <v>13</v>
      </c>
      <c r="C148" s="63" t="s">
        <v>200</v>
      </c>
      <c r="D148" s="46" t="s">
        <v>56</v>
      </c>
      <c r="E148" s="49">
        <v>93206.290792446947</v>
      </c>
      <c r="F148" s="49">
        <v>18936.184694221884</v>
      </c>
      <c r="G148" s="49">
        <v>1</v>
      </c>
      <c r="H148" s="83"/>
      <c r="I148" s="83"/>
      <c r="J148" s="83"/>
      <c r="K148" s="83"/>
      <c r="L148" s="83"/>
      <c r="M148" s="83"/>
      <c r="N148" s="83"/>
      <c r="O148" s="83"/>
    </row>
    <row r="149" spans="2:15" ht="12" hidden="1" customHeight="1" outlineLevel="1" thickBot="1" x14ac:dyDescent="0.35">
      <c r="B149" s="73">
        <v>14</v>
      </c>
      <c r="C149" s="63" t="s">
        <v>201</v>
      </c>
      <c r="D149" s="46" t="s">
        <v>56</v>
      </c>
      <c r="E149" s="49">
        <v>92198.630059883828</v>
      </c>
      <c r="F149" s="49">
        <v>18731.464073127536</v>
      </c>
      <c r="G149" s="49">
        <v>1</v>
      </c>
      <c r="H149" s="83"/>
      <c r="I149" s="83"/>
      <c r="J149" s="83"/>
      <c r="K149" s="83"/>
      <c r="L149" s="83"/>
      <c r="M149" s="83"/>
      <c r="N149" s="83"/>
      <c r="O149" s="83"/>
    </row>
    <row r="150" spans="2:15" ht="12" hidden="1" customHeight="1" outlineLevel="1" thickBot="1" x14ac:dyDescent="0.35">
      <c r="B150" s="73">
        <v>15</v>
      </c>
      <c r="C150" s="63" t="s">
        <v>202</v>
      </c>
      <c r="D150" s="46" t="s">
        <v>56</v>
      </c>
      <c r="E150" s="49">
        <v>92085.169570333033</v>
      </c>
      <c r="F150" s="49">
        <v>18708.412959652644</v>
      </c>
      <c r="G150" s="49">
        <v>1</v>
      </c>
      <c r="H150" s="83"/>
      <c r="I150" s="83"/>
      <c r="J150" s="83"/>
      <c r="K150" s="83"/>
      <c r="L150" s="83"/>
      <c r="M150" s="83"/>
      <c r="N150" s="83"/>
      <c r="O150" s="83"/>
    </row>
    <row r="151" spans="2:15" ht="12" hidden="1" customHeight="1" outlineLevel="1" thickBot="1" x14ac:dyDescent="0.35">
      <c r="B151" s="73">
        <v>16</v>
      </c>
      <c r="C151" s="63" t="s">
        <v>203</v>
      </c>
      <c r="D151" s="46" t="s">
        <v>56</v>
      </c>
      <c r="E151" s="49">
        <v>91383.819611431085</v>
      </c>
      <c r="F151" s="49">
        <v>18311.764975348415</v>
      </c>
      <c r="G151" s="49">
        <v>1</v>
      </c>
      <c r="H151" s="83"/>
      <c r="I151" s="83"/>
      <c r="J151" s="83"/>
      <c r="K151" s="83"/>
      <c r="L151" s="83"/>
      <c r="M151" s="83"/>
      <c r="N151" s="83"/>
      <c r="O151" s="83"/>
    </row>
    <row r="152" spans="2:15" ht="12" hidden="1" customHeight="1" outlineLevel="1" thickBot="1" x14ac:dyDescent="0.35">
      <c r="B152" s="73">
        <v>17</v>
      </c>
      <c r="C152" s="63" t="s">
        <v>204</v>
      </c>
      <c r="D152" s="46" t="s">
        <v>56</v>
      </c>
      <c r="E152" s="49">
        <v>86678.665994961237</v>
      </c>
      <c r="F152" s="49">
        <v>17610.004800903043</v>
      </c>
      <c r="G152" s="49">
        <v>1</v>
      </c>
      <c r="H152" s="83"/>
      <c r="I152" s="83"/>
      <c r="J152" s="83"/>
      <c r="K152" s="83"/>
      <c r="L152" s="83"/>
      <c r="M152" s="83"/>
      <c r="N152" s="83"/>
      <c r="O152" s="83"/>
    </row>
    <row r="153" spans="2:15" ht="12" hidden="1" customHeight="1" outlineLevel="1" thickBot="1" x14ac:dyDescent="0.35">
      <c r="B153" s="73">
        <v>18</v>
      </c>
      <c r="C153" s="63" t="s">
        <v>205</v>
      </c>
      <c r="D153" s="46" t="s">
        <v>56</v>
      </c>
      <c r="E153" s="49">
        <v>86491.510164397681</v>
      </c>
      <c r="F153" s="49">
        <v>17571.981429905005</v>
      </c>
      <c r="G153" s="49">
        <v>1</v>
      </c>
      <c r="H153" s="83"/>
      <c r="I153" s="83"/>
      <c r="J153" s="83"/>
      <c r="K153" s="83"/>
      <c r="L153" s="83"/>
      <c r="M153" s="83"/>
      <c r="N153" s="83"/>
      <c r="O153" s="83"/>
    </row>
    <row r="154" spans="2:15" ht="12" hidden="1" customHeight="1" outlineLevel="1" thickBot="1" x14ac:dyDescent="0.35">
      <c r="B154" s="73">
        <v>19</v>
      </c>
      <c r="C154" s="63" t="s">
        <v>206</v>
      </c>
      <c r="D154" s="46" t="s">
        <v>56</v>
      </c>
      <c r="E154" s="49">
        <v>86146.869647188272</v>
      </c>
      <c r="F154" s="49">
        <v>17501.962803141691</v>
      </c>
      <c r="G154" s="49">
        <v>1</v>
      </c>
      <c r="H154" s="83"/>
      <c r="I154" s="83"/>
      <c r="J154" s="83"/>
      <c r="K154" s="83"/>
      <c r="L154" s="83"/>
      <c r="M154" s="83"/>
      <c r="N154" s="83"/>
      <c r="O154" s="83"/>
    </row>
    <row r="155" spans="2:15" ht="12" hidden="1" customHeight="1" outlineLevel="1" thickBot="1" x14ac:dyDescent="0.35">
      <c r="B155" s="73">
        <v>20</v>
      </c>
      <c r="C155" s="63" t="s">
        <v>207</v>
      </c>
      <c r="D155" s="46" t="s">
        <v>56</v>
      </c>
      <c r="E155" s="49">
        <v>83834.659638897225</v>
      </c>
      <c r="F155" s="49">
        <v>17032.204427429398</v>
      </c>
      <c r="G155" s="49">
        <v>1</v>
      </c>
      <c r="H155" s="83"/>
      <c r="I155" s="83"/>
      <c r="J155" s="83"/>
      <c r="K155" s="83"/>
      <c r="L155" s="83"/>
      <c r="M155" s="83"/>
      <c r="N155" s="83"/>
      <c r="O155" s="83"/>
    </row>
    <row r="156" spans="2:15" ht="12" hidden="1" customHeight="1" outlineLevel="1" thickBot="1" x14ac:dyDescent="0.35">
      <c r="B156" s="73">
        <v>21</v>
      </c>
      <c r="C156" s="63" t="s">
        <v>208</v>
      </c>
      <c r="D156" s="46" t="s">
        <v>56</v>
      </c>
      <c r="E156" s="49">
        <v>83313.3145759006</v>
      </c>
      <c r="F156" s="49">
        <v>16926.285756936344</v>
      </c>
      <c r="G156" s="49">
        <v>1</v>
      </c>
      <c r="H156" s="83"/>
      <c r="I156" s="83"/>
      <c r="J156" s="83"/>
      <c r="K156" s="83"/>
      <c r="L156" s="83"/>
      <c r="M156" s="83"/>
      <c r="N156" s="83"/>
      <c r="O156" s="83"/>
    </row>
    <row r="157" spans="2:15" ht="12" hidden="1" customHeight="1" outlineLevel="1" thickBot="1" x14ac:dyDescent="0.35">
      <c r="B157" s="73">
        <v>22</v>
      </c>
      <c r="C157" s="63" t="s">
        <v>209</v>
      </c>
      <c r="D157" s="46" t="s">
        <v>56</v>
      </c>
      <c r="E157" s="49">
        <v>83033.226590693957</v>
      </c>
      <c r="F157" s="49">
        <v>16869.381895904946</v>
      </c>
      <c r="G157" s="49">
        <v>1</v>
      </c>
      <c r="H157" s="83"/>
      <c r="I157" s="83"/>
      <c r="J157" s="83"/>
      <c r="K157" s="83"/>
      <c r="L157" s="83"/>
      <c r="M157" s="83"/>
      <c r="N157" s="83"/>
      <c r="O157" s="83"/>
    </row>
    <row r="158" spans="2:15" ht="12" hidden="1" customHeight="1" outlineLevel="1" thickBot="1" x14ac:dyDescent="0.35">
      <c r="B158" s="73">
        <v>23</v>
      </c>
      <c r="C158" s="63" t="s">
        <v>210</v>
      </c>
      <c r="D158" s="46" t="s">
        <v>56</v>
      </c>
      <c r="E158" s="49">
        <v>73664.52524470583</v>
      </c>
      <c r="F158" s="49">
        <v>16820.20217466039</v>
      </c>
      <c r="G158" s="49">
        <v>1</v>
      </c>
      <c r="H158" s="83"/>
      <c r="I158" s="83"/>
      <c r="J158" s="83"/>
      <c r="K158" s="83"/>
      <c r="L158" s="83"/>
      <c r="M158" s="83"/>
      <c r="N158" s="83"/>
      <c r="O158" s="83"/>
    </row>
    <row r="159" spans="2:15" ht="12" hidden="1" customHeight="1" outlineLevel="1" thickBot="1" x14ac:dyDescent="0.35">
      <c r="B159" s="73">
        <v>24</v>
      </c>
      <c r="C159" s="63" t="s">
        <v>189</v>
      </c>
      <c r="D159" s="46" t="s">
        <v>56</v>
      </c>
      <c r="E159" s="49">
        <v>79202.332487549764</v>
      </c>
      <c r="F159" s="49">
        <v>16091.081229025254</v>
      </c>
      <c r="G159" s="49">
        <v>1</v>
      </c>
      <c r="H159" s="83"/>
      <c r="I159" s="83"/>
      <c r="J159" s="83"/>
      <c r="K159" s="83"/>
      <c r="L159" s="83"/>
      <c r="M159" s="83"/>
      <c r="N159" s="83"/>
      <c r="O159" s="83"/>
    </row>
    <row r="160" spans="2:15" ht="12" hidden="1" customHeight="1" outlineLevel="1" thickBot="1" x14ac:dyDescent="0.35">
      <c r="B160" s="73">
        <v>25</v>
      </c>
      <c r="C160" s="63" t="s">
        <v>192</v>
      </c>
      <c r="D160" s="46" t="s">
        <v>56</v>
      </c>
      <c r="E160" s="49">
        <v>79012.379267588592</v>
      </c>
      <c r="F160" s="49">
        <v>16052.489528552413</v>
      </c>
      <c r="G160" s="49">
        <v>1</v>
      </c>
      <c r="H160" s="83"/>
      <c r="I160" s="83"/>
      <c r="J160" s="83"/>
      <c r="K160" s="83"/>
      <c r="L160" s="83"/>
      <c r="M160" s="83"/>
      <c r="N160" s="83"/>
      <c r="O160" s="83"/>
    </row>
    <row r="161" spans="2:15" ht="12" hidden="1" customHeight="1" outlineLevel="1" thickBot="1" x14ac:dyDescent="0.35">
      <c r="B161" s="73">
        <v>26</v>
      </c>
      <c r="C161" s="63" t="s">
        <v>211</v>
      </c>
      <c r="D161" s="46" t="s">
        <v>56</v>
      </c>
      <c r="E161" s="49">
        <v>78298.447163135614</v>
      </c>
      <c r="F161" s="49">
        <v>15907.444059259347</v>
      </c>
      <c r="G161" s="49">
        <v>1</v>
      </c>
      <c r="H161" s="83"/>
      <c r="I161" s="83"/>
      <c r="J161" s="83"/>
      <c r="K161" s="83"/>
      <c r="L161" s="83"/>
      <c r="M161" s="83"/>
      <c r="N161" s="83"/>
      <c r="O161" s="83"/>
    </row>
    <row r="162" spans="2:15" ht="12" hidden="1" customHeight="1" outlineLevel="1" thickBot="1" x14ac:dyDescent="0.35">
      <c r="B162" s="73">
        <v>27</v>
      </c>
      <c r="C162" s="63" t="s">
        <v>212</v>
      </c>
      <c r="D162" s="46" t="s">
        <v>56</v>
      </c>
      <c r="E162" s="49">
        <v>74378.025028172429</v>
      </c>
      <c r="F162" s="49">
        <v>15110.954498353078</v>
      </c>
      <c r="G162" s="49">
        <v>1</v>
      </c>
      <c r="H162" s="83"/>
      <c r="I162" s="83"/>
      <c r="J162" s="83"/>
      <c r="K162" s="83"/>
      <c r="L162" s="83"/>
      <c r="M162" s="83"/>
      <c r="N162" s="83"/>
      <c r="O162" s="83"/>
    </row>
    <row r="163" spans="2:15" ht="12" hidden="1" customHeight="1" outlineLevel="1" thickBot="1" x14ac:dyDescent="0.35">
      <c r="B163" s="73">
        <v>28</v>
      </c>
      <c r="C163" s="63" t="s">
        <v>213</v>
      </c>
      <c r="D163" s="46" t="s">
        <v>56</v>
      </c>
      <c r="E163" s="49">
        <v>73855.147512224372</v>
      </c>
      <c r="F163" s="49">
        <v>15004.724488229655</v>
      </c>
      <c r="G163" s="49">
        <v>1</v>
      </c>
      <c r="H163" s="83"/>
      <c r="I163" s="83"/>
      <c r="J163" s="83"/>
      <c r="K163" s="83"/>
      <c r="L163" s="83"/>
      <c r="M163" s="83"/>
      <c r="N163" s="83"/>
      <c r="O163" s="83"/>
    </row>
    <row r="164" spans="2:15" ht="12" hidden="1" customHeight="1" outlineLevel="1" thickBot="1" x14ac:dyDescent="0.35">
      <c r="B164" s="73">
        <v>29</v>
      </c>
      <c r="C164" s="63" t="s">
        <v>214</v>
      </c>
      <c r="D164" s="46" t="s">
        <v>56</v>
      </c>
      <c r="E164" s="49">
        <v>59347.740493744539</v>
      </c>
      <c r="F164" s="49">
        <v>15002.158864026615</v>
      </c>
      <c r="G164" s="49">
        <v>1</v>
      </c>
      <c r="H164" s="83"/>
      <c r="I164" s="83"/>
      <c r="J164" s="83"/>
      <c r="K164" s="83"/>
      <c r="L164" s="83"/>
      <c r="M164" s="83"/>
      <c r="N164" s="83"/>
      <c r="O164" s="83"/>
    </row>
    <row r="165" spans="2:15" ht="12" hidden="1" customHeight="1" outlineLevel="1" thickBot="1" x14ac:dyDescent="0.35">
      <c r="B165" s="73">
        <v>30</v>
      </c>
      <c r="C165" s="63" t="s">
        <v>215</v>
      </c>
      <c r="D165" s="46" t="s">
        <v>56</v>
      </c>
      <c r="E165" s="49">
        <v>73842.519186117832</v>
      </c>
      <c r="F165" s="49">
        <v>15002.158864026615</v>
      </c>
      <c r="G165" s="49">
        <v>1</v>
      </c>
      <c r="H165" s="83"/>
      <c r="I165" s="83"/>
      <c r="J165" s="83"/>
      <c r="K165" s="83"/>
      <c r="L165" s="83"/>
      <c r="M165" s="83"/>
      <c r="N165" s="83"/>
      <c r="O165" s="83"/>
    </row>
    <row r="166" spans="2:15" ht="12" hidden="1" customHeight="1" outlineLevel="1" thickBot="1" x14ac:dyDescent="0.35">
      <c r="B166" s="73">
        <v>31</v>
      </c>
      <c r="C166" s="63" t="s">
        <v>216</v>
      </c>
      <c r="D166" s="46" t="s">
        <v>56</v>
      </c>
      <c r="E166" s="49">
        <v>73842.519186117832</v>
      </c>
      <c r="F166" s="49">
        <v>15002.158864026615</v>
      </c>
      <c r="G166" s="49">
        <v>1</v>
      </c>
      <c r="H166" s="83"/>
      <c r="I166" s="83"/>
      <c r="J166" s="83"/>
      <c r="K166" s="83"/>
      <c r="L166" s="83"/>
      <c r="M166" s="83"/>
      <c r="N166" s="83"/>
      <c r="O166" s="83"/>
    </row>
    <row r="167" spans="2:15" ht="12" hidden="1" customHeight="1" outlineLevel="1" thickBot="1" x14ac:dyDescent="0.35">
      <c r="B167" s="73">
        <v>32</v>
      </c>
      <c r="C167" s="63" t="s">
        <v>187</v>
      </c>
      <c r="D167" s="46" t="s">
        <v>56</v>
      </c>
      <c r="E167" s="49">
        <v>76849.298092566954</v>
      </c>
      <c r="F167" s="49">
        <v>14734.450819555224</v>
      </c>
      <c r="G167" s="49">
        <v>1</v>
      </c>
      <c r="H167" s="83"/>
      <c r="I167" s="83"/>
      <c r="J167" s="83"/>
      <c r="K167" s="83"/>
      <c r="L167" s="83"/>
      <c r="M167" s="83"/>
      <c r="N167" s="83"/>
      <c r="O167" s="83"/>
    </row>
    <row r="168" spans="2:15" ht="12" hidden="1" customHeight="1" outlineLevel="1" thickBot="1" x14ac:dyDescent="0.35">
      <c r="B168" s="73">
        <v>33</v>
      </c>
      <c r="C168" s="63" t="s">
        <v>217</v>
      </c>
      <c r="D168" s="46" t="s">
        <v>56</v>
      </c>
      <c r="E168" s="49">
        <v>72250.813512366702</v>
      </c>
      <c r="F168" s="49">
        <v>14678.781199700179</v>
      </c>
      <c r="G168" s="49">
        <v>1</v>
      </c>
      <c r="H168" s="83"/>
      <c r="I168" s="83"/>
      <c r="J168" s="83"/>
      <c r="K168" s="83"/>
      <c r="L168" s="83"/>
      <c r="M168" s="83"/>
      <c r="N168" s="83"/>
      <c r="O168" s="83"/>
    </row>
    <row r="169" spans="2:15" ht="12" hidden="1" customHeight="1" outlineLevel="1" thickBot="1" x14ac:dyDescent="0.35">
      <c r="B169" s="73">
        <v>34</v>
      </c>
      <c r="C169" s="63" t="s">
        <v>157</v>
      </c>
      <c r="D169" s="46" t="s">
        <v>56</v>
      </c>
      <c r="E169" s="49">
        <v>73820.818856339814</v>
      </c>
      <c r="F169" s="49">
        <v>14487.433341595319</v>
      </c>
      <c r="G169" s="49">
        <v>1</v>
      </c>
      <c r="H169" s="83"/>
      <c r="I169" s="83"/>
      <c r="J169" s="83"/>
      <c r="K169" s="83"/>
      <c r="L169" s="83"/>
      <c r="M169" s="83"/>
      <c r="N169" s="83"/>
      <c r="O169" s="83"/>
    </row>
    <row r="170" spans="2:15" ht="12" hidden="1" customHeight="1" outlineLevel="1" thickBot="1" x14ac:dyDescent="0.35">
      <c r="B170" s="73">
        <v>35</v>
      </c>
      <c r="C170" s="63" t="s">
        <v>218</v>
      </c>
      <c r="D170" s="46" t="s">
        <v>56</v>
      </c>
      <c r="E170" s="49">
        <v>71282.151893714094</v>
      </c>
      <c r="F170" s="49">
        <v>14481.983803719089</v>
      </c>
      <c r="G170" s="49">
        <v>1</v>
      </c>
      <c r="H170" s="83"/>
      <c r="I170" s="83"/>
      <c r="J170" s="83"/>
      <c r="K170" s="83"/>
      <c r="L170" s="83"/>
      <c r="M170" s="83"/>
      <c r="N170" s="83"/>
      <c r="O170" s="83"/>
    </row>
    <row r="171" spans="2:15" ht="12" hidden="1" customHeight="1" outlineLevel="1" thickBot="1" x14ac:dyDescent="0.35">
      <c r="B171" s="73">
        <v>36</v>
      </c>
      <c r="C171" s="63" t="s">
        <v>219</v>
      </c>
      <c r="D171" s="46" t="s">
        <v>56</v>
      </c>
      <c r="E171" s="49">
        <v>70807.862117766592</v>
      </c>
      <c r="F171" s="49">
        <v>14385.625084585821</v>
      </c>
      <c r="G171" s="49">
        <v>1</v>
      </c>
      <c r="H171" s="83"/>
      <c r="I171" s="83"/>
      <c r="J171" s="83"/>
      <c r="K171" s="83"/>
      <c r="L171" s="83"/>
      <c r="M171" s="83"/>
      <c r="N171" s="83"/>
      <c r="O171" s="83"/>
    </row>
    <row r="172" spans="2:15" ht="12" hidden="1" customHeight="1" outlineLevel="1" thickBot="1" x14ac:dyDescent="0.35">
      <c r="B172" s="73">
        <v>37</v>
      </c>
      <c r="C172" s="63" t="s">
        <v>220</v>
      </c>
      <c r="D172" s="46" t="s">
        <v>56</v>
      </c>
      <c r="E172" s="49">
        <v>70807.862117766592</v>
      </c>
      <c r="F172" s="49">
        <v>14385.625084585821</v>
      </c>
      <c r="G172" s="49">
        <v>1</v>
      </c>
      <c r="H172" s="83"/>
      <c r="I172" s="83"/>
      <c r="J172" s="83"/>
      <c r="K172" s="83"/>
      <c r="L172" s="83"/>
      <c r="M172" s="83"/>
      <c r="N172" s="83"/>
      <c r="O172" s="83"/>
    </row>
    <row r="173" spans="2:15" ht="12" hidden="1" customHeight="1" outlineLevel="1" thickBot="1" x14ac:dyDescent="0.35">
      <c r="B173" s="73">
        <v>38</v>
      </c>
      <c r="C173" s="63" t="s">
        <v>221</v>
      </c>
      <c r="D173" s="46" t="s">
        <v>56</v>
      </c>
      <c r="E173" s="49">
        <v>68546.787865963721</v>
      </c>
      <c r="F173" s="49">
        <v>13926.255665682198</v>
      </c>
      <c r="G173" s="49">
        <v>1</v>
      </c>
      <c r="H173" s="83"/>
      <c r="I173" s="83"/>
      <c r="J173" s="83"/>
      <c r="K173" s="83"/>
      <c r="L173" s="83"/>
      <c r="M173" s="83"/>
      <c r="N173" s="83"/>
      <c r="O173" s="83"/>
    </row>
    <row r="174" spans="2:15" ht="12" hidden="1" customHeight="1" outlineLevel="1" thickBot="1" x14ac:dyDescent="0.35">
      <c r="B174" s="73">
        <v>39</v>
      </c>
      <c r="C174" s="63" t="s">
        <v>174</v>
      </c>
      <c r="D174" s="46" t="s">
        <v>56</v>
      </c>
      <c r="E174" s="49">
        <v>66940.222525355217</v>
      </c>
      <c r="F174" s="49">
        <v>13599.859048517772</v>
      </c>
      <c r="G174" s="49">
        <v>1</v>
      </c>
      <c r="H174" s="83"/>
      <c r="I174" s="83"/>
      <c r="J174" s="83"/>
      <c r="K174" s="83"/>
      <c r="L174" s="83"/>
      <c r="M174" s="83"/>
      <c r="N174" s="83"/>
      <c r="O174" s="83"/>
    </row>
    <row r="175" spans="2:15" ht="12" hidden="1" customHeight="1" outlineLevel="1" thickBot="1" x14ac:dyDescent="0.35">
      <c r="B175" s="73">
        <v>40</v>
      </c>
      <c r="C175" s="63" t="s">
        <v>222</v>
      </c>
      <c r="D175" s="46" t="s">
        <v>56</v>
      </c>
      <c r="E175" s="49">
        <v>65168.962986470018</v>
      </c>
      <c r="F175" s="49">
        <v>13240.002460678421</v>
      </c>
      <c r="G175" s="49">
        <v>1</v>
      </c>
      <c r="H175" s="83"/>
      <c r="I175" s="83"/>
      <c r="J175" s="83"/>
      <c r="K175" s="83"/>
      <c r="L175" s="83"/>
      <c r="M175" s="83"/>
      <c r="N175" s="83"/>
      <c r="O175" s="83"/>
    </row>
    <row r="176" spans="2:15" ht="12" hidden="1" customHeight="1" outlineLevel="1" thickBot="1" x14ac:dyDescent="0.35">
      <c r="B176" s="73">
        <v>41</v>
      </c>
      <c r="C176" s="63" t="s">
        <v>223</v>
      </c>
      <c r="D176" s="46" t="s">
        <v>56</v>
      </c>
      <c r="E176" s="49">
        <v>63731.29420255225</v>
      </c>
      <c r="F176" s="49">
        <v>12947.919583118075</v>
      </c>
      <c r="G176" s="49">
        <v>1</v>
      </c>
      <c r="H176" s="83"/>
      <c r="I176" s="83"/>
      <c r="J176" s="83"/>
      <c r="K176" s="83"/>
      <c r="L176" s="83"/>
      <c r="M176" s="83"/>
      <c r="N176" s="83"/>
      <c r="O176" s="83"/>
    </row>
    <row r="177" spans="2:15" ht="12" hidden="1" customHeight="1" outlineLevel="1" thickBot="1" x14ac:dyDescent="0.35">
      <c r="B177" s="73">
        <v>42</v>
      </c>
      <c r="C177" s="63" t="s">
        <v>224</v>
      </c>
      <c r="D177" s="46" t="s">
        <v>56</v>
      </c>
      <c r="E177" s="49">
        <v>61271.368234729627</v>
      </c>
      <c r="F177" s="49">
        <v>12943.835523858726</v>
      </c>
      <c r="G177" s="49">
        <v>1</v>
      </c>
      <c r="H177" s="83"/>
      <c r="I177" s="83"/>
      <c r="J177" s="83"/>
      <c r="K177" s="83"/>
      <c r="L177" s="83"/>
      <c r="M177" s="83"/>
      <c r="N177" s="83"/>
      <c r="O177" s="83"/>
    </row>
    <row r="178" spans="2:15" ht="12" hidden="1" customHeight="1" outlineLevel="1" thickBot="1" x14ac:dyDescent="0.35">
      <c r="B178" s="73">
        <v>43</v>
      </c>
      <c r="C178" s="63" t="s">
        <v>225</v>
      </c>
      <c r="D178" s="46" t="s">
        <v>56</v>
      </c>
      <c r="E178" s="49">
        <v>61594.408230776775</v>
      </c>
      <c r="F178" s="49">
        <v>12513.780781026497</v>
      </c>
      <c r="G178" s="49">
        <v>1</v>
      </c>
      <c r="H178" s="83"/>
      <c r="I178" s="83"/>
      <c r="J178" s="83"/>
      <c r="K178" s="83"/>
      <c r="L178" s="83"/>
      <c r="M178" s="83"/>
      <c r="N178" s="83"/>
      <c r="O178" s="83"/>
    </row>
    <row r="179" spans="2:15" ht="12" hidden="1" customHeight="1" outlineLevel="1" thickBot="1" x14ac:dyDescent="0.35">
      <c r="B179" s="73">
        <v>44</v>
      </c>
      <c r="C179" s="63" t="s">
        <v>226</v>
      </c>
      <c r="D179" s="46" t="s">
        <v>56</v>
      </c>
      <c r="E179" s="49">
        <v>64182.983743663433</v>
      </c>
      <c r="F179" s="49">
        <v>12370.880056996957</v>
      </c>
      <c r="G179" s="49">
        <v>1</v>
      </c>
      <c r="H179" s="83"/>
      <c r="I179" s="83"/>
      <c r="J179" s="83"/>
      <c r="K179" s="83"/>
      <c r="L179" s="83"/>
      <c r="M179" s="83"/>
      <c r="N179" s="83"/>
      <c r="O179" s="83"/>
    </row>
    <row r="180" spans="2:15" ht="12" hidden="1" customHeight="1" outlineLevel="1" thickBot="1" x14ac:dyDescent="0.35">
      <c r="B180" s="73">
        <v>45</v>
      </c>
      <c r="C180" s="63" t="s">
        <v>227</v>
      </c>
      <c r="D180" s="46" t="s">
        <v>56</v>
      </c>
      <c r="E180" s="49">
        <v>59122.752081065584</v>
      </c>
      <c r="F180" s="49">
        <v>12011.628652091727</v>
      </c>
      <c r="G180" s="49">
        <v>1</v>
      </c>
      <c r="H180" s="83"/>
      <c r="I180" s="83"/>
      <c r="J180" s="83"/>
      <c r="K180" s="83"/>
      <c r="L180" s="83"/>
      <c r="M180" s="83"/>
      <c r="N180" s="83"/>
      <c r="O180" s="83"/>
    </row>
    <row r="181" spans="2:15" ht="12" hidden="1" customHeight="1" outlineLevel="1" thickBot="1" x14ac:dyDescent="0.35">
      <c r="B181" s="73">
        <v>46</v>
      </c>
      <c r="C181" s="63" t="s">
        <v>228</v>
      </c>
      <c r="D181" s="46" t="s">
        <v>56</v>
      </c>
      <c r="E181" s="49">
        <v>58990.089310538904</v>
      </c>
      <c r="F181" s="49">
        <v>11984.676321906907</v>
      </c>
      <c r="G181" s="49">
        <v>1</v>
      </c>
      <c r="H181" s="83"/>
      <c r="I181" s="83"/>
      <c r="J181" s="83"/>
      <c r="K181" s="83"/>
      <c r="L181" s="83"/>
      <c r="M181" s="83"/>
      <c r="N181" s="83"/>
      <c r="O181" s="83"/>
    </row>
    <row r="182" spans="2:15" ht="12" hidden="1" customHeight="1" outlineLevel="1" thickBot="1" x14ac:dyDescent="0.35">
      <c r="B182" s="73">
        <v>47</v>
      </c>
      <c r="C182" s="63" t="s">
        <v>229</v>
      </c>
      <c r="D182" s="46" t="s">
        <v>56</v>
      </c>
      <c r="E182" s="49">
        <v>55914.415090289986</v>
      </c>
      <c r="F182" s="49">
        <v>11838.097904565097</v>
      </c>
      <c r="G182" s="49">
        <v>1</v>
      </c>
      <c r="H182" s="83"/>
      <c r="I182" s="83"/>
      <c r="J182" s="83"/>
      <c r="K182" s="83"/>
      <c r="L182" s="83"/>
      <c r="M182" s="83"/>
      <c r="N182" s="83"/>
      <c r="O182" s="83"/>
    </row>
    <row r="183" spans="2:15" ht="12" hidden="1" customHeight="1" outlineLevel="1" thickBot="1" x14ac:dyDescent="0.35">
      <c r="B183" s="73">
        <v>48</v>
      </c>
      <c r="C183" s="63" t="s">
        <v>230</v>
      </c>
      <c r="D183" s="46" t="s">
        <v>56</v>
      </c>
      <c r="E183" s="49">
        <v>57874.603817635674</v>
      </c>
      <c r="F183" s="49">
        <v>11758.049565947078</v>
      </c>
      <c r="G183" s="49">
        <v>1</v>
      </c>
      <c r="H183" s="83"/>
      <c r="I183" s="83"/>
      <c r="J183" s="83"/>
      <c r="K183" s="83"/>
      <c r="L183" s="83"/>
      <c r="M183" s="83"/>
      <c r="N183" s="83"/>
      <c r="O183" s="83"/>
    </row>
    <row r="184" spans="2:15" ht="12" hidden="1" customHeight="1" outlineLevel="1" thickBot="1" x14ac:dyDescent="0.35">
      <c r="B184" s="73">
        <v>49</v>
      </c>
      <c r="C184" s="63" t="s">
        <v>177</v>
      </c>
      <c r="D184" s="46" t="s">
        <v>56</v>
      </c>
      <c r="E184" s="49">
        <v>55846.740092403285</v>
      </c>
      <c r="F184" s="49">
        <v>11346.060185088409</v>
      </c>
      <c r="G184" s="49">
        <v>1</v>
      </c>
      <c r="H184" s="83"/>
      <c r="I184" s="83"/>
      <c r="J184" s="83"/>
      <c r="K184" s="83"/>
      <c r="L184" s="83"/>
      <c r="M184" s="83"/>
      <c r="N184" s="83"/>
      <c r="O184" s="83"/>
    </row>
    <row r="185" spans="2:15" ht="12" hidden="1" customHeight="1" outlineLevel="1" thickBot="1" x14ac:dyDescent="0.35">
      <c r="B185" s="73">
        <v>50</v>
      </c>
      <c r="C185" s="63" t="s">
        <v>231</v>
      </c>
      <c r="D185" s="46" t="s">
        <v>56</v>
      </c>
      <c r="E185" s="49">
        <v>55783.518771129333</v>
      </c>
      <c r="F185" s="49">
        <v>11333.215873764808</v>
      </c>
      <c r="G185" s="49">
        <v>1</v>
      </c>
      <c r="H185" s="83"/>
      <c r="I185" s="83"/>
      <c r="J185" s="83"/>
      <c r="K185" s="83"/>
      <c r="L185" s="83"/>
      <c r="M185" s="83"/>
      <c r="N185" s="83"/>
      <c r="O185" s="83"/>
    </row>
    <row r="186" spans="2:15" ht="12" hidden="1" customHeight="1" outlineLevel="1" thickBot="1" x14ac:dyDescent="0.35">
      <c r="B186" s="73">
        <v>51</v>
      </c>
      <c r="C186" s="63" t="s">
        <v>232</v>
      </c>
      <c r="D186" s="46" t="s">
        <v>56</v>
      </c>
      <c r="E186" s="49">
        <v>54801.356950632304</v>
      </c>
      <c r="F186" s="49">
        <v>11133.675719614055</v>
      </c>
      <c r="G186" s="49">
        <v>1</v>
      </c>
      <c r="H186" s="83"/>
      <c r="I186" s="83"/>
      <c r="J186" s="83"/>
      <c r="K186" s="83"/>
      <c r="L186" s="83"/>
      <c r="M186" s="83"/>
      <c r="N186" s="83"/>
      <c r="O186" s="83"/>
    </row>
    <row r="187" spans="2:15" ht="12" hidden="1" customHeight="1" outlineLevel="1" thickBot="1" x14ac:dyDescent="0.35">
      <c r="B187" s="73">
        <v>52</v>
      </c>
      <c r="C187" s="63" t="s">
        <v>233</v>
      </c>
      <c r="D187" s="46" t="s">
        <v>56</v>
      </c>
      <c r="E187" s="49">
        <v>61863.712884116256</v>
      </c>
      <c r="F187" s="49">
        <v>11098.216785529778</v>
      </c>
      <c r="G187" s="49">
        <v>1</v>
      </c>
      <c r="H187" s="83"/>
      <c r="I187" s="83"/>
      <c r="J187" s="83"/>
      <c r="K187" s="83"/>
      <c r="L187" s="83"/>
      <c r="M187" s="83"/>
      <c r="N187" s="83"/>
      <c r="O187" s="83"/>
    </row>
    <row r="188" spans="2:15" ht="12" hidden="1" customHeight="1" outlineLevel="1" thickBot="1" x14ac:dyDescent="0.35">
      <c r="B188" s="73">
        <v>53</v>
      </c>
      <c r="C188" s="63" t="s">
        <v>234</v>
      </c>
      <c r="D188" s="46" t="s">
        <v>56</v>
      </c>
      <c r="E188" s="49">
        <v>54527.592691367914</v>
      </c>
      <c r="F188" s="49">
        <v>11078.05661352119</v>
      </c>
      <c r="G188" s="49">
        <v>1</v>
      </c>
      <c r="H188" s="83"/>
      <c r="I188" s="83"/>
      <c r="J188" s="83"/>
      <c r="K188" s="83"/>
      <c r="L188" s="83"/>
      <c r="M188" s="83"/>
      <c r="N188" s="83"/>
      <c r="O188" s="83"/>
    </row>
    <row r="189" spans="2:15" ht="12" hidden="1" customHeight="1" outlineLevel="1" thickBot="1" x14ac:dyDescent="0.35">
      <c r="B189" s="73">
        <v>54</v>
      </c>
      <c r="C189" s="63" t="s">
        <v>235</v>
      </c>
      <c r="D189" s="46" t="s">
        <v>56</v>
      </c>
      <c r="E189" s="49">
        <v>53579.93164905181</v>
      </c>
      <c r="F189" s="49">
        <v>10885.525783549887</v>
      </c>
      <c r="G189" s="49">
        <v>1</v>
      </c>
      <c r="H189" s="83"/>
      <c r="I189" s="83"/>
      <c r="J189" s="83"/>
      <c r="K189" s="83"/>
      <c r="L189" s="83"/>
      <c r="M189" s="83"/>
      <c r="N189" s="83"/>
      <c r="O189" s="83"/>
    </row>
    <row r="190" spans="2:15" ht="12" hidden="1" customHeight="1" outlineLevel="1" thickBot="1" x14ac:dyDescent="0.35">
      <c r="B190" s="73">
        <v>55</v>
      </c>
      <c r="C190" s="63" t="s">
        <v>236</v>
      </c>
      <c r="D190" s="46" t="s">
        <v>56</v>
      </c>
      <c r="E190" s="49">
        <v>53127.160734408906</v>
      </c>
      <c r="F190" s="49">
        <v>10793.53892739506</v>
      </c>
      <c r="G190" s="49">
        <v>1</v>
      </c>
      <c r="H190" s="83"/>
      <c r="I190" s="83"/>
      <c r="J190" s="83"/>
      <c r="K190" s="83"/>
      <c r="L190" s="83"/>
      <c r="M190" s="83"/>
      <c r="N190" s="83"/>
      <c r="O190" s="83"/>
    </row>
    <row r="191" spans="2:15" ht="12" hidden="1" customHeight="1" outlineLevel="1" thickBot="1" x14ac:dyDescent="0.35">
      <c r="B191" s="73">
        <v>56</v>
      </c>
      <c r="C191" s="63" t="s">
        <v>237</v>
      </c>
      <c r="D191" s="46" t="s">
        <v>56</v>
      </c>
      <c r="E191" s="49">
        <v>28453.66233647753</v>
      </c>
      <c r="F191" s="49">
        <v>10736.117300301314</v>
      </c>
      <c r="G191" s="49">
        <v>1</v>
      </c>
      <c r="H191" s="83"/>
      <c r="I191" s="83"/>
      <c r="J191" s="83"/>
      <c r="K191" s="83"/>
      <c r="L191" s="83"/>
      <c r="M191" s="83"/>
      <c r="N191" s="83"/>
      <c r="O191" s="83"/>
    </row>
    <row r="192" spans="2:15" ht="12" hidden="1" customHeight="1" outlineLevel="1" thickBot="1" x14ac:dyDescent="0.35">
      <c r="B192" s="73">
        <v>57</v>
      </c>
      <c r="C192" s="63" t="s">
        <v>226</v>
      </c>
      <c r="D192" s="46" t="s">
        <v>56</v>
      </c>
      <c r="E192" s="49">
        <v>94987.675693350029</v>
      </c>
      <c r="F192" s="49">
        <v>10603.611477425966</v>
      </c>
      <c r="G192" s="49">
        <v>1</v>
      </c>
      <c r="H192" s="83"/>
      <c r="I192" s="83"/>
      <c r="J192" s="83"/>
      <c r="K192" s="83"/>
      <c r="L192" s="83"/>
      <c r="M192" s="83"/>
      <c r="N192" s="83"/>
      <c r="O192" s="83"/>
    </row>
    <row r="193" spans="2:15" ht="12" hidden="1" customHeight="1" outlineLevel="1" thickBot="1" x14ac:dyDescent="0.35">
      <c r="B193" s="73">
        <v>58</v>
      </c>
      <c r="C193" s="63" t="s">
        <v>238</v>
      </c>
      <c r="D193" s="46" t="s">
        <v>56</v>
      </c>
      <c r="E193" s="49">
        <v>45583.197234252082</v>
      </c>
      <c r="F193" s="49">
        <v>10489.002518587979</v>
      </c>
      <c r="G193" s="49">
        <v>1</v>
      </c>
      <c r="H193" s="83"/>
      <c r="I193" s="83"/>
      <c r="J193" s="83"/>
      <c r="K193" s="83"/>
      <c r="L193" s="83"/>
      <c r="M193" s="83"/>
      <c r="N193" s="83"/>
      <c r="O193" s="83"/>
    </row>
    <row r="194" spans="2:15" ht="12" hidden="1" customHeight="1" outlineLevel="1" thickBot="1" x14ac:dyDescent="0.35">
      <c r="B194" s="73">
        <v>59</v>
      </c>
      <c r="C194" s="63" t="s">
        <v>239</v>
      </c>
      <c r="D194" s="46" t="s">
        <v>56</v>
      </c>
      <c r="E194" s="49">
        <v>52808.64084526572</v>
      </c>
      <c r="F194" s="49">
        <v>10446.968106621436</v>
      </c>
      <c r="G194" s="49">
        <v>1</v>
      </c>
      <c r="H194" s="83"/>
      <c r="I194" s="83"/>
      <c r="J194" s="83"/>
      <c r="K194" s="83"/>
      <c r="L194" s="83"/>
      <c r="M194" s="83"/>
      <c r="N194" s="83"/>
      <c r="O194" s="83"/>
    </row>
    <row r="195" spans="2:15" ht="12" hidden="1" customHeight="1" outlineLevel="1" thickBot="1" x14ac:dyDescent="0.35">
      <c r="B195" s="73">
        <v>60</v>
      </c>
      <c r="C195" s="63" t="s">
        <v>240</v>
      </c>
      <c r="D195" s="46" t="s">
        <v>56</v>
      </c>
      <c r="E195" s="49">
        <v>50985.03536204181</v>
      </c>
      <c r="F195" s="49">
        <v>10358.335666494464</v>
      </c>
      <c r="G195" s="49">
        <v>1</v>
      </c>
      <c r="H195" s="83"/>
      <c r="I195" s="83"/>
      <c r="J195" s="83"/>
      <c r="K195" s="83"/>
      <c r="L195" s="83"/>
      <c r="M195" s="83"/>
      <c r="N195" s="83"/>
      <c r="O195" s="83"/>
    </row>
    <row r="196" spans="2:15" ht="12" hidden="1" customHeight="1" outlineLevel="1" thickBot="1" x14ac:dyDescent="0.35">
      <c r="B196" s="73">
        <v>61</v>
      </c>
      <c r="C196" s="63" t="s">
        <v>241</v>
      </c>
      <c r="D196" s="46" t="s">
        <v>56</v>
      </c>
      <c r="E196" s="49">
        <v>50985.035362041803</v>
      </c>
      <c r="F196" s="49">
        <v>10358.33566649446</v>
      </c>
      <c r="G196" s="49">
        <v>1</v>
      </c>
      <c r="H196" s="83"/>
      <c r="I196" s="83"/>
      <c r="J196" s="83"/>
      <c r="K196" s="83"/>
      <c r="L196" s="83"/>
      <c r="M196" s="83"/>
      <c r="N196" s="83"/>
      <c r="O196" s="83"/>
    </row>
    <row r="197" spans="2:15" ht="12" hidden="1" customHeight="1" outlineLevel="1" thickBot="1" x14ac:dyDescent="0.35">
      <c r="B197" s="73">
        <v>62</v>
      </c>
      <c r="C197" s="63" t="s">
        <v>242</v>
      </c>
      <c r="D197" s="46" t="s">
        <v>56</v>
      </c>
      <c r="E197" s="49">
        <v>50985.035362041803</v>
      </c>
      <c r="F197" s="49">
        <v>10358.33566649446</v>
      </c>
      <c r="G197" s="49">
        <v>1</v>
      </c>
      <c r="H197" s="83"/>
      <c r="I197" s="83"/>
      <c r="J197" s="83"/>
      <c r="K197" s="83"/>
      <c r="L197" s="83"/>
      <c r="M197" s="83"/>
      <c r="N197" s="83"/>
      <c r="O197" s="83"/>
    </row>
    <row r="198" spans="2:15" ht="12" hidden="1" customHeight="1" outlineLevel="1" thickBot="1" x14ac:dyDescent="0.35">
      <c r="B198" s="73">
        <v>63</v>
      </c>
      <c r="C198" s="63" t="s">
        <v>243</v>
      </c>
      <c r="D198" s="46" t="s">
        <v>56</v>
      </c>
      <c r="E198" s="49">
        <v>50985.035362041803</v>
      </c>
      <c r="F198" s="49">
        <v>10358.335666494459</v>
      </c>
      <c r="G198" s="49">
        <v>1</v>
      </c>
      <c r="H198" s="83"/>
      <c r="I198" s="83"/>
      <c r="J198" s="83"/>
      <c r="K198" s="83"/>
      <c r="L198" s="83"/>
      <c r="M198" s="83"/>
      <c r="N198" s="83"/>
      <c r="O198" s="83"/>
    </row>
    <row r="199" spans="2:15" ht="12" hidden="1" customHeight="1" outlineLevel="1" thickBot="1" x14ac:dyDescent="0.35">
      <c r="B199" s="73">
        <v>64</v>
      </c>
      <c r="C199" s="63" t="s">
        <v>244</v>
      </c>
      <c r="D199" s="46" t="s">
        <v>56</v>
      </c>
      <c r="E199" s="49">
        <v>137345.88855682019</v>
      </c>
      <c r="F199" s="49">
        <v>9984.3832924713388</v>
      </c>
      <c r="G199" s="49">
        <v>1</v>
      </c>
      <c r="H199" s="83"/>
      <c r="I199" s="83"/>
      <c r="J199" s="83"/>
      <c r="K199" s="83"/>
      <c r="L199" s="83"/>
      <c r="M199" s="83"/>
      <c r="N199" s="83"/>
      <c r="O199" s="83"/>
    </row>
    <row r="200" spans="2:15" ht="12" hidden="1" customHeight="1" outlineLevel="1" thickBot="1" x14ac:dyDescent="0.35">
      <c r="B200" s="73">
        <v>65</v>
      </c>
      <c r="C200" s="63" t="s">
        <v>245</v>
      </c>
      <c r="D200" s="46" t="s">
        <v>56</v>
      </c>
      <c r="E200" s="49">
        <v>47814.444660968002</v>
      </c>
      <c r="F200" s="49">
        <v>9714.1850346555493</v>
      </c>
      <c r="G200" s="49">
        <v>1</v>
      </c>
      <c r="H200" s="83"/>
      <c r="I200" s="83"/>
      <c r="J200" s="83"/>
      <c r="K200" s="83"/>
      <c r="L200" s="83"/>
      <c r="M200" s="83"/>
      <c r="N200" s="83"/>
      <c r="O200" s="83"/>
    </row>
    <row r="201" spans="2:15" ht="12" hidden="1" customHeight="1" outlineLevel="1" thickBot="1" x14ac:dyDescent="0.35">
      <c r="B201" s="73">
        <v>66</v>
      </c>
      <c r="C201" s="63" t="s">
        <v>246</v>
      </c>
      <c r="D201" s="46" t="s">
        <v>56</v>
      </c>
      <c r="E201" s="49">
        <v>47814.444660968002</v>
      </c>
      <c r="F201" s="49">
        <v>9714.1850346555493</v>
      </c>
      <c r="G201" s="49">
        <v>1</v>
      </c>
      <c r="H201" s="83"/>
      <c r="I201" s="83"/>
      <c r="J201" s="83"/>
      <c r="K201" s="83"/>
      <c r="L201" s="83"/>
      <c r="M201" s="83"/>
      <c r="N201" s="83"/>
      <c r="O201" s="83"/>
    </row>
    <row r="202" spans="2:15" ht="12" hidden="1" customHeight="1" outlineLevel="1" thickBot="1" x14ac:dyDescent="0.35">
      <c r="B202" s="73">
        <v>67</v>
      </c>
      <c r="C202" s="63" t="s">
        <v>247</v>
      </c>
      <c r="D202" s="46" t="s">
        <v>56</v>
      </c>
      <c r="E202" s="49">
        <v>47712.393288215055</v>
      </c>
      <c r="F202" s="49">
        <v>9693.4518456581263</v>
      </c>
      <c r="G202" s="49">
        <v>1</v>
      </c>
      <c r="H202" s="83"/>
      <c r="I202" s="83"/>
      <c r="J202" s="83"/>
      <c r="K202" s="83"/>
      <c r="L202" s="83"/>
      <c r="M202" s="83"/>
      <c r="N202" s="83"/>
      <c r="O202" s="83"/>
    </row>
    <row r="203" spans="2:15" ht="12" hidden="1" customHeight="1" outlineLevel="1" thickBot="1" x14ac:dyDescent="0.35">
      <c r="B203" s="73">
        <v>68</v>
      </c>
      <c r="C203" s="63" t="s">
        <v>248</v>
      </c>
      <c r="D203" s="46" t="s">
        <v>56</v>
      </c>
      <c r="E203" s="49">
        <v>46603.145396223474</v>
      </c>
      <c r="F203" s="49">
        <v>9468.0923471109418</v>
      </c>
      <c r="G203" s="49">
        <v>1</v>
      </c>
      <c r="H203" s="83"/>
      <c r="I203" s="83"/>
      <c r="J203" s="83"/>
      <c r="K203" s="83"/>
      <c r="L203" s="83"/>
      <c r="M203" s="83"/>
      <c r="N203" s="83"/>
      <c r="O203" s="83"/>
    </row>
    <row r="204" spans="2:15" ht="12" hidden="1" customHeight="1" outlineLevel="1" thickBot="1" x14ac:dyDescent="0.35">
      <c r="B204" s="73">
        <v>69</v>
      </c>
      <c r="C204" s="63" t="s">
        <v>249</v>
      </c>
      <c r="D204" s="46" t="s">
        <v>56</v>
      </c>
      <c r="E204" s="49">
        <v>53825.187290546914</v>
      </c>
      <c r="F204" s="49">
        <v>9248.5139879414819</v>
      </c>
      <c r="G204" s="49">
        <v>1</v>
      </c>
      <c r="H204" s="83"/>
      <c r="I204" s="83"/>
      <c r="J204" s="83"/>
      <c r="K204" s="83"/>
      <c r="L204" s="83"/>
      <c r="M204" s="83"/>
      <c r="N204" s="83"/>
      <c r="O204" s="83"/>
    </row>
    <row r="205" spans="2:15" ht="12" hidden="1" customHeight="1" outlineLevel="1" thickBot="1" x14ac:dyDescent="0.35">
      <c r="B205" s="73">
        <v>70</v>
      </c>
      <c r="C205" s="63" t="s">
        <v>250</v>
      </c>
      <c r="D205" s="46" t="s">
        <v>56</v>
      </c>
      <c r="E205" s="49">
        <v>45522.353001823023</v>
      </c>
      <c r="F205" s="49">
        <v>9248.5139879414801</v>
      </c>
      <c r="G205" s="49">
        <v>1</v>
      </c>
      <c r="H205" s="83"/>
      <c r="I205" s="83"/>
      <c r="J205" s="83"/>
      <c r="K205" s="83"/>
      <c r="L205" s="83"/>
      <c r="M205" s="83"/>
      <c r="N205" s="83"/>
      <c r="O205" s="83"/>
    </row>
    <row r="206" spans="2:15" ht="12" hidden="1" customHeight="1" outlineLevel="1" thickBot="1" x14ac:dyDescent="0.35">
      <c r="B206" s="73">
        <v>71</v>
      </c>
      <c r="C206" s="63" t="s">
        <v>251</v>
      </c>
      <c r="D206" s="46" t="s">
        <v>56</v>
      </c>
      <c r="E206" s="49">
        <v>44445.064335703937</v>
      </c>
      <c r="F206" s="49">
        <v>9029.6474610452497</v>
      </c>
      <c r="G206" s="49">
        <v>1</v>
      </c>
      <c r="H206" s="83"/>
      <c r="I206" s="83"/>
      <c r="J206" s="83"/>
      <c r="K206" s="83"/>
      <c r="L206" s="83"/>
      <c r="M206" s="83"/>
      <c r="N206" s="83"/>
      <c r="O206" s="83"/>
    </row>
    <row r="207" spans="2:15" ht="12" hidden="1" customHeight="1" outlineLevel="1" thickBot="1" x14ac:dyDescent="0.35">
      <c r="B207" s="73">
        <v>72</v>
      </c>
      <c r="C207" s="63" t="s">
        <v>252</v>
      </c>
      <c r="D207" s="46" t="s">
        <v>56</v>
      </c>
      <c r="E207" s="49">
        <v>44342.064060799188</v>
      </c>
      <c r="F207" s="49">
        <v>9008.7214890687956</v>
      </c>
      <c r="G207" s="49">
        <v>1</v>
      </c>
      <c r="H207" s="83"/>
      <c r="I207" s="83"/>
      <c r="J207" s="83"/>
      <c r="K207" s="83"/>
      <c r="L207" s="83"/>
      <c r="M207" s="83"/>
      <c r="N207" s="83"/>
      <c r="O207" s="83"/>
    </row>
    <row r="208" spans="2:15" ht="12" hidden="1" customHeight="1" outlineLevel="1" thickBot="1" x14ac:dyDescent="0.35">
      <c r="B208" s="73">
        <v>73</v>
      </c>
      <c r="C208" s="63" t="s">
        <v>253</v>
      </c>
      <c r="D208" s="46" t="s">
        <v>56</v>
      </c>
      <c r="E208" s="49">
        <v>44342.064060799188</v>
      </c>
      <c r="F208" s="49">
        <v>9008.7214890687956</v>
      </c>
      <c r="G208" s="49">
        <v>1</v>
      </c>
      <c r="H208" s="83"/>
      <c r="I208" s="83"/>
      <c r="J208" s="83"/>
      <c r="K208" s="83"/>
      <c r="L208" s="83"/>
      <c r="M208" s="83"/>
      <c r="N208" s="83"/>
      <c r="O208" s="83"/>
    </row>
    <row r="209" spans="2:15" ht="12" hidden="1" customHeight="1" outlineLevel="1" thickBot="1" x14ac:dyDescent="0.35">
      <c r="B209" s="73">
        <v>74</v>
      </c>
      <c r="C209" s="63" t="s">
        <v>254</v>
      </c>
      <c r="D209" s="46" t="s">
        <v>56</v>
      </c>
      <c r="E209" s="49">
        <v>44188.618348276577</v>
      </c>
      <c r="F209" s="49">
        <v>8977.5468083883334</v>
      </c>
      <c r="G209" s="49">
        <v>1</v>
      </c>
      <c r="H209" s="83"/>
      <c r="I209" s="83"/>
      <c r="J209" s="83"/>
      <c r="K209" s="83"/>
      <c r="L209" s="83"/>
      <c r="M209" s="83"/>
      <c r="N209" s="83"/>
      <c r="O209" s="83"/>
    </row>
    <row r="210" spans="2:15" ht="12" hidden="1" customHeight="1" outlineLevel="1" thickBot="1" x14ac:dyDescent="0.35">
      <c r="B210" s="73">
        <v>75</v>
      </c>
      <c r="C210" s="63" t="s">
        <v>255</v>
      </c>
      <c r="D210" s="46" t="s">
        <v>56</v>
      </c>
      <c r="E210" s="49">
        <v>43339.251712924699</v>
      </c>
      <c r="F210" s="49">
        <v>8804.9858863369627</v>
      </c>
      <c r="G210" s="49">
        <v>1</v>
      </c>
      <c r="H210" s="83"/>
      <c r="I210" s="83"/>
      <c r="J210" s="83"/>
      <c r="K210" s="83"/>
      <c r="L210" s="83"/>
      <c r="M210" s="83"/>
      <c r="N210" s="83"/>
      <c r="O210" s="83"/>
    </row>
    <row r="211" spans="2:15" ht="12" hidden="1" customHeight="1" outlineLevel="1" thickBot="1" x14ac:dyDescent="0.35">
      <c r="B211" s="73">
        <v>76</v>
      </c>
      <c r="C211" s="63" t="s">
        <v>256</v>
      </c>
      <c r="D211" s="46" t="s">
        <v>56</v>
      </c>
      <c r="E211" s="49">
        <v>120235.45941231381</v>
      </c>
      <c r="F211" s="49">
        <v>8740.5376654014872</v>
      </c>
      <c r="G211" s="49">
        <v>1</v>
      </c>
      <c r="H211" s="83"/>
      <c r="I211" s="83"/>
      <c r="J211" s="83"/>
      <c r="K211" s="83"/>
      <c r="L211" s="83"/>
      <c r="M211" s="83"/>
      <c r="N211" s="83"/>
      <c r="O211" s="83"/>
    </row>
    <row r="212" spans="2:15" ht="12" hidden="1" customHeight="1" outlineLevel="1" thickBot="1" x14ac:dyDescent="0.35">
      <c r="B212" s="73">
        <v>77</v>
      </c>
      <c r="C212" s="63" t="s">
        <v>257</v>
      </c>
      <c r="D212" s="46" t="s">
        <v>56</v>
      </c>
      <c r="E212" s="49">
        <v>42991.114741348189</v>
      </c>
      <c r="F212" s="49">
        <v>8734.2569050996353</v>
      </c>
      <c r="G212" s="49">
        <v>1</v>
      </c>
      <c r="H212" s="83"/>
      <c r="I212" s="83"/>
      <c r="J212" s="83"/>
      <c r="K212" s="83"/>
      <c r="L212" s="83"/>
      <c r="M212" s="83"/>
      <c r="N212" s="83"/>
      <c r="O212" s="83"/>
    </row>
    <row r="213" spans="2:15" ht="12" hidden="1" customHeight="1" outlineLevel="1" thickBot="1" x14ac:dyDescent="0.35">
      <c r="B213" s="73">
        <v>78</v>
      </c>
      <c r="C213" s="63" t="s">
        <v>258</v>
      </c>
      <c r="D213" s="46" t="s">
        <v>56</v>
      </c>
      <c r="E213" s="49">
        <v>34538.26649020239</v>
      </c>
      <c r="F213" s="49">
        <v>8730.7209417470222</v>
      </c>
      <c r="G213" s="49">
        <v>1</v>
      </c>
      <c r="H213" s="83"/>
      <c r="I213" s="83"/>
      <c r="J213" s="83"/>
      <c r="K213" s="83"/>
      <c r="L213" s="83"/>
      <c r="M213" s="83"/>
      <c r="N213" s="83"/>
      <c r="O213" s="83"/>
    </row>
    <row r="214" spans="2:15" ht="12" hidden="1" customHeight="1" outlineLevel="1" thickBot="1" x14ac:dyDescent="0.35">
      <c r="B214" s="73">
        <v>79</v>
      </c>
      <c r="C214" s="63" t="s">
        <v>259</v>
      </c>
      <c r="D214" s="46" t="s">
        <v>56</v>
      </c>
      <c r="E214" s="49">
        <v>42172.340190973759</v>
      </c>
      <c r="F214" s="49">
        <v>8567.9112005661918</v>
      </c>
      <c r="G214" s="49">
        <v>1</v>
      </c>
      <c r="H214" s="83"/>
      <c r="I214" s="83"/>
      <c r="J214" s="83"/>
      <c r="K214" s="83"/>
      <c r="L214" s="83"/>
      <c r="M214" s="83"/>
      <c r="N214" s="83"/>
      <c r="O214" s="83"/>
    </row>
    <row r="215" spans="2:15" ht="12" hidden="1" customHeight="1" outlineLevel="1" thickBot="1" x14ac:dyDescent="0.35">
      <c r="B215" s="73">
        <v>80</v>
      </c>
      <c r="C215" s="63" t="s">
        <v>260</v>
      </c>
      <c r="D215" s="46" t="s">
        <v>56</v>
      </c>
      <c r="E215" s="49">
        <v>42062.654173684481</v>
      </c>
      <c r="F215" s="49">
        <v>8545.6269248579283</v>
      </c>
      <c r="G215" s="49">
        <v>1</v>
      </c>
      <c r="H215" s="83"/>
      <c r="I215" s="83"/>
      <c r="J215" s="83"/>
      <c r="K215" s="83"/>
      <c r="L215" s="83"/>
      <c r="M215" s="83"/>
      <c r="N215" s="83"/>
      <c r="O215" s="83"/>
    </row>
    <row r="216" spans="2:15" ht="12" hidden="1" customHeight="1" outlineLevel="1" thickBot="1" x14ac:dyDescent="0.35">
      <c r="B216" s="73">
        <v>81</v>
      </c>
      <c r="C216" s="63" t="s">
        <v>261</v>
      </c>
      <c r="D216" s="46" t="s">
        <v>56</v>
      </c>
      <c r="E216" s="49">
        <v>40417.306926610618</v>
      </c>
      <c r="F216" s="49">
        <v>8211.351211364512</v>
      </c>
      <c r="G216" s="49">
        <v>1</v>
      </c>
      <c r="H216" s="83"/>
      <c r="I216" s="83"/>
      <c r="J216" s="83"/>
      <c r="K216" s="83"/>
      <c r="L216" s="83"/>
      <c r="M216" s="83"/>
      <c r="N216" s="83"/>
      <c r="O216" s="83"/>
    </row>
    <row r="217" spans="2:15" ht="12" hidden="1" customHeight="1" outlineLevel="1" thickBot="1" x14ac:dyDescent="0.35">
      <c r="B217" s="73">
        <v>82</v>
      </c>
      <c r="C217" s="63" t="s">
        <v>262</v>
      </c>
      <c r="D217" s="46" t="s">
        <v>56</v>
      </c>
      <c r="E217" s="49">
        <v>39700.014639037327</v>
      </c>
      <c r="F217" s="49">
        <v>8065.6230730409407</v>
      </c>
      <c r="G217" s="49">
        <v>1</v>
      </c>
      <c r="H217" s="83"/>
      <c r="I217" s="83"/>
      <c r="J217" s="83"/>
      <c r="K217" s="83"/>
      <c r="L217" s="83"/>
      <c r="M217" s="83"/>
      <c r="N217" s="83"/>
      <c r="O217" s="83"/>
    </row>
    <row r="218" spans="2:15" ht="12" hidden="1" customHeight="1" outlineLevel="1" thickBot="1" x14ac:dyDescent="0.35">
      <c r="B218" s="73">
        <v>83</v>
      </c>
      <c r="C218" s="63" t="s">
        <v>263</v>
      </c>
      <c r="D218" s="46" t="s">
        <v>56</v>
      </c>
      <c r="E218" s="49">
        <v>38843.068223675247</v>
      </c>
      <c r="F218" s="49">
        <v>7891.5222107881655</v>
      </c>
      <c r="G218" s="49">
        <v>1</v>
      </c>
      <c r="H218" s="83"/>
      <c r="I218" s="83"/>
      <c r="J218" s="83"/>
      <c r="K218" s="83"/>
      <c r="L218" s="83"/>
      <c r="M218" s="83"/>
      <c r="N218" s="83"/>
      <c r="O218" s="83"/>
    </row>
    <row r="219" spans="2:15" ht="12" hidden="1" customHeight="1" outlineLevel="1" thickBot="1" x14ac:dyDescent="0.35">
      <c r="B219" s="73">
        <v>84</v>
      </c>
      <c r="C219" s="63" t="s">
        <v>264</v>
      </c>
      <c r="D219" s="46" t="s">
        <v>56</v>
      </c>
      <c r="E219" s="49">
        <v>20613.405829727395</v>
      </c>
      <c r="F219" s="49">
        <v>7768.7517498708439</v>
      </c>
      <c r="G219" s="49">
        <v>1</v>
      </c>
      <c r="H219" s="83"/>
      <c r="I219" s="83"/>
      <c r="J219" s="83"/>
      <c r="K219" s="83"/>
      <c r="L219" s="83"/>
      <c r="M219" s="83"/>
      <c r="N219" s="83"/>
      <c r="O219" s="83"/>
    </row>
    <row r="220" spans="2:15" ht="12" hidden="1" customHeight="1" outlineLevel="1" thickBot="1" x14ac:dyDescent="0.35">
      <c r="B220" s="73">
        <v>85</v>
      </c>
      <c r="C220" s="63" t="s">
        <v>213</v>
      </c>
      <c r="D220" s="46" t="s">
        <v>56</v>
      </c>
      <c r="E220" s="49">
        <v>38046.591142661047</v>
      </c>
      <c r="F220" s="49">
        <v>7729.7065545425494</v>
      </c>
      <c r="G220" s="49">
        <v>1</v>
      </c>
      <c r="H220" s="83"/>
      <c r="I220" s="83"/>
      <c r="J220" s="83"/>
      <c r="K220" s="83"/>
      <c r="L220" s="83"/>
      <c r="M220" s="83"/>
      <c r="N220" s="83"/>
      <c r="O220" s="83"/>
    </row>
    <row r="221" spans="2:15" ht="12" hidden="1" customHeight="1" outlineLevel="1" thickBot="1" x14ac:dyDescent="0.35">
      <c r="B221" s="73">
        <v>86</v>
      </c>
      <c r="C221" s="63" t="s">
        <v>265</v>
      </c>
      <c r="D221" s="46" t="s">
        <v>56</v>
      </c>
      <c r="E221" s="49">
        <v>38025.616539603107</v>
      </c>
      <c r="F221" s="49">
        <v>7725.4452653740136</v>
      </c>
      <c r="G221" s="49">
        <v>1</v>
      </c>
      <c r="H221" s="83"/>
      <c r="I221" s="83"/>
      <c r="J221" s="83"/>
      <c r="K221" s="83"/>
      <c r="L221" s="83"/>
      <c r="M221" s="83"/>
      <c r="N221" s="83"/>
      <c r="O221" s="83"/>
    </row>
    <row r="222" spans="2:15" ht="12" hidden="1" customHeight="1" outlineLevel="1" thickBot="1" x14ac:dyDescent="0.35">
      <c r="B222" s="73">
        <v>87</v>
      </c>
      <c r="C222" s="63" t="s">
        <v>266</v>
      </c>
      <c r="D222" s="46" t="s">
        <v>56</v>
      </c>
      <c r="E222" s="49">
        <v>36417.882401458417</v>
      </c>
      <c r="F222" s="49">
        <v>7398.8111903531844</v>
      </c>
      <c r="G222" s="49">
        <v>1</v>
      </c>
      <c r="H222" s="83"/>
      <c r="I222" s="83"/>
      <c r="J222" s="83"/>
      <c r="K222" s="83"/>
      <c r="L222" s="83"/>
      <c r="M222" s="83"/>
      <c r="N222" s="83"/>
      <c r="O222" s="83"/>
    </row>
    <row r="223" spans="2:15" ht="12" hidden="1" customHeight="1" outlineLevel="1" thickBot="1" x14ac:dyDescent="0.35">
      <c r="B223" s="73">
        <v>88</v>
      </c>
      <c r="C223" s="63" t="s">
        <v>267</v>
      </c>
      <c r="D223" s="46" t="s">
        <v>56</v>
      </c>
      <c r="E223" s="49">
        <v>29205.886479765253</v>
      </c>
      <c r="F223" s="49">
        <v>7382.7806263382181</v>
      </c>
      <c r="G223" s="49">
        <v>1</v>
      </c>
      <c r="H223" s="83"/>
      <c r="I223" s="83"/>
      <c r="J223" s="83"/>
      <c r="K223" s="83"/>
      <c r="L223" s="83"/>
      <c r="M223" s="83"/>
      <c r="N223" s="83"/>
      <c r="O223" s="83"/>
    </row>
    <row r="224" spans="2:15" ht="12" hidden="1" customHeight="1" outlineLevel="1" thickBot="1" x14ac:dyDescent="0.35">
      <c r="B224" s="73">
        <v>89</v>
      </c>
      <c r="C224" s="63" t="s">
        <v>268</v>
      </c>
      <c r="D224" s="46" t="s">
        <v>56</v>
      </c>
      <c r="E224" s="49">
        <v>57152.455750524008</v>
      </c>
      <c r="F224" s="49">
        <v>7285.6387759916624</v>
      </c>
      <c r="G224" s="49">
        <v>1</v>
      </c>
      <c r="H224" s="83"/>
      <c r="I224" s="83"/>
      <c r="J224" s="83"/>
      <c r="K224" s="83"/>
      <c r="L224" s="83"/>
      <c r="M224" s="83"/>
      <c r="N224" s="83"/>
      <c r="O224" s="83"/>
    </row>
    <row r="225" spans="2:15" ht="12" hidden="1" customHeight="1" outlineLevel="1" thickBot="1" x14ac:dyDescent="0.35">
      <c r="B225" s="73">
        <v>90</v>
      </c>
      <c r="C225" s="63" t="s">
        <v>269</v>
      </c>
      <c r="D225" s="46" t="s">
        <v>56</v>
      </c>
      <c r="E225" s="49">
        <v>33133.917641873246</v>
      </c>
      <c r="F225" s="49">
        <v>7205.496749455755</v>
      </c>
      <c r="G225" s="49">
        <v>1</v>
      </c>
      <c r="H225" s="83"/>
      <c r="I225" s="83"/>
      <c r="J225" s="83"/>
      <c r="K225" s="83"/>
      <c r="L225" s="83"/>
      <c r="M225" s="83"/>
      <c r="N225" s="83"/>
      <c r="O225" s="83"/>
    </row>
    <row r="226" spans="2:15" ht="12" hidden="1" customHeight="1" outlineLevel="1" thickBot="1" x14ac:dyDescent="0.35">
      <c r="B226" s="73">
        <v>91</v>
      </c>
      <c r="C226" s="63" t="s">
        <v>270</v>
      </c>
      <c r="D226" s="46" t="s">
        <v>56</v>
      </c>
      <c r="E226" s="49">
        <v>34919.641526409367</v>
      </c>
      <c r="F226" s="49">
        <v>7094.4222302824692</v>
      </c>
      <c r="G226" s="49">
        <v>1</v>
      </c>
      <c r="H226" s="83"/>
      <c r="I226" s="83"/>
      <c r="J226" s="83"/>
      <c r="K226" s="83"/>
      <c r="L226" s="83"/>
      <c r="M226" s="83"/>
      <c r="N226" s="83"/>
      <c r="O226" s="83"/>
    </row>
    <row r="227" spans="2:15" ht="12" hidden="1" customHeight="1" outlineLevel="1" thickBot="1" x14ac:dyDescent="0.35">
      <c r="B227" s="73">
        <v>92</v>
      </c>
      <c r="C227" s="63" t="s">
        <v>271</v>
      </c>
      <c r="D227" s="46" t="s">
        <v>56</v>
      </c>
      <c r="E227" s="49">
        <v>34602.738056901253</v>
      </c>
      <c r="F227" s="49">
        <v>7030.0387795751749</v>
      </c>
      <c r="G227" s="49">
        <v>1</v>
      </c>
      <c r="H227" s="83"/>
      <c r="I227" s="83"/>
      <c r="J227" s="83"/>
      <c r="K227" s="83"/>
      <c r="L227" s="83"/>
      <c r="M227" s="83"/>
      <c r="N227" s="83"/>
      <c r="O227" s="83"/>
    </row>
    <row r="228" spans="2:15" ht="12" hidden="1" customHeight="1" outlineLevel="1" thickBot="1" x14ac:dyDescent="0.35">
      <c r="B228" s="73">
        <v>93</v>
      </c>
      <c r="C228" s="63" t="s">
        <v>272</v>
      </c>
      <c r="D228" s="46" t="s">
        <v>56</v>
      </c>
      <c r="E228" s="49">
        <v>34414.898869378208</v>
      </c>
      <c r="F228" s="49">
        <v>6991.8765748837595</v>
      </c>
      <c r="G228" s="49">
        <v>1</v>
      </c>
      <c r="H228" s="83"/>
      <c r="I228" s="83"/>
      <c r="J228" s="83"/>
      <c r="K228" s="83"/>
      <c r="L228" s="83"/>
      <c r="M228" s="83"/>
      <c r="N228" s="83"/>
      <c r="O228" s="83"/>
    </row>
    <row r="229" spans="2:15" ht="12" hidden="1" customHeight="1" outlineLevel="1" thickBot="1" x14ac:dyDescent="0.35">
      <c r="B229" s="73">
        <v>94</v>
      </c>
      <c r="C229" s="63" t="s">
        <v>273</v>
      </c>
      <c r="D229" s="46" t="s">
        <v>56</v>
      </c>
      <c r="E229" s="49">
        <v>34814.458389008578</v>
      </c>
      <c r="F229" s="49">
        <v>6968.1326673192652</v>
      </c>
      <c r="G229" s="49">
        <v>1</v>
      </c>
      <c r="H229" s="83"/>
      <c r="I229" s="83"/>
      <c r="J229" s="83"/>
      <c r="K229" s="83"/>
      <c r="L229" s="83"/>
      <c r="M229" s="83"/>
      <c r="N229" s="83"/>
      <c r="O229" s="83"/>
    </row>
    <row r="230" spans="2:15" ht="12" hidden="1" customHeight="1" outlineLevel="1" thickBot="1" x14ac:dyDescent="0.35">
      <c r="B230" s="73">
        <v>95</v>
      </c>
      <c r="C230" s="63" t="s">
        <v>274</v>
      </c>
      <c r="D230" s="46" t="s">
        <v>56</v>
      </c>
      <c r="E230" s="49">
        <v>34127.046314212137</v>
      </c>
      <c r="F230" s="49">
        <v>6933.395230942433</v>
      </c>
      <c r="G230" s="49">
        <v>1</v>
      </c>
      <c r="H230" s="83"/>
      <c r="I230" s="83"/>
      <c r="J230" s="83"/>
      <c r="K230" s="83"/>
      <c r="L230" s="83"/>
      <c r="M230" s="83"/>
      <c r="N230" s="83"/>
      <c r="O230" s="83"/>
    </row>
    <row r="231" spans="2:15" ht="12" hidden="1" customHeight="1" outlineLevel="1" thickBot="1" x14ac:dyDescent="0.35">
      <c r="B231" s="73">
        <v>96</v>
      </c>
      <c r="C231" s="63" t="s">
        <v>275</v>
      </c>
      <c r="D231" s="46" t="s">
        <v>56</v>
      </c>
      <c r="E231" s="49">
        <v>30748.819238951946</v>
      </c>
      <c r="F231" s="49">
        <v>6862.3973790525788</v>
      </c>
      <c r="G231" s="49">
        <v>1</v>
      </c>
      <c r="H231" s="83"/>
      <c r="I231" s="83"/>
      <c r="J231" s="83"/>
      <c r="K231" s="83"/>
      <c r="L231" s="83"/>
      <c r="M231" s="83"/>
      <c r="N231" s="83"/>
      <c r="O231" s="83"/>
    </row>
    <row r="232" spans="2:15" ht="12" hidden="1" customHeight="1" outlineLevel="1" thickBot="1" x14ac:dyDescent="0.35">
      <c r="B232" s="73">
        <v>97</v>
      </c>
      <c r="C232" s="63" t="s">
        <v>232</v>
      </c>
      <c r="D232" s="46" t="s">
        <v>56</v>
      </c>
      <c r="E232" s="49">
        <v>32619.442352627881</v>
      </c>
      <c r="F232" s="49">
        <v>6627.1040265657703</v>
      </c>
      <c r="G232" s="49">
        <v>1</v>
      </c>
      <c r="H232" s="83"/>
      <c r="I232" s="83"/>
      <c r="J232" s="83"/>
      <c r="K232" s="83"/>
      <c r="L232" s="83"/>
      <c r="M232" s="83"/>
      <c r="N232" s="83"/>
      <c r="O232" s="83"/>
    </row>
    <row r="233" spans="2:15" ht="12" hidden="1" customHeight="1" outlineLevel="1" thickBot="1" x14ac:dyDescent="0.35">
      <c r="B233" s="73">
        <v>98</v>
      </c>
      <c r="C233" s="63" t="s">
        <v>276</v>
      </c>
      <c r="D233" s="46" t="s">
        <v>56</v>
      </c>
      <c r="E233" s="49">
        <v>32695.138049653633</v>
      </c>
      <c r="F233" s="49">
        <v>6568.4288162739249</v>
      </c>
      <c r="G233" s="49">
        <v>1</v>
      </c>
      <c r="H233" s="83"/>
      <c r="I233" s="83"/>
      <c r="J233" s="83"/>
      <c r="K233" s="83"/>
      <c r="L233" s="83"/>
      <c r="M233" s="83"/>
      <c r="N233" s="83"/>
      <c r="O233" s="83"/>
    </row>
    <row r="234" spans="2:15" ht="12" hidden="1" customHeight="1" outlineLevel="1" thickBot="1" x14ac:dyDescent="0.35">
      <c r="B234" s="73">
        <v>99</v>
      </c>
      <c r="C234" s="63" t="s">
        <v>277</v>
      </c>
      <c r="D234" s="46" t="s">
        <v>56</v>
      </c>
      <c r="E234" s="49">
        <v>51004.3332421019</v>
      </c>
      <c r="F234" s="49">
        <v>6501.8929306261889</v>
      </c>
      <c r="G234" s="49">
        <v>1</v>
      </c>
      <c r="H234" s="83"/>
      <c r="I234" s="83"/>
      <c r="J234" s="83"/>
      <c r="K234" s="83"/>
      <c r="L234" s="83"/>
      <c r="M234" s="83"/>
      <c r="N234" s="83"/>
      <c r="O234" s="83"/>
    </row>
    <row r="235" spans="2:15" ht="12" hidden="1" customHeight="1" outlineLevel="1" thickBot="1" x14ac:dyDescent="0.35">
      <c r="B235" s="73">
        <v>100</v>
      </c>
      <c r="C235" s="63" t="s">
        <v>228</v>
      </c>
      <c r="D235" s="46" t="s">
        <v>56</v>
      </c>
      <c r="E235" s="49">
        <v>31886.528731802773</v>
      </c>
      <c r="F235" s="49">
        <v>6478.2021920344487</v>
      </c>
      <c r="G235" s="49">
        <v>1</v>
      </c>
      <c r="H235" s="83"/>
      <c r="I235" s="83"/>
      <c r="J235" s="83"/>
      <c r="K235" s="83"/>
      <c r="L235" s="83"/>
      <c r="M235" s="83"/>
      <c r="N235" s="83"/>
      <c r="O235" s="83"/>
    </row>
    <row r="236" spans="2:15" ht="12" hidden="1" customHeight="1" outlineLevel="1" thickBot="1" x14ac:dyDescent="0.35">
      <c r="B236" s="73">
        <v>101</v>
      </c>
      <c r="C236" s="63" t="s">
        <v>264</v>
      </c>
      <c r="D236" s="46" t="s">
        <v>56</v>
      </c>
      <c r="E236" s="49">
        <v>29988.022340250005</v>
      </c>
      <c r="F236" s="49">
        <v>6473.9597915590366</v>
      </c>
      <c r="G236" s="49">
        <v>1</v>
      </c>
      <c r="H236" s="83"/>
      <c r="I236" s="83"/>
      <c r="J236" s="83"/>
      <c r="K236" s="83"/>
      <c r="L236" s="83"/>
      <c r="M236" s="83"/>
      <c r="N236" s="83"/>
      <c r="O236" s="83"/>
    </row>
    <row r="237" spans="2:15" ht="12" hidden="1" customHeight="1" outlineLevel="1" thickBot="1" x14ac:dyDescent="0.35">
      <c r="B237" s="73">
        <v>102</v>
      </c>
      <c r="C237" s="63" t="s">
        <v>278</v>
      </c>
      <c r="D237" s="46" t="s">
        <v>56</v>
      </c>
      <c r="E237" s="49">
        <v>87366.159696921473</v>
      </c>
      <c r="F237" s="49">
        <v>6351.0981971947067</v>
      </c>
      <c r="G237" s="49">
        <v>1</v>
      </c>
      <c r="H237" s="83"/>
      <c r="I237" s="83"/>
      <c r="J237" s="83"/>
      <c r="K237" s="83"/>
      <c r="L237" s="83"/>
      <c r="M237" s="83"/>
      <c r="N237" s="83"/>
      <c r="O237" s="83"/>
    </row>
    <row r="238" spans="2:15" ht="12" hidden="1" customHeight="1" outlineLevel="1" thickBot="1" x14ac:dyDescent="0.35">
      <c r="B238" s="73">
        <v>103</v>
      </c>
      <c r="C238" s="63" t="s">
        <v>279</v>
      </c>
      <c r="D238" s="46" t="s">
        <v>56</v>
      </c>
      <c r="E238" s="49">
        <v>87359.453499703552</v>
      </c>
      <c r="F238" s="49">
        <v>6350.6106890198207</v>
      </c>
      <c r="G238" s="49">
        <v>1</v>
      </c>
      <c r="H238" s="83"/>
      <c r="I238" s="83"/>
      <c r="J238" s="83"/>
      <c r="K238" s="83"/>
      <c r="L238" s="83"/>
      <c r="M238" s="83"/>
      <c r="N238" s="83"/>
      <c r="O238" s="83"/>
    </row>
    <row r="239" spans="2:15" ht="12" hidden="1" customHeight="1" outlineLevel="1" thickBot="1" x14ac:dyDescent="0.35">
      <c r="B239" s="73">
        <v>104</v>
      </c>
      <c r="C239" s="63" t="s">
        <v>280</v>
      </c>
      <c r="D239" s="46" t="s">
        <v>56</v>
      </c>
      <c r="E239" s="49">
        <v>48362.896504452554</v>
      </c>
      <c r="F239" s="49">
        <v>6161.4442051321867</v>
      </c>
      <c r="G239" s="49">
        <v>1</v>
      </c>
      <c r="H239" s="83"/>
      <c r="I239" s="83"/>
      <c r="J239" s="83"/>
      <c r="K239" s="83"/>
      <c r="L239" s="83"/>
      <c r="M239" s="83"/>
      <c r="N239" s="83"/>
      <c r="O239" s="83"/>
    </row>
    <row r="240" spans="2:15" ht="12" hidden="1" customHeight="1" outlineLevel="1" thickBot="1" x14ac:dyDescent="0.35">
      <c r="B240" s="73">
        <v>105</v>
      </c>
      <c r="C240" s="63" t="s">
        <v>281</v>
      </c>
      <c r="D240" s="46" t="s">
        <v>56</v>
      </c>
      <c r="E240" s="49">
        <v>30252.662937107663</v>
      </c>
      <c r="F240" s="49">
        <v>6146.2590990214021</v>
      </c>
      <c r="G240" s="49">
        <v>1</v>
      </c>
      <c r="H240" s="83"/>
      <c r="I240" s="83"/>
      <c r="J240" s="83"/>
      <c r="K240" s="83"/>
      <c r="L240" s="83"/>
      <c r="M240" s="83"/>
      <c r="N240" s="83"/>
      <c r="O240" s="83"/>
    </row>
    <row r="241" spans="2:15" ht="12" hidden="1" customHeight="1" outlineLevel="1" thickBot="1" x14ac:dyDescent="0.35">
      <c r="B241" s="73">
        <v>106</v>
      </c>
      <c r="C241" s="63" t="s">
        <v>275</v>
      </c>
      <c r="D241" s="46" t="s">
        <v>56</v>
      </c>
      <c r="E241" s="49">
        <v>12160.720254256014</v>
      </c>
      <c r="F241" s="49">
        <v>6085.5222040654944</v>
      </c>
      <c r="G241" s="49">
        <v>1</v>
      </c>
      <c r="H241" s="83"/>
      <c r="I241" s="83"/>
      <c r="J241" s="83"/>
      <c r="K241" s="83"/>
      <c r="L241" s="83"/>
      <c r="M241" s="83"/>
      <c r="N241" s="83"/>
      <c r="O241" s="83"/>
    </row>
    <row r="242" spans="2:15" ht="12" hidden="1" customHeight="1" outlineLevel="1" thickBot="1" x14ac:dyDescent="0.35">
      <c r="B242" s="73">
        <v>107</v>
      </c>
      <c r="C242" s="63" t="s">
        <v>282</v>
      </c>
      <c r="D242" s="46" t="s">
        <v>56</v>
      </c>
      <c r="E242" s="49">
        <v>44409.720192613873</v>
      </c>
      <c r="F242" s="49">
        <v>6079.0698534785461</v>
      </c>
      <c r="G242" s="49">
        <v>1</v>
      </c>
      <c r="H242" s="83"/>
      <c r="I242" s="83"/>
      <c r="J242" s="83"/>
      <c r="K242" s="83"/>
      <c r="L242" s="83"/>
      <c r="M242" s="83"/>
      <c r="N242" s="83"/>
      <c r="O242" s="83"/>
    </row>
    <row r="243" spans="2:15" ht="12" hidden="1" customHeight="1" outlineLevel="1" thickBot="1" x14ac:dyDescent="0.35">
      <c r="B243" s="73">
        <v>108</v>
      </c>
      <c r="C243" s="63" t="s">
        <v>182</v>
      </c>
      <c r="D243" s="46" t="s">
        <v>56</v>
      </c>
      <c r="E243" s="49">
        <v>29737.078186513616</v>
      </c>
      <c r="F243" s="49">
        <v>6041.5107179865417</v>
      </c>
      <c r="G243" s="49">
        <v>1</v>
      </c>
      <c r="H243" s="83"/>
      <c r="I243" s="83"/>
      <c r="J243" s="83"/>
      <c r="K243" s="83"/>
      <c r="L243" s="83"/>
      <c r="M243" s="83"/>
      <c r="N243" s="83"/>
      <c r="O243" s="83"/>
    </row>
    <row r="244" spans="2:15" ht="12" hidden="1" customHeight="1" outlineLevel="1" thickBot="1" x14ac:dyDescent="0.35">
      <c r="B244" s="73">
        <v>109</v>
      </c>
      <c r="C244" s="63" t="s">
        <v>282</v>
      </c>
      <c r="D244" s="46" t="s">
        <v>56</v>
      </c>
      <c r="E244" s="49">
        <v>30246.970731931116</v>
      </c>
      <c r="F244" s="49">
        <v>5936.2874298737115</v>
      </c>
      <c r="G244" s="49">
        <v>1</v>
      </c>
      <c r="H244" s="83"/>
      <c r="I244" s="83"/>
      <c r="J244" s="83"/>
      <c r="K244" s="83"/>
      <c r="L244" s="83"/>
      <c r="M244" s="83"/>
      <c r="N244" s="83"/>
      <c r="O244" s="83"/>
    </row>
    <row r="245" spans="2:15" ht="12" hidden="1" customHeight="1" outlineLevel="1" thickBot="1" x14ac:dyDescent="0.35">
      <c r="B245" s="73">
        <v>110</v>
      </c>
      <c r="C245" s="63" t="s">
        <v>243</v>
      </c>
      <c r="D245" s="46" t="s">
        <v>56</v>
      </c>
      <c r="E245" s="49">
        <v>29134.322921858169</v>
      </c>
      <c r="F245" s="49">
        <v>5919.0524062150043</v>
      </c>
      <c r="G245" s="49">
        <v>1</v>
      </c>
      <c r="H245" s="83"/>
      <c r="I245" s="83"/>
      <c r="J245" s="83"/>
      <c r="K245" s="83"/>
      <c r="L245" s="83"/>
      <c r="M245" s="83"/>
      <c r="N245" s="83"/>
      <c r="O245" s="83"/>
    </row>
    <row r="246" spans="2:15" ht="12" hidden="1" customHeight="1" outlineLevel="1" thickBot="1" x14ac:dyDescent="0.35">
      <c r="B246" s="73">
        <v>111</v>
      </c>
      <c r="C246" s="63" t="s">
        <v>162</v>
      </c>
      <c r="D246" s="46" t="s">
        <v>56</v>
      </c>
      <c r="E246" s="49">
        <v>28435.313992470557</v>
      </c>
      <c r="F246" s="49">
        <v>5777.0387923563694</v>
      </c>
      <c r="G246" s="49">
        <v>1</v>
      </c>
      <c r="H246" s="83"/>
      <c r="I246" s="83"/>
      <c r="J246" s="83"/>
      <c r="K246" s="83"/>
      <c r="L246" s="83"/>
      <c r="M246" s="83"/>
      <c r="N246" s="83"/>
      <c r="O246" s="83"/>
    </row>
    <row r="247" spans="2:15" ht="12" hidden="1" customHeight="1" outlineLevel="1" thickBot="1" x14ac:dyDescent="0.35">
      <c r="B247" s="73">
        <v>112</v>
      </c>
      <c r="C247" s="63" t="s">
        <v>283</v>
      </c>
      <c r="D247" s="46" t="s">
        <v>56</v>
      </c>
      <c r="E247" s="49">
        <v>28381.138430971641</v>
      </c>
      <c r="F247" s="49">
        <v>5766.0322558904882</v>
      </c>
      <c r="G247" s="49">
        <v>1</v>
      </c>
      <c r="H247" s="83"/>
      <c r="I247" s="83"/>
      <c r="J247" s="83"/>
      <c r="K247" s="83"/>
      <c r="L247" s="83"/>
      <c r="M247" s="83"/>
      <c r="N247" s="83"/>
      <c r="O247" s="83"/>
    </row>
    <row r="248" spans="2:15" ht="12" hidden="1" customHeight="1" outlineLevel="1" thickBot="1" x14ac:dyDescent="0.35">
      <c r="B248" s="73">
        <v>113</v>
      </c>
      <c r="C248" s="63" t="s">
        <v>284</v>
      </c>
      <c r="D248" s="46" t="s">
        <v>56</v>
      </c>
      <c r="E248" s="49">
        <v>27313.411801093811</v>
      </c>
      <c r="F248" s="49">
        <v>5549.1083927648879</v>
      </c>
      <c r="G248" s="49">
        <v>1</v>
      </c>
      <c r="H248" s="83"/>
      <c r="I248" s="83"/>
      <c r="J248" s="83"/>
      <c r="K248" s="83"/>
      <c r="L248" s="83"/>
      <c r="M248" s="83"/>
      <c r="N248" s="83"/>
      <c r="O248" s="83"/>
    </row>
    <row r="249" spans="2:15" ht="12" hidden="1" customHeight="1" outlineLevel="1" thickBot="1" x14ac:dyDescent="0.35">
      <c r="B249" s="73">
        <v>114</v>
      </c>
      <c r="C249" s="63" t="s">
        <v>142</v>
      </c>
      <c r="D249" s="46" t="s">
        <v>56</v>
      </c>
      <c r="E249" s="49">
        <v>26563.580367204442</v>
      </c>
      <c r="F249" s="49">
        <v>5396.7694636975275</v>
      </c>
      <c r="G249" s="49">
        <v>1</v>
      </c>
      <c r="H249" s="83"/>
      <c r="I249" s="83"/>
      <c r="J249" s="83"/>
      <c r="K249" s="83"/>
      <c r="L249" s="83"/>
      <c r="M249" s="83"/>
      <c r="N249" s="83"/>
      <c r="O249" s="83"/>
    </row>
    <row r="250" spans="2:15" ht="12" hidden="1" customHeight="1" outlineLevel="1" thickBot="1" x14ac:dyDescent="0.35">
      <c r="B250" s="73">
        <v>115</v>
      </c>
      <c r="C250" s="63" t="s">
        <v>251</v>
      </c>
      <c r="D250" s="46" t="s">
        <v>56</v>
      </c>
      <c r="E250" s="49">
        <v>26337.81590263937</v>
      </c>
      <c r="F250" s="49">
        <v>5350.9021991379259</v>
      </c>
      <c r="G250" s="49">
        <v>1</v>
      </c>
      <c r="H250" s="83"/>
      <c r="I250" s="83"/>
      <c r="J250" s="83"/>
      <c r="K250" s="83"/>
      <c r="L250" s="83"/>
      <c r="M250" s="83"/>
      <c r="N250" s="83"/>
      <c r="O250" s="83"/>
    </row>
    <row r="251" spans="2:15" ht="12" hidden="1" customHeight="1" outlineLevel="1" thickBot="1" x14ac:dyDescent="0.35">
      <c r="B251" s="73">
        <v>116</v>
      </c>
      <c r="C251" s="63" t="s">
        <v>191</v>
      </c>
      <c r="D251" s="46" t="s">
        <v>56</v>
      </c>
      <c r="E251" s="49">
        <v>26141.963219616177</v>
      </c>
      <c r="F251" s="49">
        <v>5311.1119387697208</v>
      </c>
      <c r="G251" s="49">
        <v>1</v>
      </c>
      <c r="H251" s="83"/>
      <c r="I251" s="83"/>
      <c r="J251" s="83"/>
      <c r="K251" s="83"/>
      <c r="L251" s="83"/>
      <c r="M251" s="83"/>
      <c r="N251" s="83"/>
      <c r="O251" s="83"/>
    </row>
    <row r="252" spans="2:15" ht="12" hidden="1" customHeight="1" outlineLevel="1" thickBot="1" x14ac:dyDescent="0.35">
      <c r="B252" s="73">
        <v>117</v>
      </c>
      <c r="C252" s="63" t="s">
        <v>285</v>
      </c>
      <c r="D252" s="46" t="s">
        <v>56</v>
      </c>
      <c r="E252" s="49">
        <v>25671.575338473715</v>
      </c>
      <c r="F252" s="49">
        <v>5215.5459451065644</v>
      </c>
      <c r="G252" s="49">
        <v>1</v>
      </c>
      <c r="H252" s="83"/>
      <c r="I252" s="83"/>
      <c r="J252" s="83"/>
      <c r="K252" s="83"/>
      <c r="L252" s="83"/>
      <c r="M252" s="83"/>
      <c r="N252" s="83"/>
      <c r="O252" s="83"/>
    </row>
    <row r="253" spans="2:15" ht="12" hidden="1" customHeight="1" outlineLevel="1" thickBot="1" x14ac:dyDescent="0.35">
      <c r="B253" s="73">
        <v>118</v>
      </c>
      <c r="C253" s="63" t="s">
        <v>286</v>
      </c>
      <c r="D253" s="46" t="s">
        <v>56</v>
      </c>
      <c r="E253" s="49">
        <v>25293.757550373914</v>
      </c>
      <c r="F253" s="49">
        <v>5138.7868835089757</v>
      </c>
      <c r="G253" s="49">
        <v>1</v>
      </c>
      <c r="H253" s="83"/>
      <c r="I253" s="83"/>
      <c r="J253" s="83"/>
      <c r="K253" s="83"/>
      <c r="L253" s="83"/>
      <c r="M253" s="83"/>
      <c r="N253" s="83"/>
      <c r="O253" s="83"/>
    </row>
    <row r="254" spans="2:15" ht="12" hidden="1" customHeight="1" outlineLevel="1" thickBot="1" x14ac:dyDescent="0.35">
      <c r="B254" s="73">
        <v>119</v>
      </c>
      <c r="C254" s="63" t="s">
        <v>287</v>
      </c>
      <c r="D254" s="46" t="s">
        <v>56</v>
      </c>
      <c r="E254" s="49">
        <v>20414.218004145812</v>
      </c>
      <c r="F254" s="49">
        <v>4932.540793568789</v>
      </c>
      <c r="G254" s="49">
        <v>1</v>
      </c>
      <c r="H254" s="83"/>
      <c r="I254" s="83"/>
      <c r="J254" s="83"/>
      <c r="K254" s="83"/>
      <c r="L254" s="83"/>
      <c r="M254" s="83"/>
      <c r="N254" s="83"/>
      <c r="O254" s="83"/>
    </row>
    <row r="255" spans="2:15" ht="12" hidden="1" customHeight="1" outlineLevel="1" thickBot="1" x14ac:dyDescent="0.35">
      <c r="B255" s="73">
        <v>120</v>
      </c>
      <c r="C255" s="63" t="s">
        <v>288</v>
      </c>
      <c r="D255" s="46" t="s">
        <v>56</v>
      </c>
      <c r="E255" s="49">
        <v>22638.545732146315</v>
      </c>
      <c r="F255" s="49">
        <v>4599.3428077415811</v>
      </c>
      <c r="G255" s="49">
        <v>1</v>
      </c>
      <c r="H255" s="83"/>
      <c r="I255" s="83"/>
      <c r="J255" s="83"/>
      <c r="K255" s="83"/>
      <c r="L255" s="83"/>
      <c r="M255" s="83"/>
      <c r="N255" s="83"/>
      <c r="O255" s="83"/>
    </row>
    <row r="256" spans="2:15" ht="12" hidden="1" customHeight="1" outlineLevel="1" thickBot="1" x14ac:dyDescent="0.35">
      <c r="B256" s="73">
        <v>121</v>
      </c>
      <c r="C256" s="63" t="s">
        <v>154</v>
      </c>
      <c r="D256" s="46" t="s">
        <v>56</v>
      </c>
      <c r="E256" s="49">
        <v>32018.046488982018</v>
      </c>
      <c r="F256" s="49">
        <v>4498.5018389079851</v>
      </c>
      <c r="G256" s="49">
        <v>1</v>
      </c>
      <c r="H256" s="83"/>
      <c r="I256" s="83"/>
      <c r="J256" s="83"/>
      <c r="K256" s="83"/>
      <c r="L256" s="83"/>
      <c r="M256" s="83"/>
      <c r="N256" s="83"/>
      <c r="O256" s="83"/>
    </row>
    <row r="257" spans="2:15" ht="12" hidden="1" customHeight="1" outlineLevel="1" thickBot="1" x14ac:dyDescent="0.35">
      <c r="B257" s="73">
        <v>122</v>
      </c>
      <c r="C257" s="63" t="s">
        <v>229</v>
      </c>
      <c r="D257" s="46" t="s">
        <v>56</v>
      </c>
      <c r="E257" s="49">
        <v>27640.265886731933</v>
      </c>
      <c r="F257" s="49">
        <v>4439.2867142119121</v>
      </c>
      <c r="G257" s="49">
        <v>1</v>
      </c>
      <c r="H257" s="83"/>
      <c r="I257" s="83"/>
      <c r="J257" s="83"/>
      <c r="K257" s="83"/>
      <c r="L257" s="83"/>
      <c r="M257" s="83"/>
      <c r="N257" s="83"/>
      <c r="O257" s="83"/>
    </row>
    <row r="258" spans="2:15" ht="12" hidden="1" customHeight="1" outlineLevel="1" thickBot="1" x14ac:dyDescent="0.35">
      <c r="B258" s="73">
        <v>123</v>
      </c>
      <c r="C258" s="63" t="s">
        <v>289</v>
      </c>
      <c r="D258" s="46" t="s">
        <v>56</v>
      </c>
      <c r="E258" s="49">
        <v>18879.541877210515</v>
      </c>
      <c r="F258" s="49">
        <v>4416.4221130896749</v>
      </c>
      <c r="G258" s="49">
        <v>1</v>
      </c>
      <c r="H258" s="83"/>
      <c r="I258" s="83"/>
      <c r="J258" s="83"/>
      <c r="K258" s="83"/>
      <c r="L258" s="83"/>
      <c r="M258" s="83"/>
      <c r="N258" s="83"/>
      <c r="O258" s="83"/>
    </row>
    <row r="259" spans="2:15" ht="12" hidden="1" customHeight="1" outlineLevel="1" thickBot="1" x14ac:dyDescent="0.35">
      <c r="B259" s="73">
        <v>124</v>
      </c>
      <c r="C259" s="63" t="s">
        <v>290</v>
      </c>
      <c r="D259" s="46" t="s">
        <v>56</v>
      </c>
      <c r="E259" s="49">
        <v>21668.640028867758</v>
      </c>
      <c r="F259" s="49">
        <v>4402.2926582601449</v>
      </c>
      <c r="G259" s="49">
        <v>1</v>
      </c>
      <c r="H259" s="83"/>
      <c r="I259" s="83"/>
      <c r="J259" s="83"/>
      <c r="K259" s="83"/>
      <c r="L259" s="83"/>
      <c r="M259" s="83"/>
      <c r="N259" s="83"/>
      <c r="O259" s="83"/>
    </row>
    <row r="260" spans="2:15" ht="12" hidden="1" customHeight="1" outlineLevel="1" thickBot="1" x14ac:dyDescent="0.35">
      <c r="B260" s="73">
        <v>125</v>
      </c>
      <c r="C260" s="63" t="s">
        <v>290</v>
      </c>
      <c r="D260" s="46" t="s">
        <v>56</v>
      </c>
      <c r="E260" s="49">
        <v>21425.85414619137</v>
      </c>
      <c r="F260" s="49">
        <v>4352.9672503244565</v>
      </c>
      <c r="G260" s="49">
        <v>1</v>
      </c>
      <c r="H260" s="83"/>
      <c r="I260" s="83"/>
      <c r="J260" s="83"/>
      <c r="K260" s="83"/>
      <c r="L260" s="83"/>
      <c r="M260" s="83"/>
      <c r="N260" s="83"/>
      <c r="O260" s="83"/>
    </row>
    <row r="261" spans="2:15" ht="12" hidden="1" customHeight="1" outlineLevel="1" thickBot="1" x14ac:dyDescent="0.35">
      <c r="B261" s="73">
        <v>126</v>
      </c>
      <c r="C261" s="63" t="s">
        <v>291</v>
      </c>
      <c r="D261" s="46" t="s">
        <v>56</v>
      </c>
      <c r="E261" s="49">
        <v>58239.635666469039</v>
      </c>
      <c r="F261" s="49">
        <v>4233.7404593465471</v>
      </c>
      <c r="G261" s="49">
        <v>1</v>
      </c>
      <c r="H261" s="83"/>
      <c r="I261" s="83"/>
      <c r="J261" s="83"/>
      <c r="K261" s="83"/>
      <c r="L261" s="83"/>
      <c r="M261" s="83"/>
      <c r="N261" s="83"/>
      <c r="O261" s="83"/>
    </row>
    <row r="262" spans="2:15" ht="12" hidden="1" customHeight="1" outlineLevel="1" thickBot="1" x14ac:dyDescent="0.35">
      <c r="B262" s="73">
        <v>127</v>
      </c>
      <c r="C262" s="63" t="s">
        <v>257</v>
      </c>
      <c r="D262" s="46" t="s">
        <v>56</v>
      </c>
      <c r="E262" s="49">
        <v>20699.425616204688</v>
      </c>
      <c r="F262" s="49">
        <v>4205.3829543072325</v>
      </c>
      <c r="G262" s="49">
        <v>1</v>
      </c>
      <c r="H262" s="83"/>
      <c r="I262" s="83"/>
      <c r="J262" s="83"/>
      <c r="K262" s="83"/>
      <c r="L262" s="83"/>
      <c r="M262" s="83"/>
      <c r="N262" s="83"/>
      <c r="O262" s="83"/>
    </row>
    <row r="263" spans="2:15" ht="12" hidden="1" customHeight="1" outlineLevel="1" thickBot="1" x14ac:dyDescent="0.35">
      <c r="B263" s="73">
        <v>128</v>
      </c>
      <c r="C263" s="63" t="s">
        <v>292</v>
      </c>
      <c r="D263" s="46" t="s">
        <v>56</v>
      </c>
      <c r="E263" s="49">
        <v>20383.45172148247</v>
      </c>
      <c r="F263" s="49">
        <v>4141.1883599494731</v>
      </c>
      <c r="G263" s="49">
        <v>1</v>
      </c>
      <c r="H263" s="83"/>
      <c r="I263" s="83"/>
      <c r="J263" s="83"/>
      <c r="K263" s="83"/>
      <c r="L263" s="83"/>
      <c r="M263" s="83"/>
      <c r="N263" s="83"/>
      <c r="O263" s="83"/>
    </row>
    <row r="264" spans="2:15" ht="12" hidden="1" customHeight="1" outlineLevel="1" thickBot="1" x14ac:dyDescent="0.35">
      <c r="B264" s="73">
        <v>129</v>
      </c>
      <c r="C264" s="63" t="s">
        <v>283</v>
      </c>
      <c r="D264" s="46" t="s">
        <v>56</v>
      </c>
      <c r="E264" s="49">
        <v>20329.86607335092</v>
      </c>
      <c r="F264" s="49">
        <v>4130.3016727811337</v>
      </c>
      <c r="G264" s="49">
        <v>1</v>
      </c>
      <c r="H264" s="83"/>
      <c r="I264" s="83"/>
      <c r="J264" s="83"/>
      <c r="K264" s="83"/>
      <c r="L264" s="83"/>
      <c r="M264" s="83"/>
      <c r="N264" s="83"/>
      <c r="O264" s="83"/>
    </row>
    <row r="265" spans="2:15" ht="12" hidden="1" customHeight="1" outlineLevel="1" thickBot="1" x14ac:dyDescent="0.35">
      <c r="B265" s="73">
        <v>130</v>
      </c>
      <c r="C265" s="63" t="s">
        <v>224</v>
      </c>
      <c r="D265" s="46" t="s">
        <v>56</v>
      </c>
      <c r="E265" s="49">
        <v>17473.564649595013</v>
      </c>
      <c r="F265" s="49">
        <v>4087.5270075343351</v>
      </c>
      <c r="G265" s="49">
        <v>1</v>
      </c>
      <c r="H265" s="83"/>
      <c r="I265" s="83"/>
      <c r="J265" s="83"/>
      <c r="K265" s="83"/>
      <c r="L265" s="83"/>
      <c r="M265" s="83"/>
      <c r="N265" s="83"/>
      <c r="O265" s="83"/>
    </row>
    <row r="266" spans="2:15" ht="12" hidden="1" customHeight="1" outlineLevel="1" thickBot="1" x14ac:dyDescent="0.35">
      <c r="B266" s="73">
        <v>131</v>
      </c>
      <c r="C266" s="63" t="s">
        <v>289</v>
      </c>
      <c r="D266" s="46" t="s">
        <v>56</v>
      </c>
      <c r="E266" s="49">
        <v>25113.46902534999</v>
      </c>
      <c r="F266" s="49">
        <v>4048.3869369988693</v>
      </c>
      <c r="G266" s="49">
        <v>1</v>
      </c>
      <c r="H266" s="83"/>
      <c r="I266" s="83"/>
      <c r="J266" s="83"/>
      <c r="K266" s="83"/>
      <c r="L266" s="83"/>
      <c r="M266" s="83"/>
      <c r="N266" s="83"/>
      <c r="O266" s="83"/>
    </row>
    <row r="267" spans="2:15" ht="12" hidden="1" customHeight="1" outlineLevel="1" thickBot="1" x14ac:dyDescent="0.35">
      <c r="B267" s="73">
        <v>132</v>
      </c>
      <c r="C267" s="63" t="s">
        <v>293</v>
      </c>
      <c r="D267" s="46" t="s">
        <v>56</v>
      </c>
      <c r="E267" s="49">
        <v>31751.364305846677</v>
      </c>
      <c r="F267" s="49">
        <v>4047.5770977731459</v>
      </c>
      <c r="G267" s="49">
        <v>1</v>
      </c>
      <c r="H267" s="83"/>
      <c r="I267" s="83"/>
      <c r="J267" s="83"/>
      <c r="K267" s="83"/>
      <c r="L267" s="83"/>
      <c r="M267" s="83"/>
      <c r="N267" s="83"/>
      <c r="O267" s="83"/>
    </row>
    <row r="268" spans="2:15" ht="12" hidden="1" customHeight="1" outlineLevel="1" thickBot="1" x14ac:dyDescent="0.35">
      <c r="B268" s="73">
        <v>133</v>
      </c>
      <c r="C268" s="63" t="s">
        <v>292</v>
      </c>
      <c r="D268" s="46" t="s">
        <v>56</v>
      </c>
      <c r="E268" s="49">
        <v>19251.037736955666</v>
      </c>
      <c r="F268" s="49">
        <v>3911.1223399522805</v>
      </c>
      <c r="G268" s="49">
        <v>1</v>
      </c>
      <c r="H268" s="83"/>
      <c r="I268" s="83"/>
      <c r="J268" s="83"/>
      <c r="K268" s="83"/>
      <c r="L268" s="83"/>
      <c r="M268" s="83"/>
      <c r="N268" s="83"/>
      <c r="O268" s="83"/>
    </row>
    <row r="269" spans="2:15" ht="12" hidden="1" customHeight="1" outlineLevel="1" thickBot="1" x14ac:dyDescent="0.35">
      <c r="B269" s="73">
        <v>134</v>
      </c>
      <c r="C269" s="63" t="s">
        <v>294</v>
      </c>
      <c r="D269" s="46" t="s">
        <v>56</v>
      </c>
      <c r="E269" s="49">
        <v>21071.060882086404</v>
      </c>
      <c r="F269" s="49">
        <v>3807.6367274171539</v>
      </c>
      <c r="G269" s="49">
        <v>1</v>
      </c>
      <c r="H269" s="83"/>
      <c r="I269" s="83"/>
      <c r="J269" s="83"/>
      <c r="K269" s="83"/>
      <c r="L269" s="83"/>
      <c r="M269" s="83"/>
      <c r="N269" s="83"/>
      <c r="O269" s="83"/>
    </row>
    <row r="270" spans="2:15" ht="12" hidden="1" customHeight="1" outlineLevel="1" thickBot="1" x14ac:dyDescent="0.35">
      <c r="B270" s="73">
        <v>135</v>
      </c>
      <c r="C270" s="63" t="s">
        <v>295</v>
      </c>
      <c r="D270" s="46" t="s">
        <v>56</v>
      </c>
      <c r="E270" s="49">
        <v>18594.506257043107</v>
      </c>
      <c r="F270" s="49">
        <v>3777.7386245882694</v>
      </c>
      <c r="G270" s="49">
        <v>1</v>
      </c>
      <c r="H270" s="83"/>
      <c r="I270" s="83"/>
      <c r="J270" s="83"/>
      <c r="K270" s="83"/>
      <c r="L270" s="83"/>
      <c r="M270" s="83"/>
      <c r="N270" s="83"/>
      <c r="O270" s="83"/>
    </row>
    <row r="271" spans="2:15" ht="12" hidden="1" customHeight="1" outlineLevel="1" thickBot="1" x14ac:dyDescent="0.35">
      <c r="B271" s="73">
        <v>136</v>
      </c>
      <c r="C271" s="63" t="s">
        <v>296</v>
      </c>
      <c r="D271" s="46" t="s">
        <v>56</v>
      </c>
      <c r="E271" s="49">
        <v>18208.941200729212</v>
      </c>
      <c r="F271" s="49">
        <v>3699.4055951765927</v>
      </c>
      <c r="G271" s="49">
        <v>1</v>
      </c>
      <c r="H271" s="83"/>
      <c r="I271" s="83"/>
      <c r="J271" s="83"/>
      <c r="K271" s="83"/>
      <c r="L271" s="83"/>
      <c r="M271" s="83"/>
      <c r="N271" s="83"/>
      <c r="O271" s="83"/>
    </row>
    <row r="272" spans="2:15" ht="12" hidden="1" customHeight="1" outlineLevel="1" thickBot="1" x14ac:dyDescent="0.35">
      <c r="B272" s="73">
        <v>137</v>
      </c>
      <c r="C272" s="63" t="s">
        <v>297</v>
      </c>
      <c r="D272" s="46" t="s">
        <v>56</v>
      </c>
      <c r="E272" s="49">
        <v>18208.941200729212</v>
      </c>
      <c r="F272" s="49">
        <v>3699.4055951765927</v>
      </c>
      <c r="G272" s="49">
        <v>1</v>
      </c>
      <c r="H272" s="83"/>
      <c r="I272" s="83"/>
      <c r="J272" s="83"/>
      <c r="K272" s="83"/>
      <c r="L272" s="83"/>
      <c r="M272" s="83"/>
      <c r="N272" s="83"/>
      <c r="O272" s="83"/>
    </row>
    <row r="273" spans="2:15" ht="12" hidden="1" customHeight="1" outlineLevel="1" thickBot="1" x14ac:dyDescent="0.35">
      <c r="B273" s="73">
        <v>138</v>
      </c>
      <c r="C273" s="63" t="s">
        <v>298</v>
      </c>
      <c r="D273" s="46" t="s">
        <v>56</v>
      </c>
      <c r="E273" s="49">
        <v>18208.941200729212</v>
      </c>
      <c r="F273" s="49">
        <v>3699.4055951765927</v>
      </c>
      <c r="G273" s="49">
        <v>1</v>
      </c>
      <c r="H273" s="83"/>
      <c r="I273" s="83"/>
      <c r="J273" s="83"/>
      <c r="K273" s="83"/>
      <c r="L273" s="83"/>
      <c r="M273" s="83"/>
      <c r="N273" s="83"/>
      <c r="O273" s="83"/>
    </row>
    <row r="274" spans="2:15" ht="12" hidden="1" customHeight="1" outlineLevel="1" thickBot="1" x14ac:dyDescent="0.35">
      <c r="B274" s="73">
        <v>139</v>
      </c>
      <c r="C274" s="63" t="s">
        <v>299</v>
      </c>
      <c r="D274" s="46" t="s">
        <v>56</v>
      </c>
      <c r="E274" s="49">
        <v>29020.120415288187</v>
      </c>
      <c r="F274" s="49">
        <v>3699.4055951765877</v>
      </c>
      <c r="G274" s="49">
        <v>1</v>
      </c>
      <c r="H274" s="83"/>
      <c r="I274" s="83"/>
      <c r="J274" s="83"/>
      <c r="K274" s="83"/>
      <c r="L274" s="83"/>
      <c r="M274" s="83"/>
      <c r="N274" s="83"/>
      <c r="O274" s="83"/>
    </row>
    <row r="275" spans="2:15" ht="12" hidden="1" customHeight="1" outlineLevel="1" thickBot="1" x14ac:dyDescent="0.35">
      <c r="B275" s="73">
        <v>140</v>
      </c>
      <c r="C275" s="63" t="s">
        <v>300</v>
      </c>
      <c r="D275" s="46" t="s">
        <v>56</v>
      </c>
      <c r="E275" s="49">
        <v>18106.976012037023</v>
      </c>
      <c r="F275" s="49">
        <v>3678.6899156978743</v>
      </c>
      <c r="G275" s="49">
        <v>1</v>
      </c>
      <c r="H275" s="83"/>
      <c r="I275" s="83"/>
      <c r="J275" s="83"/>
      <c r="K275" s="83"/>
      <c r="L275" s="83"/>
      <c r="M275" s="83"/>
      <c r="N275" s="83"/>
      <c r="O275" s="83"/>
    </row>
    <row r="276" spans="2:15" ht="12" hidden="1" customHeight="1" outlineLevel="1" thickBot="1" x14ac:dyDescent="0.35">
      <c r="B276" s="73">
        <v>141</v>
      </c>
      <c r="C276" s="63" t="s">
        <v>301</v>
      </c>
      <c r="D276" s="46" t="s">
        <v>56</v>
      </c>
      <c r="E276" s="49">
        <v>17614.84141310061</v>
      </c>
      <c r="F276" s="49">
        <v>3578.7057667671047</v>
      </c>
      <c r="G276" s="49">
        <v>1</v>
      </c>
      <c r="H276" s="83"/>
      <c r="I276" s="83"/>
      <c r="J276" s="83"/>
      <c r="K276" s="83"/>
      <c r="L276" s="83"/>
      <c r="M276" s="83"/>
      <c r="N276" s="83"/>
      <c r="O276" s="83"/>
    </row>
    <row r="277" spans="2:15" ht="12" hidden="1" customHeight="1" outlineLevel="1" thickBot="1" x14ac:dyDescent="0.35">
      <c r="B277" s="73">
        <v>142</v>
      </c>
      <c r="C277" s="63" t="s">
        <v>302</v>
      </c>
      <c r="D277" s="46" t="s">
        <v>56</v>
      </c>
      <c r="E277" s="49">
        <v>17263.585877188998</v>
      </c>
      <c r="F277" s="49">
        <v>3507.3432047947404</v>
      </c>
      <c r="G277" s="49">
        <v>1</v>
      </c>
      <c r="H277" s="83"/>
      <c r="I277" s="83"/>
      <c r="J277" s="83"/>
      <c r="K277" s="83"/>
      <c r="L277" s="83"/>
      <c r="M277" s="83"/>
      <c r="N277" s="83"/>
      <c r="O277" s="83"/>
    </row>
    <row r="278" spans="2:15" ht="12" hidden="1" customHeight="1" outlineLevel="1" thickBot="1" x14ac:dyDescent="0.35">
      <c r="B278" s="73">
        <v>143</v>
      </c>
      <c r="C278" s="63" t="s">
        <v>303</v>
      </c>
      <c r="D278" s="46" t="s">
        <v>56</v>
      </c>
      <c r="E278" s="49">
        <v>10227.621120076492</v>
      </c>
      <c r="F278" s="49">
        <v>3453.9324567664175</v>
      </c>
      <c r="G278" s="49">
        <v>1</v>
      </c>
      <c r="H278" s="83"/>
      <c r="I278" s="83"/>
      <c r="J278" s="83"/>
      <c r="K278" s="83"/>
      <c r="L278" s="83"/>
      <c r="M278" s="83"/>
      <c r="N278" s="83"/>
      <c r="O278" s="83"/>
    </row>
    <row r="279" spans="2:15" ht="12" hidden="1" customHeight="1" outlineLevel="1" thickBot="1" x14ac:dyDescent="0.35">
      <c r="B279" s="73">
        <v>144</v>
      </c>
      <c r="C279" s="63" t="s">
        <v>304</v>
      </c>
      <c r="D279" s="46" t="s">
        <v>56</v>
      </c>
      <c r="E279" s="49">
        <v>26041.559656243684</v>
      </c>
      <c r="F279" s="49">
        <v>3317.7007258404087</v>
      </c>
      <c r="G279" s="49">
        <v>1</v>
      </c>
      <c r="H279" s="83"/>
      <c r="I279" s="83"/>
      <c r="J279" s="83"/>
      <c r="K279" s="83"/>
      <c r="L279" s="83"/>
      <c r="M279" s="83"/>
      <c r="N279" s="83"/>
      <c r="O279" s="83"/>
    </row>
    <row r="280" spans="2:15" ht="12" hidden="1" customHeight="1" outlineLevel="1" thickBot="1" x14ac:dyDescent="0.35">
      <c r="B280" s="73">
        <v>145</v>
      </c>
      <c r="C280" s="63" t="s">
        <v>305</v>
      </c>
      <c r="D280" s="46" t="s">
        <v>56</v>
      </c>
      <c r="E280" s="49">
        <v>15943.375932938934</v>
      </c>
      <c r="F280" s="49">
        <v>3239.1237624489727</v>
      </c>
      <c r="G280" s="49">
        <v>1</v>
      </c>
      <c r="H280" s="83"/>
      <c r="I280" s="83"/>
      <c r="J280" s="83"/>
      <c r="K280" s="83"/>
      <c r="L280" s="83"/>
      <c r="M280" s="83"/>
      <c r="N280" s="83"/>
      <c r="O280" s="83"/>
    </row>
    <row r="281" spans="2:15" ht="12" hidden="1" customHeight="1" outlineLevel="1" thickBot="1" x14ac:dyDescent="0.35">
      <c r="B281" s="73">
        <v>146</v>
      </c>
      <c r="C281" s="63" t="s">
        <v>305</v>
      </c>
      <c r="D281" s="46" t="s">
        <v>56</v>
      </c>
      <c r="E281" s="49">
        <v>15943.227176888873</v>
      </c>
      <c r="F281" s="49">
        <v>3239.093540539975</v>
      </c>
      <c r="G281" s="49">
        <v>1</v>
      </c>
      <c r="H281" s="83"/>
      <c r="I281" s="83"/>
      <c r="J281" s="83"/>
      <c r="K281" s="83"/>
      <c r="L281" s="83"/>
      <c r="M281" s="83"/>
      <c r="N281" s="83"/>
      <c r="O281" s="83"/>
    </row>
    <row r="282" spans="2:15" ht="12" hidden="1" customHeight="1" outlineLevel="1" thickBot="1" x14ac:dyDescent="0.35">
      <c r="B282" s="73">
        <v>147</v>
      </c>
      <c r="C282" s="63" t="s">
        <v>202</v>
      </c>
      <c r="D282" s="46" t="s">
        <v>56</v>
      </c>
      <c r="E282" s="49">
        <v>15943.227176888873</v>
      </c>
      <c r="F282" s="49">
        <v>3239.093540539975</v>
      </c>
      <c r="G282" s="49">
        <v>1</v>
      </c>
      <c r="H282" s="83"/>
      <c r="I282" s="83"/>
      <c r="J282" s="83"/>
      <c r="K282" s="83"/>
      <c r="L282" s="83"/>
      <c r="M282" s="83"/>
      <c r="N282" s="83"/>
      <c r="O282" s="83"/>
    </row>
    <row r="283" spans="2:15" ht="12" hidden="1" customHeight="1" outlineLevel="1" thickBot="1" x14ac:dyDescent="0.35">
      <c r="B283" s="73">
        <v>148</v>
      </c>
      <c r="C283" s="63" t="s">
        <v>306</v>
      </c>
      <c r="D283" s="46" t="s">
        <v>56</v>
      </c>
      <c r="E283" s="49">
        <v>41307.700250866204</v>
      </c>
      <c r="F283" s="49">
        <v>3002.8704649905776</v>
      </c>
      <c r="G283" s="49">
        <v>1</v>
      </c>
      <c r="H283" s="83"/>
      <c r="I283" s="83"/>
      <c r="J283" s="83"/>
      <c r="K283" s="83"/>
      <c r="L283" s="83"/>
      <c r="M283" s="83"/>
      <c r="N283" s="83"/>
      <c r="O283" s="83"/>
    </row>
    <row r="284" spans="2:15" ht="12" hidden="1" customHeight="1" outlineLevel="1" thickBot="1" x14ac:dyDescent="0.35">
      <c r="B284" s="73">
        <v>149</v>
      </c>
      <c r="C284" s="63" t="s">
        <v>307</v>
      </c>
      <c r="D284" s="46" t="s">
        <v>56</v>
      </c>
      <c r="E284" s="49">
        <v>14567.152960583373</v>
      </c>
      <c r="F284" s="49">
        <v>2959.5244761412746</v>
      </c>
      <c r="G284" s="49">
        <v>1</v>
      </c>
      <c r="H284" s="83"/>
      <c r="I284" s="83"/>
      <c r="J284" s="83"/>
      <c r="K284" s="83"/>
      <c r="L284" s="83"/>
      <c r="M284" s="83"/>
      <c r="N284" s="83"/>
      <c r="O284" s="83"/>
    </row>
    <row r="285" spans="2:15" ht="12" hidden="1" customHeight="1" outlineLevel="1" thickBot="1" x14ac:dyDescent="0.35">
      <c r="B285" s="73">
        <v>150</v>
      </c>
      <c r="C285" s="63" t="s">
        <v>249</v>
      </c>
      <c r="D285" s="46" t="s">
        <v>56</v>
      </c>
      <c r="E285" s="49">
        <v>14553.11506181772</v>
      </c>
      <c r="F285" s="49">
        <v>2959.5244761412746</v>
      </c>
      <c r="G285" s="49">
        <v>1</v>
      </c>
      <c r="H285" s="83"/>
      <c r="I285" s="83"/>
      <c r="J285" s="83"/>
      <c r="K285" s="83"/>
      <c r="L285" s="83"/>
      <c r="M285" s="83"/>
      <c r="N285" s="83"/>
      <c r="O285" s="83"/>
    </row>
    <row r="286" spans="2:15" ht="12" hidden="1" customHeight="1" outlineLevel="1" thickBot="1" x14ac:dyDescent="0.35">
      <c r="B286" s="73">
        <v>151</v>
      </c>
      <c r="C286" s="63" t="s">
        <v>307</v>
      </c>
      <c r="D286" s="46" t="s">
        <v>56</v>
      </c>
      <c r="E286" s="49">
        <v>14567.152960583373</v>
      </c>
      <c r="F286" s="49">
        <v>2959.5244761412746</v>
      </c>
      <c r="G286" s="49">
        <v>1</v>
      </c>
      <c r="H286" s="83"/>
      <c r="I286" s="83"/>
      <c r="J286" s="83"/>
      <c r="K286" s="83"/>
      <c r="L286" s="83"/>
      <c r="M286" s="83"/>
      <c r="N286" s="83"/>
      <c r="O286" s="83"/>
    </row>
    <row r="287" spans="2:15" ht="12" hidden="1" customHeight="1" outlineLevel="1" thickBot="1" x14ac:dyDescent="0.35">
      <c r="B287" s="73">
        <v>152</v>
      </c>
      <c r="C287" s="63" t="s">
        <v>205</v>
      </c>
      <c r="D287" s="46" t="s">
        <v>56</v>
      </c>
      <c r="E287" s="49">
        <v>14566.192421517291</v>
      </c>
      <c r="F287" s="49">
        <v>2959.3293289574667</v>
      </c>
      <c r="G287" s="49">
        <v>1</v>
      </c>
      <c r="H287" s="83"/>
      <c r="I287" s="83"/>
      <c r="J287" s="83"/>
      <c r="K287" s="83"/>
      <c r="L287" s="83"/>
      <c r="M287" s="83"/>
      <c r="N287" s="83"/>
      <c r="O287" s="83"/>
    </row>
    <row r="288" spans="2:15" ht="12" hidden="1" customHeight="1" outlineLevel="1" thickBot="1" x14ac:dyDescent="0.35">
      <c r="B288" s="73">
        <v>153</v>
      </c>
      <c r="C288" s="63" t="s">
        <v>308</v>
      </c>
      <c r="D288" s="46" t="s">
        <v>56</v>
      </c>
      <c r="E288" s="49">
        <v>39593.784312441407</v>
      </c>
      <c r="F288" s="49">
        <v>2878.2770473053492</v>
      </c>
      <c r="G288" s="49">
        <v>1</v>
      </c>
      <c r="H288" s="83"/>
      <c r="I288" s="83"/>
      <c r="J288" s="83"/>
      <c r="K288" s="83"/>
      <c r="L288" s="83"/>
      <c r="M288" s="83"/>
      <c r="N288" s="83"/>
      <c r="O288" s="83"/>
    </row>
    <row r="289" spans="2:15" ht="12" hidden="1" customHeight="1" outlineLevel="1" thickBot="1" x14ac:dyDescent="0.35">
      <c r="B289" s="73">
        <v>154</v>
      </c>
      <c r="C289" s="63" t="s">
        <v>235</v>
      </c>
      <c r="D289" s="46" t="s">
        <v>56</v>
      </c>
      <c r="E289" s="49">
        <v>14095.039509260263</v>
      </c>
      <c r="F289" s="49">
        <v>2863.6079083337568</v>
      </c>
      <c r="G289" s="49">
        <v>1</v>
      </c>
      <c r="H289" s="83"/>
      <c r="I289" s="83"/>
      <c r="J289" s="83"/>
      <c r="K289" s="83"/>
      <c r="L289" s="83"/>
      <c r="M289" s="83"/>
      <c r="N289" s="83"/>
      <c r="O289" s="83"/>
    </row>
    <row r="290" spans="2:15" ht="12" hidden="1" customHeight="1" outlineLevel="1" thickBot="1" x14ac:dyDescent="0.35">
      <c r="B290" s="73">
        <v>155</v>
      </c>
      <c r="C290" s="63" t="s">
        <v>210</v>
      </c>
      <c r="D290" s="46" t="s">
        <v>56</v>
      </c>
      <c r="E290" s="49">
        <v>12803.12736836799</v>
      </c>
      <c r="F290" s="49">
        <v>2812.3810710043099</v>
      </c>
      <c r="G290" s="49">
        <v>1</v>
      </c>
      <c r="H290" s="83"/>
      <c r="I290" s="83"/>
      <c r="J290" s="83"/>
      <c r="K290" s="83"/>
      <c r="L290" s="83"/>
      <c r="M290" s="83"/>
      <c r="N290" s="83"/>
      <c r="O290" s="83"/>
    </row>
    <row r="291" spans="2:15" ht="12" hidden="1" customHeight="1" outlineLevel="1" thickBot="1" x14ac:dyDescent="0.35">
      <c r="B291" s="73">
        <v>156</v>
      </c>
      <c r="C291" s="63" t="s">
        <v>190</v>
      </c>
      <c r="D291" s="46" t="s">
        <v>56</v>
      </c>
      <c r="E291" s="49">
        <v>13553.244048900617</v>
      </c>
      <c r="F291" s="49">
        <v>2753.5344485207565</v>
      </c>
      <c r="G291" s="49">
        <v>1</v>
      </c>
      <c r="H291" s="83"/>
      <c r="I291" s="83"/>
      <c r="J291" s="83"/>
      <c r="K291" s="83"/>
      <c r="L291" s="83"/>
      <c r="M291" s="83"/>
      <c r="N291" s="83"/>
      <c r="O291" s="83"/>
    </row>
    <row r="292" spans="2:15" ht="12" hidden="1" customHeight="1" outlineLevel="1" thickBot="1" x14ac:dyDescent="0.35">
      <c r="B292" s="73">
        <v>157</v>
      </c>
      <c r="C292" s="63" t="s">
        <v>303</v>
      </c>
      <c r="D292" s="46" t="s">
        <v>56</v>
      </c>
      <c r="E292" s="49">
        <v>7670.715840057368</v>
      </c>
      <c r="F292" s="49">
        <v>2590.4493425748133</v>
      </c>
      <c r="G292" s="49">
        <v>1</v>
      </c>
      <c r="H292" s="83"/>
      <c r="I292" s="83"/>
      <c r="J292" s="83"/>
      <c r="K292" s="83"/>
      <c r="L292" s="83"/>
      <c r="M292" s="83"/>
      <c r="N292" s="83"/>
      <c r="O292" s="83"/>
    </row>
    <row r="293" spans="2:15" ht="12" hidden="1" customHeight="1" outlineLevel="1" thickBot="1" x14ac:dyDescent="0.35">
      <c r="B293" s="73">
        <v>158</v>
      </c>
      <c r="C293" s="63" t="s">
        <v>309</v>
      </c>
      <c r="D293" s="46" t="s">
        <v>56</v>
      </c>
      <c r="E293" s="49">
        <v>12071.317341358013</v>
      </c>
      <c r="F293" s="49">
        <v>2452.459943798583</v>
      </c>
      <c r="G293" s="49">
        <v>1</v>
      </c>
      <c r="H293" s="83"/>
      <c r="I293" s="83"/>
      <c r="J293" s="83"/>
      <c r="K293" s="83"/>
      <c r="L293" s="83"/>
      <c r="M293" s="83"/>
      <c r="N293" s="83"/>
      <c r="O293" s="83"/>
    </row>
    <row r="294" spans="2:15" ht="12" hidden="1" customHeight="1" outlineLevel="1" thickBot="1" x14ac:dyDescent="0.35">
      <c r="B294" s="73">
        <v>159</v>
      </c>
      <c r="C294" s="63" t="s">
        <v>310</v>
      </c>
      <c r="D294" s="46" t="s">
        <v>56</v>
      </c>
      <c r="E294" s="49">
        <v>9466.8895574110193</v>
      </c>
      <c r="F294" s="49">
        <v>2401.8322498185844</v>
      </c>
      <c r="G294" s="49">
        <v>1</v>
      </c>
      <c r="H294" s="83"/>
      <c r="I294" s="83"/>
      <c r="J294" s="83"/>
      <c r="K294" s="83"/>
      <c r="L294" s="83"/>
      <c r="M294" s="83"/>
      <c r="N294" s="83"/>
      <c r="O294" s="83"/>
    </row>
    <row r="295" spans="2:15" ht="12" hidden="1" customHeight="1" outlineLevel="1" thickBot="1" x14ac:dyDescent="0.35">
      <c r="B295" s="73">
        <v>160</v>
      </c>
      <c r="C295" s="63" t="s">
        <v>311</v>
      </c>
      <c r="D295" s="46" t="s">
        <v>56</v>
      </c>
      <c r="E295" s="49">
        <v>11760.950829554738</v>
      </c>
      <c r="F295" s="49">
        <v>2389.4045690975818</v>
      </c>
      <c r="G295" s="49">
        <v>1</v>
      </c>
      <c r="H295" s="83"/>
      <c r="I295" s="83"/>
      <c r="J295" s="83"/>
      <c r="K295" s="83"/>
      <c r="L295" s="83"/>
      <c r="M295" s="83"/>
      <c r="N295" s="83"/>
      <c r="O295" s="83"/>
    </row>
    <row r="296" spans="2:15" ht="12" hidden="1" customHeight="1" outlineLevel="1" thickBot="1" x14ac:dyDescent="0.35">
      <c r="B296" s="73">
        <v>161</v>
      </c>
      <c r="C296" s="63" t="s">
        <v>312</v>
      </c>
      <c r="D296" s="46" t="s">
        <v>56</v>
      </c>
      <c r="E296" s="49">
        <v>11662.120143345875</v>
      </c>
      <c r="F296" s="49">
        <v>2369.3257084155798</v>
      </c>
      <c r="G296" s="49">
        <v>1</v>
      </c>
      <c r="H296" s="83"/>
      <c r="I296" s="83"/>
      <c r="J296" s="83"/>
      <c r="K296" s="83"/>
      <c r="L296" s="83"/>
      <c r="M296" s="83"/>
      <c r="N296" s="83"/>
      <c r="O296" s="83"/>
    </row>
    <row r="297" spans="2:15" ht="12" hidden="1" customHeight="1" outlineLevel="1" thickBot="1" x14ac:dyDescent="0.35">
      <c r="B297" s="73">
        <v>162</v>
      </c>
      <c r="C297" s="63" t="s">
        <v>313</v>
      </c>
      <c r="D297" s="46" t="s">
        <v>56</v>
      </c>
      <c r="E297" s="49">
        <v>11062.09131307272</v>
      </c>
      <c r="F297" s="49">
        <v>2367.6195809130195</v>
      </c>
      <c r="G297" s="49">
        <v>1</v>
      </c>
      <c r="H297" s="83"/>
      <c r="I297" s="83"/>
      <c r="J297" s="83"/>
      <c r="K297" s="83"/>
      <c r="L297" s="83"/>
      <c r="M297" s="83"/>
      <c r="N297" s="83"/>
      <c r="O297" s="83"/>
    </row>
    <row r="298" spans="2:15" ht="12" hidden="1" customHeight="1" outlineLevel="1" thickBot="1" x14ac:dyDescent="0.35">
      <c r="B298" s="73">
        <v>163</v>
      </c>
      <c r="C298" s="63" t="s">
        <v>273</v>
      </c>
      <c r="D298" s="46" t="s">
        <v>56</v>
      </c>
      <c r="E298" s="49">
        <v>13144.925293576913</v>
      </c>
      <c r="F298" s="49">
        <v>2189.8092977402976</v>
      </c>
      <c r="G298" s="49">
        <v>1</v>
      </c>
      <c r="H298" s="83"/>
      <c r="I298" s="83"/>
      <c r="J298" s="83"/>
      <c r="K298" s="83"/>
      <c r="L298" s="83"/>
      <c r="M298" s="83"/>
      <c r="N298" s="83"/>
      <c r="O298" s="83"/>
    </row>
    <row r="299" spans="2:15" ht="12" hidden="1" customHeight="1" outlineLevel="1" thickBot="1" x14ac:dyDescent="0.35">
      <c r="B299" s="73">
        <v>164</v>
      </c>
      <c r="C299" s="63" t="s">
        <v>314</v>
      </c>
      <c r="D299" s="46" t="s">
        <v>56</v>
      </c>
      <c r="E299" s="49">
        <v>10082.618959019032</v>
      </c>
      <c r="F299" s="49">
        <v>2048.4275598371892</v>
      </c>
      <c r="G299" s="49">
        <v>1</v>
      </c>
      <c r="H299" s="83"/>
      <c r="I299" s="83"/>
      <c r="J299" s="83"/>
      <c r="K299" s="83"/>
      <c r="L299" s="83"/>
      <c r="M299" s="83"/>
      <c r="N299" s="83"/>
      <c r="O299" s="83"/>
    </row>
    <row r="300" spans="2:15" ht="12" hidden="1" customHeight="1" outlineLevel="1" thickBot="1" x14ac:dyDescent="0.35">
      <c r="B300" s="73">
        <v>165</v>
      </c>
      <c r="C300" s="63" t="s">
        <v>276</v>
      </c>
      <c r="D300" s="46" t="s">
        <v>56</v>
      </c>
      <c r="E300" s="49">
        <v>12166.010352648973</v>
      </c>
      <c r="F300" s="49">
        <v>2026.7321412357746</v>
      </c>
      <c r="G300" s="49">
        <v>1</v>
      </c>
      <c r="H300" s="83"/>
      <c r="I300" s="83"/>
      <c r="J300" s="83"/>
      <c r="K300" s="83"/>
      <c r="L300" s="83"/>
      <c r="M300" s="83"/>
      <c r="N300" s="83"/>
      <c r="O300" s="83"/>
    </row>
    <row r="301" spans="2:15" ht="12" hidden="1" customHeight="1" outlineLevel="1" thickBot="1" x14ac:dyDescent="0.35">
      <c r="B301" s="73">
        <v>166</v>
      </c>
      <c r="C301" s="63" t="s">
        <v>315</v>
      </c>
      <c r="D301" s="46" t="s">
        <v>56</v>
      </c>
      <c r="E301" s="49">
        <v>27538.466833910803</v>
      </c>
      <c r="F301" s="49">
        <v>2001.9136433270517</v>
      </c>
      <c r="G301" s="49">
        <v>1</v>
      </c>
      <c r="H301" s="83"/>
      <c r="I301" s="83"/>
      <c r="J301" s="83"/>
      <c r="K301" s="83"/>
      <c r="L301" s="83"/>
      <c r="M301" s="83"/>
      <c r="N301" s="83"/>
      <c r="O301" s="83"/>
    </row>
    <row r="302" spans="2:15" ht="12" hidden="1" customHeight="1" outlineLevel="1" thickBot="1" x14ac:dyDescent="0.35">
      <c r="B302" s="73">
        <v>167</v>
      </c>
      <c r="C302" s="63" t="s">
        <v>316</v>
      </c>
      <c r="D302" s="46" t="s">
        <v>56</v>
      </c>
      <c r="E302" s="49">
        <v>9625.1114628457399</v>
      </c>
      <c r="F302" s="49">
        <v>1955.4783997228749</v>
      </c>
      <c r="G302" s="49">
        <v>1</v>
      </c>
      <c r="H302" s="83"/>
      <c r="I302" s="83"/>
      <c r="J302" s="83"/>
      <c r="K302" s="83"/>
      <c r="L302" s="83"/>
      <c r="M302" s="83"/>
      <c r="N302" s="83"/>
      <c r="O302" s="83"/>
    </row>
    <row r="303" spans="2:15" ht="12" hidden="1" customHeight="1" outlineLevel="1" thickBot="1" x14ac:dyDescent="0.35">
      <c r="B303" s="73">
        <v>168</v>
      </c>
      <c r="C303" s="63" t="s">
        <v>317</v>
      </c>
      <c r="D303" s="46" t="s">
        <v>56</v>
      </c>
      <c r="E303" s="49">
        <v>9616.1341532851984</v>
      </c>
      <c r="F303" s="49">
        <v>1953.6545315005662</v>
      </c>
      <c r="G303" s="49">
        <v>1</v>
      </c>
      <c r="H303" s="83"/>
      <c r="I303" s="83"/>
      <c r="J303" s="83"/>
      <c r="K303" s="83"/>
      <c r="L303" s="83"/>
      <c r="M303" s="83"/>
      <c r="N303" s="83"/>
      <c r="O303" s="83"/>
    </row>
    <row r="304" spans="2:15" ht="12" hidden="1" customHeight="1" outlineLevel="1" thickBot="1" x14ac:dyDescent="0.35">
      <c r="B304" s="73">
        <v>169</v>
      </c>
      <c r="C304" s="63" t="s">
        <v>318</v>
      </c>
      <c r="D304" s="46" t="s">
        <v>56</v>
      </c>
      <c r="E304" s="49">
        <v>15235.585110801052</v>
      </c>
      <c r="F304" s="49">
        <v>1942.187937467711</v>
      </c>
      <c r="G304" s="49">
        <v>1</v>
      </c>
      <c r="H304" s="83"/>
      <c r="I304" s="83"/>
      <c r="J304" s="83"/>
      <c r="K304" s="83"/>
      <c r="L304" s="83"/>
      <c r="M304" s="83"/>
      <c r="N304" s="83"/>
      <c r="O304" s="83"/>
    </row>
    <row r="305" spans="2:15" ht="12" hidden="1" customHeight="1" outlineLevel="1" thickBot="1" x14ac:dyDescent="0.35">
      <c r="B305" s="73">
        <v>170</v>
      </c>
      <c r="C305" s="63" t="s">
        <v>260</v>
      </c>
      <c r="D305" s="46" t="s">
        <v>56</v>
      </c>
      <c r="E305" s="49">
        <v>8922.3811883573144</v>
      </c>
      <c r="F305" s="49">
        <v>1812.7087416365305</v>
      </c>
      <c r="G305" s="49">
        <v>1</v>
      </c>
      <c r="H305" s="83"/>
      <c r="I305" s="83"/>
      <c r="J305" s="83"/>
      <c r="K305" s="83"/>
      <c r="L305" s="83"/>
      <c r="M305" s="83"/>
      <c r="N305" s="83"/>
      <c r="O305" s="83"/>
    </row>
    <row r="306" spans="2:15" ht="12" hidden="1" customHeight="1" outlineLevel="1" thickBot="1" x14ac:dyDescent="0.35">
      <c r="B306" s="73">
        <v>171</v>
      </c>
      <c r="C306" s="63" t="s">
        <v>272</v>
      </c>
      <c r="D306" s="46" t="s">
        <v>56</v>
      </c>
      <c r="E306" s="49">
        <v>8679.595305680923</v>
      </c>
      <c r="F306" s="49">
        <v>1763.3833337008423</v>
      </c>
      <c r="G306" s="49">
        <v>1</v>
      </c>
      <c r="H306" s="83"/>
      <c r="I306" s="83"/>
      <c r="J306" s="83"/>
      <c r="K306" s="83"/>
      <c r="L306" s="83"/>
      <c r="M306" s="83"/>
      <c r="N306" s="83"/>
      <c r="O306" s="83"/>
    </row>
    <row r="307" spans="2:15" ht="12" hidden="1" customHeight="1" outlineLevel="1" thickBot="1" x14ac:dyDescent="0.35">
      <c r="B307" s="73">
        <v>172</v>
      </c>
      <c r="C307" s="63" t="s">
        <v>311</v>
      </c>
      <c r="D307" s="46" t="s">
        <v>56</v>
      </c>
      <c r="E307" s="49">
        <v>7840.6338863698256</v>
      </c>
      <c r="F307" s="49">
        <v>1592.9363793983878</v>
      </c>
      <c r="G307" s="49">
        <v>1</v>
      </c>
      <c r="H307" s="83"/>
      <c r="I307" s="83"/>
      <c r="J307" s="83"/>
      <c r="K307" s="83"/>
      <c r="L307" s="83"/>
      <c r="M307" s="83"/>
      <c r="N307" s="83"/>
      <c r="O307" s="83"/>
    </row>
    <row r="308" spans="2:15" ht="12" hidden="1" customHeight="1" outlineLevel="1" thickBot="1" x14ac:dyDescent="0.35">
      <c r="B308" s="73">
        <v>173</v>
      </c>
      <c r="C308" s="63" t="s">
        <v>319</v>
      </c>
      <c r="D308" s="46" t="s">
        <v>56</v>
      </c>
      <c r="E308" s="49">
        <v>2944.8727018326163</v>
      </c>
      <c r="F308" s="49">
        <v>1479.6646644787334</v>
      </c>
      <c r="G308" s="49">
        <v>1</v>
      </c>
      <c r="H308" s="83"/>
      <c r="I308" s="83"/>
      <c r="J308" s="83"/>
      <c r="K308" s="83"/>
      <c r="L308" s="83"/>
      <c r="M308" s="83"/>
      <c r="N308" s="83"/>
      <c r="O308" s="83"/>
    </row>
    <row r="309" spans="2:15" ht="12" hidden="1" customHeight="1" outlineLevel="1" thickBot="1" x14ac:dyDescent="0.35">
      <c r="B309" s="73">
        <v>174</v>
      </c>
      <c r="C309" s="63" t="s">
        <v>320</v>
      </c>
      <c r="D309" s="46" t="s">
        <v>56</v>
      </c>
      <c r="E309" s="49">
        <v>8478.5262186155924</v>
      </c>
      <c r="F309" s="49">
        <v>1441.0993498911507</v>
      </c>
      <c r="G309" s="49">
        <v>1</v>
      </c>
      <c r="H309" s="83"/>
      <c r="I309" s="83"/>
      <c r="J309" s="83"/>
      <c r="K309" s="83"/>
      <c r="L309" s="83"/>
      <c r="M309" s="83"/>
      <c r="N309" s="83"/>
      <c r="O309" s="83"/>
    </row>
    <row r="310" spans="2:15" ht="12" hidden="1" customHeight="1" outlineLevel="1" thickBot="1" x14ac:dyDescent="0.35">
      <c r="B310" s="73">
        <v>175</v>
      </c>
      <c r="C310" s="63" t="s">
        <v>321</v>
      </c>
      <c r="D310" s="46" t="s">
        <v>56</v>
      </c>
      <c r="E310" s="49">
        <v>19796.892156220703</v>
      </c>
      <c r="F310" s="49">
        <v>1439.1385236526746</v>
      </c>
      <c r="G310" s="49">
        <v>1</v>
      </c>
      <c r="H310" s="83"/>
      <c r="I310" s="83"/>
      <c r="J310" s="83"/>
      <c r="K310" s="83"/>
      <c r="L310" s="83"/>
      <c r="M310" s="83"/>
      <c r="N310" s="83"/>
      <c r="O310" s="83"/>
    </row>
    <row r="311" spans="2:15" ht="12" hidden="1" customHeight="1" outlineLevel="1" thickBot="1" x14ac:dyDescent="0.35">
      <c r="B311" s="73">
        <v>176</v>
      </c>
      <c r="C311" s="63" t="s">
        <v>322</v>
      </c>
      <c r="D311" s="46" t="s">
        <v>56</v>
      </c>
      <c r="E311" s="49">
        <v>19796.892156220703</v>
      </c>
      <c r="F311" s="49">
        <v>1439.1385236526746</v>
      </c>
      <c r="G311" s="49">
        <v>1</v>
      </c>
      <c r="H311" s="83"/>
      <c r="I311" s="83"/>
      <c r="J311" s="83"/>
      <c r="K311" s="83"/>
      <c r="L311" s="83"/>
      <c r="M311" s="83"/>
      <c r="N311" s="83"/>
      <c r="O311" s="83"/>
    </row>
    <row r="312" spans="2:15" ht="12" hidden="1" customHeight="1" outlineLevel="1" thickBot="1" x14ac:dyDescent="0.35">
      <c r="B312" s="73">
        <v>177</v>
      </c>
      <c r="C312" s="63" t="s">
        <v>323</v>
      </c>
      <c r="D312" s="46" t="s">
        <v>56</v>
      </c>
      <c r="E312" s="49">
        <v>19796.892156220711</v>
      </c>
      <c r="F312" s="49">
        <v>1439.1385236526746</v>
      </c>
      <c r="G312" s="49">
        <v>1</v>
      </c>
      <c r="H312" s="83"/>
      <c r="I312" s="83"/>
      <c r="J312" s="83"/>
      <c r="K312" s="83"/>
      <c r="L312" s="83"/>
      <c r="M312" s="83"/>
      <c r="N312" s="83"/>
      <c r="O312" s="83"/>
    </row>
    <row r="313" spans="2:15" ht="12" hidden="1" customHeight="1" outlineLevel="1" thickBot="1" x14ac:dyDescent="0.35">
      <c r="B313" s="73">
        <v>178</v>
      </c>
      <c r="C313" s="63" t="s">
        <v>324</v>
      </c>
      <c r="D313" s="46" t="s">
        <v>56</v>
      </c>
      <c r="E313" s="49">
        <v>6373.1294202552253</v>
      </c>
      <c r="F313" s="49">
        <v>1294.7919583118073</v>
      </c>
      <c r="G313" s="49">
        <v>1</v>
      </c>
      <c r="H313" s="83"/>
      <c r="I313" s="83"/>
      <c r="J313" s="83"/>
      <c r="K313" s="83"/>
      <c r="L313" s="83"/>
      <c r="M313" s="83"/>
      <c r="N313" s="83"/>
      <c r="O313" s="83"/>
    </row>
    <row r="314" spans="2:15" ht="12" hidden="1" customHeight="1" outlineLevel="1" thickBot="1" x14ac:dyDescent="0.35">
      <c r="B314" s="73">
        <v>179</v>
      </c>
      <c r="C314" s="63" t="s">
        <v>325</v>
      </c>
      <c r="D314" s="46" t="s">
        <v>56</v>
      </c>
      <c r="E314" s="49">
        <v>5024.7468694117997</v>
      </c>
      <c r="F314" s="49">
        <v>1280.977199903245</v>
      </c>
      <c r="G314" s="49">
        <v>1</v>
      </c>
      <c r="H314" s="83"/>
      <c r="I314" s="83"/>
      <c r="J314" s="83"/>
      <c r="K314" s="83"/>
      <c r="L314" s="83"/>
      <c r="M314" s="83"/>
      <c r="N314" s="83"/>
      <c r="O314" s="83"/>
    </row>
    <row r="315" spans="2:15" ht="12" hidden="1" customHeight="1" outlineLevel="1" thickBot="1" x14ac:dyDescent="0.35">
      <c r="B315" s="73">
        <v>180</v>
      </c>
      <c r="C315" s="63" t="s">
        <v>320</v>
      </c>
      <c r="D315" s="46" t="s">
        <v>56</v>
      </c>
      <c r="E315" s="49">
        <v>5281.0546304902819</v>
      </c>
      <c r="F315" s="49">
        <v>960.73289992743389</v>
      </c>
      <c r="G315" s="49">
        <v>1</v>
      </c>
      <c r="H315" s="83"/>
      <c r="I315" s="83"/>
      <c r="J315" s="83"/>
      <c r="K315" s="83"/>
      <c r="L315" s="83"/>
      <c r="M315" s="83"/>
      <c r="N315" s="83"/>
      <c r="O315" s="83"/>
    </row>
    <row r="316" spans="2:15" ht="12" hidden="1" customHeight="1" outlineLevel="1" thickBot="1" x14ac:dyDescent="0.35">
      <c r="B316" s="73">
        <v>181</v>
      </c>
      <c r="C316" s="63" t="s">
        <v>326</v>
      </c>
      <c r="D316" s="46" t="s">
        <v>56</v>
      </c>
      <c r="E316" s="49">
        <v>5227.9754720063065</v>
      </c>
      <c r="F316" s="49">
        <v>887.8573428423822</v>
      </c>
      <c r="G316" s="49">
        <v>1</v>
      </c>
      <c r="H316" s="83"/>
      <c r="I316" s="83"/>
      <c r="J316" s="83"/>
      <c r="K316" s="83"/>
      <c r="L316" s="83"/>
      <c r="M316" s="83"/>
      <c r="N316" s="83"/>
      <c r="O316" s="83"/>
    </row>
    <row r="317" spans="2:15" ht="12" hidden="1" customHeight="1" outlineLevel="1" thickBot="1" x14ac:dyDescent="0.35">
      <c r="B317" s="73">
        <v>182</v>
      </c>
      <c r="C317" s="63" t="s">
        <v>327</v>
      </c>
      <c r="D317" s="46" t="s">
        <v>56</v>
      </c>
      <c r="E317" s="49">
        <v>4315.8964692972495</v>
      </c>
      <c r="F317" s="49">
        <v>876.83580119868509</v>
      </c>
      <c r="G317" s="49">
        <v>1</v>
      </c>
      <c r="H317" s="83"/>
      <c r="I317" s="83"/>
      <c r="J317" s="83"/>
      <c r="K317" s="83"/>
      <c r="L317" s="83"/>
      <c r="M317" s="83"/>
      <c r="N317" s="83"/>
      <c r="O317" s="83"/>
    </row>
    <row r="318" spans="2:15" ht="12" hidden="1" customHeight="1" outlineLevel="1" thickBot="1" x14ac:dyDescent="0.35">
      <c r="B318" s="73">
        <v>183</v>
      </c>
      <c r="C318" s="63" t="s">
        <v>328</v>
      </c>
      <c r="D318" s="46" t="s">
        <v>56</v>
      </c>
      <c r="E318" s="49">
        <v>2556.905280019123</v>
      </c>
      <c r="F318" s="49">
        <v>863.48311419160439</v>
      </c>
      <c r="G318" s="49">
        <v>1</v>
      </c>
      <c r="H318" s="83"/>
      <c r="I318" s="83"/>
      <c r="J318" s="83"/>
      <c r="K318" s="83"/>
      <c r="L318" s="83"/>
      <c r="M318" s="83"/>
      <c r="N318" s="83"/>
      <c r="O318" s="83"/>
    </row>
    <row r="319" spans="2:15" ht="12" hidden="1" customHeight="1" outlineLevel="1" thickBot="1" x14ac:dyDescent="0.35">
      <c r="B319" s="73">
        <v>184</v>
      </c>
      <c r="C319" s="63" t="s">
        <v>329</v>
      </c>
      <c r="D319" s="46" t="s">
        <v>56</v>
      </c>
      <c r="E319" s="49">
        <v>6350.2728611693346</v>
      </c>
      <c r="F319" s="49">
        <v>809.51541955462915</v>
      </c>
      <c r="G319" s="49">
        <v>1</v>
      </c>
      <c r="H319" s="83"/>
      <c r="I319" s="83"/>
      <c r="J319" s="83"/>
      <c r="K319" s="83"/>
      <c r="L319" s="83"/>
      <c r="M319" s="83"/>
      <c r="N319" s="83"/>
      <c r="O319" s="83"/>
    </row>
    <row r="320" spans="2:15" ht="12" hidden="1" customHeight="1" outlineLevel="1" thickBot="1" x14ac:dyDescent="0.35">
      <c r="B320" s="73">
        <v>185</v>
      </c>
      <c r="C320" s="63" t="s">
        <v>330</v>
      </c>
      <c r="D320" s="46" t="s">
        <v>56</v>
      </c>
      <c r="E320" s="49">
        <v>4476.579312525274</v>
      </c>
      <c r="F320" s="49">
        <v>757.17951911654484</v>
      </c>
      <c r="G320" s="49">
        <v>1</v>
      </c>
      <c r="H320" s="83"/>
      <c r="I320" s="83"/>
      <c r="J320" s="83"/>
      <c r="K320" s="83"/>
      <c r="L320" s="83"/>
      <c r="M320" s="83"/>
      <c r="N320" s="83"/>
      <c r="O320" s="83"/>
    </row>
    <row r="321" spans="2:15" ht="12" hidden="1" customHeight="1" outlineLevel="1" thickBot="1" x14ac:dyDescent="0.35">
      <c r="B321" s="73">
        <v>186</v>
      </c>
      <c r="C321" s="63" t="s">
        <v>331</v>
      </c>
      <c r="D321" s="46" t="s">
        <v>56</v>
      </c>
      <c r="E321" s="49">
        <v>2670.122294962147</v>
      </c>
      <c r="F321" s="49">
        <v>672.51302994920377</v>
      </c>
      <c r="G321" s="49">
        <v>1</v>
      </c>
      <c r="H321" s="83"/>
      <c r="I321" s="83"/>
      <c r="J321" s="83"/>
      <c r="K321" s="83"/>
      <c r="L321" s="83"/>
      <c r="M321" s="83"/>
      <c r="N321" s="83"/>
      <c r="O321" s="83"/>
    </row>
    <row r="322" spans="2:15" ht="12" hidden="1" customHeight="1" outlineLevel="1" thickBot="1" x14ac:dyDescent="0.35">
      <c r="B322" s="73">
        <v>187</v>
      </c>
      <c r="C322" s="63" t="s">
        <v>332</v>
      </c>
      <c r="D322" s="46" t="s">
        <v>56</v>
      </c>
      <c r="E322" s="49">
        <v>3623.5694407229707</v>
      </c>
      <c r="F322" s="49">
        <v>614.86905595355768</v>
      </c>
      <c r="G322" s="49">
        <v>1</v>
      </c>
      <c r="H322" s="83"/>
      <c r="I322" s="83"/>
      <c r="J322" s="83"/>
      <c r="K322" s="83"/>
      <c r="L322" s="83"/>
      <c r="M322" s="83"/>
      <c r="N322" s="83"/>
      <c r="O322" s="83"/>
    </row>
    <row r="323" spans="2:15" ht="12" hidden="1" customHeight="1" outlineLevel="1" thickBot="1" x14ac:dyDescent="0.35">
      <c r="B323" s="73">
        <v>188</v>
      </c>
      <c r="C323" s="63" t="s">
        <v>333</v>
      </c>
      <c r="D323" s="46" t="s">
        <v>56</v>
      </c>
      <c r="E323" s="49">
        <v>1076.6409854965698</v>
      </c>
      <c r="F323" s="49">
        <v>539.67694636975273</v>
      </c>
      <c r="G323" s="49">
        <v>1</v>
      </c>
      <c r="H323" s="83"/>
      <c r="I323" s="83"/>
      <c r="J323" s="83"/>
      <c r="K323" s="83"/>
      <c r="L323" s="83"/>
      <c r="M323" s="83"/>
      <c r="N323" s="83"/>
      <c r="O323" s="83"/>
    </row>
    <row r="324" spans="2:15" ht="12" hidden="1" customHeight="1" outlineLevel="1" thickBot="1" x14ac:dyDescent="0.35">
      <c r="B324" s="73">
        <v>189</v>
      </c>
      <c r="C324" s="63" t="s">
        <v>334</v>
      </c>
      <c r="D324" s="46" t="s">
        <v>56</v>
      </c>
      <c r="E324" s="49">
        <v>3720.2228080348123</v>
      </c>
      <c r="F324" s="49">
        <v>473.95724654862983</v>
      </c>
      <c r="G324" s="49">
        <v>1</v>
      </c>
      <c r="H324" s="83"/>
      <c r="I324" s="83"/>
      <c r="J324" s="83"/>
      <c r="K324" s="83"/>
      <c r="L324" s="83"/>
      <c r="M324" s="83"/>
      <c r="N324" s="83"/>
      <c r="O324" s="83"/>
    </row>
    <row r="325" spans="2:15" ht="12" hidden="1" customHeight="1" outlineLevel="1" thickBot="1" x14ac:dyDescent="0.35">
      <c r="B325" s="73">
        <v>190</v>
      </c>
      <c r="C325" s="63" t="s">
        <v>335</v>
      </c>
      <c r="D325" s="46" t="s">
        <v>56</v>
      </c>
      <c r="E325" s="49">
        <v>663.9681977907378</v>
      </c>
      <c r="F325" s="49">
        <v>161.90308391092583</v>
      </c>
      <c r="G325" s="49">
        <v>1</v>
      </c>
      <c r="H325" s="83"/>
      <c r="I325" s="83"/>
      <c r="J325" s="83"/>
      <c r="K325" s="83"/>
      <c r="L325" s="83"/>
      <c r="M325" s="83"/>
      <c r="N325" s="83"/>
      <c r="O325" s="83"/>
    </row>
    <row r="326" spans="2:15" ht="12" hidden="1" customHeight="1" outlineLevel="1" thickBot="1" x14ac:dyDescent="0.35">
      <c r="B326" s="73">
        <v>191</v>
      </c>
      <c r="C326" s="63" t="s">
        <v>310</v>
      </c>
      <c r="D326" s="46" t="s">
        <v>56</v>
      </c>
      <c r="E326" s="49">
        <v>2524.3561320943895</v>
      </c>
      <c r="F326" s="49">
        <f>+E326/5</f>
        <v>504.87122641887788</v>
      </c>
      <c r="G326" s="49">
        <v>1</v>
      </c>
      <c r="H326" s="83"/>
      <c r="I326" s="83"/>
      <c r="J326" s="83"/>
      <c r="K326" s="83"/>
      <c r="L326" s="83"/>
      <c r="M326" s="83"/>
      <c r="N326" s="83"/>
      <c r="O326" s="83"/>
    </row>
    <row r="327" spans="2:15" ht="12" hidden="1" customHeight="1" outlineLevel="1" thickBot="1" x14ac:dyDescent="0.35">
      <c r="B327" s="73">
        <v>192</v>
      </c>
      <c r="C327" s="63" t="s">
        <v>336</v>
      </c>
      <c r="D327" s="46" t="s">
        <v>56</v>
      </c>
      <c r="E327" s="49">
        <v>9374.3700216783946</v>
      </c>
      <c r="F327" s="49">
        <f t="shared" ref="F327:F334" si="0">+E327/5</f>
        <v>1874.8740043356788</v>
      </c>
      <c r="G327" s="49">
        <v>1</v>
      </c>
      <c r="H327" s="83"/>
      <c r="I327" s="83"/>
      <c r="J327" s="83"/>
      <c r="K327" s="83"/>
      <c r="L327" s="83"/>
      <c r="M327" s="83"/>
      <c r="N327" s="83"/>
      <c r="O327" s="83"/>
    </row>
    <row r="328" spans="2:15" ht="12" hidden="1" customHeight="1" outlineLevel="1" thickBot="1" x14ac:dyDescent="0.35">
      <c r="B328" s="73">
        <v>193</v>
      </c>
      <c r="C328" s="63" t="s">
        <v>319</v>
      </c>
      <c r="D328" s="46" t="s">
        <v>56</v>
      </c>
      <c r="E328" s="49">
        <v>15160.217223222509</v>
      </c>
      <c r="F328" s="49">
        <f t="shared" si="0"/>
        <v>3032.043444644502</v>
      </c>
      <c r="G328" s="49">
        <v>1</v>
      </c>
      <c r="H328" s="83"/>
      <c r="I328" s="83"/>
      <c r="J328" s="83"/>
      <c r="K328" s="83"/>
      <c r="L328" s="83"/>
      <c r="M328" s="83"/>
      <c r="N328" s="83"/>
      <c r="O328" s="83"/>
    </row>
    <row r="329" spans="2:15" ht="12" hidden="1" customHeight="1" outlineLevel="1" thickBot="1" x14ac:dyDescent="0.35">
      <c r="B329" s="73">
        <v>194</v>
      </c>
      <c r="C329" s="63" t="s">
        <v>337</v>
      </c>
      <c r="D329" s="46" t="s">
        <v>56</v>
      </c>
      <c r="E329" s="49">
        <v>7580.1086116112547</v>
      </c>
      <c r="F329" s="49">
        <f t="shared" si="0"/>
        <v>1516.021722322251</v>
      </c>
      <c r="G329" s="49">
        <v>1</v>
      </c>
      <c r="H329" s="83"/>
      <c r="I329" s="83"/>
      <c r="J329" s="83"/>
      <c r="K329" s="83"/>
      <c r="L329" s="83"/>
      <c r="M329" s="83"/>
      <c r="N329" s="83"/>
      <c r="O329" s="83"/>
    </row>
    <row r="330" spans="2:15" ht="12" hidden="1" customHeight="1" outlineLevel="1" thickBot="1" x14ac:dyDescent="0.35">
      <c r="B330" s="73">
        <v>195</v>
      </c>
      <c r="C330" s="63" t="s">
        <v>338</v>
      </c>
      <c r="D330" s="46" t="s">
        <v>56</v>
      </c>
      <c r="E330" s="49">
        <v>17444.92887300676</v>
      </c>
      <c r="F330" s="49">
        <f t="shared" si="0"/>
        <v>3488.9857746013522</v>
      </c>
      <c r="G330" s="49">
        <v>1</v>
      </c>
      <c r="H330" s="83"/>
      <c r="I330" s="83"/>
      <c r="J330" s="83"/>
      <c r="K330" s="83"/>
      <c r="L330" s="83"/>
      <c r="M330" s="83"/>
      <c r="N330" s="83"/>
      <c r="O330" s="83"/>
    </row>
    <row r="331" spans="2:15" ht="12" hidden="1" customHeight="1" outlineLevel="1" thickBot="1" x14ac:dyDescent="0.35">
      <c r="B331" s="73">
        <v>196</v>
      </c>
      <c r="C331" s="63" t="s">
        <v>339</v>
      </c>
      <c r="D331" s="46" t="s">
        <v>56</v>
      </c>
      <c r="E331" s="49">
        <v>29545.01121727546</v>
      </c>
      <c r="F331" s="49">
        <f t="shared" si="0"/>
        <v>5909.002243455092</v>
      </c>
      <c r="G331" s="49">
        <v>1</v>
      </c>
      <c r="H331" s="83"/>
      <c r="I331" s="83"/>
      <c r="J331" s="83"/>
      <c r="K331" s="83"/>
      <c r="L331" s="83"/>
      <c r="M331" s="83"/>
      <c r="N331" s="83"/>
      <c r="O331" s="83"/>
    </row>
    <row r="332" spans="2:15" ht="12" hidden="1" customHeight="1" outlineLevel="1" thickBot="1" x14ac:dyDescent="0.35">
      <c r="B332" s="73">
        <v>197</v>
      </c>
      <c r="C332" s="63" t="s">
        <v>340</v>
      </c>
      <c r="D332" s="46" t="s">
        <v>56</v>
      </c>
      <c r="E332" s="49">
        <v>38784.594319136835</v>
      </c>
      <c r="F332" s="49">
        <f t="shared" si="0"/>
        <v>7756.9188638273672</v>
      </c>
      <c r="G332" s="49">
        <v>1</v>
      </c>
      <c r="H332" s="83"/>
      <c r="I332" s="83"/>
      <c r="J332" s="83"/>
      <c r="K332" s="83"/>
      <c r="L332" s="83"/>
      <c r="M332" s="83"/>
      <c r="N332" s="83"/>
      <c r="O332" s="83"/>
    </row>
    <row r="333" spans="2:15" ht="12" hidden="1" customHeight="1" outlineLevel="1" thickBot="1" x14ac:dyDescent="0.35">
      <c r="B333" s="73">
        <v>198</v>
      </c>
      <c r="C333" s="63" t="s">
        <v>341</v>
      </c>
      <c r="D333" s="46" t="s">
        <v>56</v>
      </c>
      <c r="E333" s="49">
        <v>69347.051001446132</v>
      </c>
      <c r="F333" s="49">
        <f t="shared" si="0"/>
        <v>13869.410200289227</v>
      </c>
      <c r="G333" s="49">
        <v>1</v>
      </c>
      <c r="H333" s="83"/>
      <c r="I333" s="83"/>
      <c r="J333" s="83"/>
      <c r="K333" s="83"/>
      <c r="L333" s="83"/>
      <c r="M333" s="83"/>
      <c r="N333" s="83"/>
      <c r="O333" s="83"/>
    </row>
    <row r="334" spans="2:15" ht="12" hidden="1" customHeight="1" outlineLevel="1" thickBot="1" x14ac:dyDescent="0.35">
      <c r="B334" s="73">
        <v>199</v>
      </c>
      <c r="C334" s="63" t="s">
        <v>342</v>
      </c>
      <c r="D334" s="46" t="s">
        <v>56</v>
      </c>
      <c r="E334" s="49">
        <v>71087.267305074362</v>
      </c>
      <c r="F334" s="49">
        <f t="shared" si="0"/>
        <v>14217.453461014873</v>
      </c>
      <c r="G334" s="49">
        <v>1</v>
      </c>
      <c r="H334" s="83"/>
      <c r="I334" s="83"/>
      <c r="J334" s="83"/>
      <c r="K334" s="83"/>
      <c r="L334" s="83"/>
      <c r="M334" s="83"/>
      <c r="N334" s="83"/>
      <c r="O334" s="83"/>
    </row>
    <row r="335" spans="2:15" ht="17.25" thickBot="1" x14ac:dyDescent="0.35">
      <c r="B335" s="107" t="s">
        <v>343</v>
      </c>
      <c r="C335" s="108"/>
      <c r="D335" s="108"/>
      <c r="E335" s="85">
        <f>+SUM(E136:E334)</f>
        <v>8428636.3564427886</v>
      </c>
    </row>
    <row r="338" spans="3:4" x14ac:dyDescent="0.3">
      <c r="C338" s="90" t="s">
        <v>78</v>
      </c>
      <c r="D338" s="91">
        <f>+E42+E74+E128+E335-'[2]2.7. Procurement P'!K98-'[2]2.7. Procurement P'!K995-'[2]2.7. Procurement P'!K713-'[2]2.7. Procurement P'!K697</f>
        <v>3.5506673157215118E-9</v>
      </c>
    </row>
  </sheetData>
  <mergeCells count="30">
    <mergeCell ref="E19:E22"/>
    <mergeCell ref="D21:D22"/>
    <mergeCell ref="D26:D29"/>
    <mergeCell ref="I26:I29"/>
    <mergeCell ref="J26:J29"/>
    <mergeCell ref="N26:N29"/>
    <mergeCell ref="O26:O29"/>
    <mergeCell ref="B42:D42"/>
    <mergeCell ref="D46:D49"/>
    <mergeCell ref="I46:I49"/>
    <mergeCell ref="J46:J49"/>
    <mergeCell ref="M46:M49"/>
    <mergeCell ref="N46:N49"/>
    <mergeCell ref="O46:O49"/>
    <mergeCell ref="M26:M29"/>
    <mergeCell ref="B74:D74"/>
    <mergeCell ref="D78:D81"/>
    <mergeCell ref="I78:I81"/>
    <mergeCell ref="J78:J81"/>
    <mergeCell ref="M78:M81"/>
    <mergeCell ref="B335:D335"/>
    <mergeCell ref="O78:O81"/>
    <mergeCell ref="B128:D128"/>
    <mergeCell ref="D132:D135"/>
    <mergeCell ref="I132:I135"/>
    <mergeCell ref="J132:J135"/>
    <mergeCell ref="M132:M135"/>
    <mergeCell ref="N132:N135"/>
    <mergeCell ref="O132:O135"/>
    <mergeCell ref="N78:N8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DB192EC8-D294-447E-9952-4ECFC979FD1B}"/>
</file>

<file path=customXml/itemProps2.xml><?xml version="1.0" encoding="utf-8"?>
<ds:datastoreItem xmlns:ds="http://schemas.openxmlformats.org/officeDocument/2006/customXml" ds:itemID="{822EE122-0703-4E81-9701-E753C1623AB3}"/>
</file>

<file path=customXml/itemProps3.xml><?xml version="1.0" encoding="utf-8"?>
<ds:datastoreItem xmlns:ds="http://schemas.openxmlformats.org/officeDocument/2006/customXml" ds:itemID="{BFF9A54D-9B92-4DF8-8C3B-DEE455002D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Index</vt:lpstr>
      <vt:lpstr>4.6. Procurement Plan - NC</vt:lpstr>
      <vt:lpstr>4.7. Procurement Plan -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 Patricia Castillo</dc:creator>
  <cp:lastModifiedBy>Martha Patricia Castillo</cp:lastModifiedBy>
  <dcterms:created xsi:type="dcterms:W3CDTF">2022-01-13T02:01:25Z</dcterms:created>
  <dcterms:modified xsi:type="dcterms:W3CDTF">2022-01-13T02:17:45Z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