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ophelie.drouault\Downloads\"/>
    </mc:Choice>
  </mc:AlternateContent>
  <xr:revisionPtr revIDLastSave="0" documentId="13_ncr:1_{6FC1C960-077D-4EA6-AED6-E1335F9674E8}" xr6:coauthVersionLast="46" xr6:coauthVersionMax="46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Nuevos valores" sheetId="4" state="hidden" r:id="rId1"/>
    <sheet name="CR" sheetId="1" r:id="rId2"/>
    <sheet name="GU" sheetId="6" r:id="rId3"/>
    <sheet name="HO" sheetId="8" r:id="rId4"/>
    <sheet name="ES" sheetId="5" r:id="rId5"/>
    <sheet name="NI" sheetId="7" r:id="rId6"/>
    <sheet name="PA" sheetId="9" r:id="rId7"/>
    <sheet name="RD" sheetId="10" r:id="rId8"/>
    <sheet name="all countries" sheetId="11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3" i="11" l="1"/>
  <c r="A61" i="11"/>
  <c r="A57" i="11"/>
  <c r="A49" i="11"/>
  <c r="A45" i="11"/>
  <c r="A40" i="11"/>
  <c r="A38" i="11"/>
  <c r="A33" i="11"/>
  <c r="A27" i="11"/>
  <c r="A21" i="11"/>
  <c r="A14" i="11"/>
  <c r="A9" i="11"/>
  <c r="A3" i="11"/>
  <c r="A63" i="10"/>
  <c r="A61" i="10"/>
  <c r="A57" i="10"/>
  <c r="A49" i="10"/>
  <c r="A45" i="10"/>
  <c r="A40" i="10"/>
  <c r="A38" i="10"/>
  <c r="A33" i="10"/>
  <c r="A27" i="10"/>
  <c r="A21" i="10"/>
  <c r="A14" i="10"/>
  <c r="A9" i="10"/>
  <c r="A3" i="10"/>
  <c r="A63" i="9"/>
  <c r="A61" i="9"/>
  <c r="A57" i="9"/>
  <c r="A49" i="9"/>
  <c r="A45" i="9"/>
  <c r="A40" i="9"/>
  <c r="A38" i="9"/>
  <c r="A33" i="9"/>
  <c r="A27" i="9"/>
  <c r="A21" i="9"/>
  <c r="A14" i="9"/>
  <c r="A9" i="9"/>
  <c r="A3" i="9"/>
  <c r="A63" i="7"/>
  <c r="A61" i="7"/>
  <c r="A57" i="7"/>
  <c r="A49" i="7"/>
  <c r="A45" i="7"/>
  <c r="A40" i="7"/>
  <c r="A38" i="7"/>
  <c r="A33" i="7"/>
  <c r="A27" i="7"/>
  <c r="A21" i="7"/>
  <c r="A14" i="7"/>
  <c r="A9" i="7"/>
  <c r="A3" i="7"/>
  <c r="A63" i="5"/>
  <c r="A61" i="5"/>
  <c r="A57" i="5"/>
  <c r="A49" i="5"/>
  <c r="A45" i="5"/>
  <c r="A40" i="5"/>
  <c r="A38" i="5"/>
  <c r="A33" i="5"/>
  <c r="A27" i="5"/>
  <c r="A21" i="5"/>
  <c r="A14" i="5"/>
  <c r="A9" i="5"/>
  <c r="A3" i="5"/>
  <c r="A63" i="8"/>
  <c r="A61" i="8"/>
  <c r="A57" i="8"/>
  <c r="A49" i="8"/>
  <c r="A45" i="8"/>
  <c r="A40" i="8"/>
  <c r="A38" i="8"/>
  <c r="A33" i="8"/>
  <c r="A27" i="8"/>
  <c r="A21" i="8"/>
  <c r="A14" i="8"/>
  <c r="A9" i="8"/>
  <c r="A3" i="8"/>
  <c r="A63" i="6"/>
  <c r="A61" i="6"/>
  <c r="A57" i="6"/>
  <c r="A49" i="6"/>
  <c r="A45" i="6"/>
  <c r="A40" i="6"/>
  <c r="A38" i="6"/>
  <c r="A33" i="6"/>
  <c r="A27" i="6"/>
  <c r="A21" i="6"/>
  <c r="A14" i="6"/>
  <c r="A9" i="6"/>
  <c r="A3" i="6"/>
  <c r="A63" i="1"/>
  <c r="A61" i="1"/>
  <c r="A57" i="1"/>
  <c r="A49" i="1"/>
  <c r="A45" i="1"/>
  <c r="A40" i="1"/>
  <c r="A38" i="1"/>
  <c r="A33" i="1"/>
  <c r="A27" i="1"/>
  <c r="A21" i="1"/>
  <c r="A14" i="1"/>
  <c r="A9" i="1"/>
  <c r="A3" i="1"/>
  <c r="AD3" i="11"/>
  <c r="AD4" i="11"/>
  <c r="AD5" i="11"/>
  <c r="AD6" i="11"/>
  <c r="AD7" i="11"/>
  <c r="AD8" i="11"/>
  <c r="AD9" i="11"/>
  <c r="AD10" i="11"/>
  <c r="AD11" i="11"/>
  <c r="AD12" i="11"/>
  <c r="AD13" i="11"/>
  <c r="AD14" i="11"/>
  <c r="AD2" i="11"/>
  <c r="V63" i="10" l="1"/>
  <c r="U63" i="10"/>
  <c r="T63" i="10"/>
  <c r="S63" i="10"/>
  <c r="R63" i="10"/>
  <c r="Q63" i="10"/>
  <c r="P63" i="10"/>
  <c r="O63" i="10"/>
  <c r="N63" i="10"/>
  <c r="M63" i="10"/>
  <c r="L63" i="10"/>
  <c r="K63" i="10"/>
  <c r="J63" i="10"/>
  <c r="I63" i="10"/>
  <c r="H63" i="10"/>
  <c r="G63" i="10"/>
  <c r="F63" i="10"/>
  <c r="E63" i="10"/>
  <c r="D63" i="10"/>
  <c r="C63" i="10"/>
  <c r="T61" i="10"/>
  <c r="Q61" i="10"/>
  <c r="N61" i="10"/>
  <c r="K61" i="10"/>
  <c r="H61" i="10"/>
  <c r="E61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J58" i="10"/>
  <c r="I58" i="10"/>
  <c r="H58" i="10"/>
  <c r="G58" i="10"/>
  <c r="F58" i="10"/>
  <c r="E58" i="10"/>
  <c r="D58" i="10"/>
  <c r="C58" i="10"/>
  <c r="V57" i="10"/>
  <c r="U57" i="10"/>
  <c r="T57" i="10"/>
  <c r="S57" i="10"/>
  <c r="R57" i="10"/>
  <c r="Q57" i="10"/>
  <c r="P57" i="10"/>
  <c r="O57" i="10"/>
  <c r="N57" i="10"/>
  <c r="M57" i="10"/>
  <c r="L57" i="10"/>
  <c r="K57" i="10"/>
  <c r="J57" i="10"/>
  <c r="I57" i="10"/>
  <c r="H57" i="10"/>
  <c r="G57" i="10"/>
  <c r="F57" i="10"/>
  <c r="E57" i="10"/>
  <c r="D57" i="10"/>
  <c r="C57" i="10"/>
  <c r="V54" i="10"/>
  <c r="U54" i="10"/>
  <c r="T54" i="10"/>
  <c r="S54" i="10"/>
  <c r="R54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E54" i="10"/>
  <c r="D54" i="10"/>
  <c r="C54" i="10"/>
  <c r="V53" i="10"/>
  <c r="U53" i="10"/>
  <c r="T53" i="10"/>
  <c r="S53" i="10"/>
  <c r="R53" i="10"/>
  <c r="Q53" i="10"/>
  <c r="P53" i="10"/>
  <c r="O53" i="10"/>
  <c r="N53" i="10"/>
  <c r="M53" i="10"/>
  <c r="L53" i="10"/>
  <c r="K53" i="10"/>
  <c r="J53" i="10"/>
  <c r="I53" i="10"/>
  <c r="H53" i="10"/>
  <c r="G53" i="10"/>
  <c r="F53" i="10"/>
  <c r="E53" i="10"/>
  <c r="D53" i="10"/>
  <c r="C53" i="10"/>
  <c r="V52" i="10"/>
  <c r="U52" i="10"/>
  <c r="T52" i="10"/>
  <c r="S52" i="10"/>
  <c r="R52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C50" i="10"/>
  <c r="V49" i="10"/>
  <c r="U49" i="10"/>
  <c r="T49" i="10"/>
  <c r="S49" i="10"/>
  <c r="R49" i="10"/>
  <c r="Q49" i="10"/>
  <c r="P49" i="10"/>
  <c r="O49" i="10"/>
  <c r="N49" i="10"/>
  <c r="M49" i="10"/>
  <c r="L49" i="10"/>
  <c r="K49" i="10"/>
  <c r="J49" i="10"/>
  <c r="I49" i="10"/>
  <c r="H49" i="10"/>
  <c r="G49" i="10"/>
  <c r="F49" i="10"/>
  <c r="E49" i="10"/>
  <c r="D49" i="10"/>
  <c r="C49" i="10"/>
  <c r="V46" i="10"/>
  <c r="U46" i="10"/>
  <c r="T46" i="10"/>
  <c r="T45" i="10" s="1"/>
  <c r="S46" i="10"/>
  <c r="R46" i="10"/>
  <c r="R45" i="10" s="1"/>
  <c r="Q46" i="10"/>
  <c r="Q45" i="10" s="1"/>
  <c r="P46" i="10"/>
  <c r="P45" i="10" s="1"/>
  <c r="O46" i="10"/>
  <c r="O45" i="10" s="1"/>
  <c r="N46" i="10"/>
  <c r="M46" i="10"/>
  <c r="M45" i="10" s="1"/>
  <c r="L46" i="10"/>
  <c r="L45" i="10" s="1"/>
  <c r="K46" i="10"/>
  <c r="K45" i="10" s="1"/>
  <c r="J46" i="10"/>
  <c r="J45" i="10" s="1"/>
  <c r="I46" i="10"/>
  <c r="I45" i="10" s="1"/>
  <c r="H46" i="10"/>
  <c r="H45" i="10" s="1"/>
  <c r="G46" i="10"/>
  <c r="G45" i="10" s="1"/>
  <c r="F46" i="10"/>
  <c r="E46" i="10"/>
  <c r="D46" i="10"/>
  <c r="D45" i="10" s="1"/>
  <c r="C46" i="10"/>
  <c r="C45" i="10" s="1"/>
  <c r="V45" i="10"/>
  <c r="U45" i="10"/>
  <c r="S45" i="10"/>
  <c r="N45" i="10"/>
  <c r="F45" i="10"/>
  <c r="E45" i="10"/>
  <c r="V42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H42" i="10"/>
  <c r="G42" i="10"/>
  <c r="F42" i="10"/>
  <c r="E42" i="10"/>
  <c r="D42" i="10"/>
  <c r="C42" i="10"/>
  <c r="V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H41" i="10"/>
  <c r="G41" i="10"/>
  <c r="F41" i="10"/>
  <c r="E41" i="10"/>
  <c r="D41" i="10"/>
  <c r="C41" i="10"/>
  <c r="V40" i="10"/>
  <c r="U40" i="10"/>
  <c r="T40" i="10"/>
  <c r="S40" i="10"/>
  <c r="R40" i="10"/>
  <c r="Q40" i="10"/>
  <c r="P40" i="10"/>
  <c r="O40" i="10"/>
  <c r="N40" i="10"/>
  <c r="M40" i="10"/>
  <c r="L40" i="10"/>
  <c r="K40" i="10"/>
  <c r="J40" i="10"/>
  <c r="I40" i="10"/>
  <c r="H40" i="10"/>
  <c r="G40" i="10"/>
  <c r="F40" i="10"/>
  <c r="E40" i="10"/>
  <c r="D40" i="10"/>
  <c r="C40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C35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C29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C28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C27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4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C22" i="10"/>
  <c r="V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C21" i="10"/>
  <c r="V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C18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V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C16" i="10"/>
  <c r="V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C15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C10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C9" i="10"/>
  <c r="V6" i="10"/>
  <c r="U6" i="10"/>
  <c r="T6" i="10"/>
  <c r="S6" i="10"/>
  <c r="R6" i="10"/>
  <c r="Q6" i="10"/>
  <c r="P6" i="10"/>
  <c r="O6" i="10"/>
  <c r="N6" i="10"/>
  <c r="M6" i="10"/>
  <c r="L6" i="10"/>
  <c r="K6" i="10"/>
  <c r="J6" i="10"/>
  <c r="I6" i="10"/>
  <c r="H6" i="10"/>
  <c r="G6" i="10"/>
  <c r="F6" i="10"/>
  <c r="E6" i="10"/>
  <c r="D6" i="10"/>
  <c r="C6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G5" i="10"/>
  <c r="F5" i="10"/>
  <c r="E5" i="10"/>
  <c r="D5" i="10"/>
  <c r="C5" i="10"/>
  <c r="V4" i="10"/>
  <c r="U4" i="10"/>
  <c r="T4" i="10"/>
  <c r="S4" i="10"/>
  <c r="R4" i="10"/>
  <c r="Q4" i="10"/>
  <c r="P4" i="10"/>
  <c r="O4" i="10"/>
  <c r="N4" i="10"/>
  <c r="M4" i="10"/>
  <c r="L4" i="10"/>
  <c r="K4" i="10"/>
  <c r="J4" i="10"/>
  <c r="I4" i="10"/>
  <c r="H4" i="10"/>
  <c r="G4" i="10"/>
  <c r="F4" i="10"/>
  <c r="E4" i="10"/>
  <c r="D4" i="10"/>
  <c r="C4" i="10"/>
  <c r="V3" i="10"/>
  <c r="U3" i="10"/>
  <c r="T3" i="10"/>
  <c r="S3" i="10"/>
  <c r="R3" i="10"/>
  <c r="Q3" i="10"/>
  <c r="P3" i="10"/>
  <c r="O3" i="10"/>
  <c r="N3" i="10"/>
  <c r="M3" i="10"/>
  <c r="L3" i="10"/>
  <c r="K3" i="10"/>
  <c r="J3" i="10"/>
  <c r="I3" i="10"/>
  <c r="H3" i="10"/>
  <c r="G3" i="10"/>
  <c r="F3" i="10"/>
  <c r="E3" i="10"/>
  <c r="D3" i="10"/>
  <c r="C3" i="10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E63" i="9"/>
  <c r="D63" i="9"/>
  <c r="C63" i="9"/>
  <c r="T61" i="9"/>
  <c r="Q61" i="9"/>
  <c r="N61" i="9"/>
  <c r="K61" i="9"/>
  <c r="H61" i="9"/>
  <c r="E61" i="9"/>
  <c r="V58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G58" i="9"/>
  <c r="F58" i="9"/>
  <c r="E58" i="9"/>
  <c r="D58" i="9"/>
  <c r="C58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F57" i="9"/>
  <c r="E57" i="9"/>
  <c r="D57" i="9"/>
  <c r="C57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C54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I53" i="9"/>
  <c r="H53" i="9"/>
  <c r="G53" i="9"/>
  <c r="F53" i="9"/>
  <c r="E53" i="9"/>
  <c r="D53" i="9"/>
  <c r="C53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F52" i="9"/>
  <c r="E52" i="9"/>
  <c r="D52" i="9"/>
  <c r="C52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D49" i="9"/>
  <c r="C49" i="9"/>
  <c r="V46" i="9"/>
  <c r="V45" i="9" s="1"/>
  <c r="U46" i="9"/>
  <c r="T46" i="9"/>
  <c r="T45" i="9" s="1"/>
  <c r="S46" i="9"/>
  <c r="S45" i="9" s="1"/>
  <c r="R46" i="9"/>
  <c r="R45" i="9" s="1"/>
  <c r="Q46" i="9"/>
  <c r="Q45" i="9" s="1"/>
  <c r="P46" i="9"/>
  <c r="P45" i="9" s="1"/>
  <c r="O46" i="9"/>
  <c r="O45" i="9" s="1"/>
  <c r="N46" i="9"/>
  <c r="N45" i="9" s="1"/>
  <c r="M46" i="9"/>
  <c r="M45" i="9" s="1"/>
  <c r="L46" i="9"/>
  <c r="L45" i="9" s="1"/>
  <c r="K46" i="9"/>
  <c r="K45" i="9" s="1"/>
  <c r="J46" i="9"/>
  <c r="I46" i="9"/>
  <c r="I45" i="9" s="1"/>
  <c r="H46" i="9"/>
  <c r="G46" i="9"/>
  <c r="G45" i="9" s="1"/>
  <c r="F46" i="9"/>
  <c r="F45" i="9" s="1"/>
  <c r="E46" i="9"/>
  <c r="E45" i="9" s="1"/>
  <c r="D46" i="9"/>
  <c r="D45" i="9" s="1"/>
  <c r="C46" i="9"/>
  <c r="C45" i="9" s="1"/>
  <c r="U45" i="9"/>
  <c r="J45" i="9"/>
  <c r="H45" i="9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V41" i="9"/>
  <c r="U41" i="9"/>
  <c r="T41" i="9"/>
  <c r="S41" i="9"/>
  <c r="R41" i="9"/>
  <c r="Q41" i="9"/>
  <c r="P41" i="9"/>
  <c r="O41" i="9"/>
  <c r="N41" i="9"/>
  <c r="M41" i="9"/>
  <c r="L41" i="9"/>
  <c r="K41" i="9"/>
  <c r="J41" i="9"/>
  <c r="I41" i="9"/>
  <c r="H41" i="9"/>
  <c r="G41" i="9"/>
  <c r="F41" i="9"/>
  <c r="E41" i="9"/>
  <c r="D41" i="9"/>
  <c r="C41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E40" i="9"/>
  <c r="D40" i="9"/>
  <c r="C40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F34" i="9"/>
  <c r="E34" i="9"/>
  <c r="D34" i="9"/>
  <c r="C34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30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8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C27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C22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C21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C17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C15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C14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C10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V6" i="9"/>
  <c r="U6" i="9"/>
  <c r="T6" i="9"/>
  <c r="S6" i="9"/>
  <c r="R6" i="9"/>
  <c r="Q6" i="9"/>
  <c r="P6" i="9"/>
  <c r="O6" i="9"/>
  <c r="N6" i="9"/>
  <c r="M6" i="9"/>
  <c r="L6" i="9"/>
  <c r="K6" i="9"/>
  <c r="J6" i="9"/>
  <c r="I6" i="9"/>
  <c r="H6" i="9"/>
  <c r="G6" i="9"/>
  <c r="F6" i="9"/>
  <c r="E6" i="9"/>
  <c r="D6" i="9"/>
  <c r="C6" i="9"/>
  <c r="V5" i="9"/>
  <c r="U5" i="9"/>
  <c r="T5" i="9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9"/>
  <c r="C5" i="9"/>
  <c r="V4" i="9"/>
  <c r="U4" i="9"/>
  <c r="T4" i="9"/>
  <c r="S4" i="9"/>
  <c r="R4" i="9"/>
  <c r="Q4" i="9"/>
  <c r="P4" i="9"/>
  <c r="O4" i="9"/>
  <c r="N4" i="9"/>
  <c r="M4" i="9"/>
  <c r="L4" i="9"/>
  <c r="K4" i="9"/>
  <c r="J4" i="9"/>
  <c r="I4" i="9"/>
  <c r="H4" i="9"/>
  <c r="G4" i="9"/>
  <c r="F4" i="9"/>
  <c r="E4" i="9"/>
  <c r="D4" i="9"/>
  <c r="C4" i="9"/>
  <c r="V3" i="9"/>
  <c r="U3" i="9"/>
  <c r="T3" i="9"/>
  <c r="S3" i="9"/>
  <c r="R3" i="9"/>
  <c r="Q3" i="9"/>
  <c r="P3" i="9"/>
  <c r="O3" i="9"/>
  <c r="N3" i="9"/>
  <c r="M3" i="9"/>
  <c r="L3" i="9"/>
  <c r="K3" i="9"/>
  <c r="J3" i="9"/>
  <c r="I3" i="9"/>
  <c r="H3" i="9"/>
  <c r="G3" i="9"/>
  <c r="F3" i="9"/>
  <c r="E3" i="9"/>
  <c r="D3" i="9"/>
  <c r="C3" i="9"/>
  <c r="V63" i="7"/>
  <c r="U63" i="7"/>
  <c r="T63" i="7"/>
  <c r="S63" i="7"/>
  <c r="R63" i="7"/>
  <c r="Q63" i="7"/>
  <c r="P63" i="7"/>
  <c r="O63" i="7"/>
  <c r="N63" i="7"/>
  <c r="M63" i="7"/>
  <c r="L63" i="7"/>
  <c r="K63" i="7"/>
  <c r="J63" i="7"/>
  <c r="I63" i="7"/>
  <c r="H63" i="7"/>
  <c r="G63" i="7"/>
  <c r="F63" i="7"/>
  <c r="E63" i="7"/>
  <c r="D63" i="7"/>
  <c r="C63" i="7"/>
  <c r="T61" i="7"/>
  <c r="Q61" i="7"/>
  <c r="N61" i="7"/>
  <c r="K61" i="7"/>
  <c r="H61" i="7"/>
  <c r="E61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C58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C57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C54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C53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C52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C51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C50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V46" i="7"/>
  <c r="V45" i="7" s="1"/>
  <c r="U46" i="7"/>
  <c r="U45" i="7" s="1"/>
  <c r="T46" i="7"/>
  <c r="T45" i="7" s="1"/>
  <c r="S46" i="7"/>
  <c r="S45" i="7" s="1"/>
  <c r="R46" i="7"/>
  <c r="R45" i="7" s="1"/>
  <c r="Q46" i="7"/>
  <c r="P46" i="7"/>
  <c r="O46" i="7"/>
  <c r="N46" i="7"/>
  <c r="N45" i="7" s="1"/>
  <c r="M46" i="7"/>
  <c r="M45" i="7" s="1"/>
  <c r="L46" i="7"/>
  <c r="L45" i="7" s="1"/>
  <c r="K46" i="7"/>
  <c r="K45" i="7" s="1"/>
  <c r="J46" i="7"/>
  <c r="I46" i="7"/>
  <c r="I45" i="7" s="1"/>
  <c r="H46" i="7"/>
  <c r="G46" i="7"/>
  <c r="F46" i="7"/>
  <c r="F45" i="7" s="1"/>
  <c r="E46" i="7"/>
  <c r="E45" i="7" s="1"/>
  <c r="D46" i="7"/>
  <c r="D45" i="7" s="1"/>
  <c r="C46" i="7"/>
  <c r="C45" i="7" s="1"/>
  <c r="Q45" i="7"/>
  <c r="P45" i="7"/>
  <c r="O45" i="7"/>
  <c r="J45" i="7"/>
  <c r="H45" i="7"/>
  <c r="G45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42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C41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C40" i="7"/>
  <c r="V38" i="7"/>
  <c r="M38" i="7"/>
  <c r="L38" i="7"/>
  <c r="D38" i="7"/>
  <c r="C38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C35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C30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C28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C24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C22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C21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C16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C15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C14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C10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C4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I63" i="5"/>
  <c r="H63" i="5"/>
  <c r="G63" i="5"/>
  <c r="F63" i="5"/>
  <c r="E63" i="5"/>
  <c r="D63" i="5"/>
  <c r="C63" i="5"/>
  <c r="T61" i="5"/>
  <c r="Q61" i="5"/>
  <c r="N61" i="5"/>
  <c r="K61" i="5"/>
  <c r="H61" i="5"/>
  <c r="E61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V46" i="5"/>
  <c r="V45" i="5" s="1"/>
  <c r="U46" i="5"/>
  <c r="U45" i="5" s="1"/>
  <c r="T46" i="5"/>
  <c r="T45" i="5" s="1"/>
  <c r="S46" i="5"/>
  <c r="S45" i="5" s="1"/>
  <c r="R46" i="5"/>
  <c r="Q46" i="5"/>
  <c r="Q45" i="5" s="1"/>
  <c r="P46" i="5"/>
  <c r="P45" i="5" s="1"/>
  <c r="O46" i="5"/>
  <c r="O45" i="5" s="1"/>
  <c r="N46" i="5"/>
  <c r="N45" i="5" s="1"/>
  <c r="M46" i="5"/>
  <c r="M45" i="5" s="1"/>
  <c r="L46" i="5"/>
  <c r="L45" i="5" s="1"/>
  <c r="K46" i="5"/>
  <c r="J46" i="5"/>
  <c r="J45" i="5" s="1"/>
  <c r="I46" i="5"/>
  <c r="I45" i="5" s="1"/>
  <c r="H46" i="5"/>
  <c r="H45" i="5" s="1"/>
  <c r="G46" i="5"/>
  <c r="G45" i="5" s="1"/>
  <c r="F46" i="5"/>
  <c r="F45" i="5" s="1"/>
  <c r="E46" i="5"/>
  <c r="E45" i="5" s="1"/>
  <c r="D46" i="5"/>
  <c r="D45" i="5" s="1"/>
  <c r="C46" i="5"/>
  <c r="C45" i="5" s="1"/>
  <c r="R45" i="5"/>
  <c r="K45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T61" i="8"/>
  <c r="Q61" i="8"/>
  <c r="N61" i="8"/>
  <c r="K61" i="8"/>
  <c r="H61" i="8"/>
  <c r="E61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V46" i="8"/>
  <c r="V45" i="8" s="1"/>
  <c r="U46" i="8"/>
  <c r="U45" i="8" s="1"/>
  <c r="T46" i="8"/>
  <c r="T45" i="8" s="1"/>
  <c r="S46" i="8"/>
  <c r="S45" i="8" s="1"/>
  <c r="R46" i="8"/>
  <c r="R45" i="8" s="1"/>
  <c r="Q46" i="8"/>
  <c r="P46" i="8"/>
  <c r="O46" i="8"/>
  <c r="O45" i="8" s="1"/>
  <c r="N46" i="8"/>
  <c r="N45" i="8" s="1"/>
  <c r="M46" i="8"/>
  <c r="M45" i="8" s="1"/>
  <c r="L46" i="8"/>
  <c r="K46" i="8"/>
  <c r="K45" i="8" s="1"/>
  <c r="J46" i="8"/>
  <c r="I46" i="8"/>
  <c r="I45" i="8" s="1"/>
  <c r="H46" i="8"/>
  <c r="H45" i="8" s="1"/>
  <c r="G46" i="8"/>
  <c r="G45" i="8" s="1"/>
  <c r="F46" i="8"/>
  <c r="F45" i="8" s="1"/>
  <c r="E46" i="8"/>
  <c r="E45" i="8" s="1"/>
  <c r="D46" i="8"/>
  <c r="C46" i="8"/>
  <c r="C45" i="8" s="1"/>
  <c r="Q45" i="8"/>
  <c r="P45" i="8"/>
  <c r="L45" i="8"/>
  <c r="J45" i="8"/>
  <c r="D45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V38" i="8"/>
  <c r="M38" i="8"/>
  <c r="L38" i="8"/>
  <c r="D38" i="8"/>
  <c r="C38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V63" i="6"/>
  <c r="U63" i="6"/>
  <c r="T63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C63" i="6"/>
  <c r="T61" i="6"/>
  <c r="Q61" i="6"/>
  <c r="N61" i="6"/>
  <c r="K61" i="6"/>
  <c r="H61" i="6"/>
  <c r="E61" i="6"/>
  <c r="V58" i="6"/>
  <c r="U58" i="6"/>
  <c r="T58" i="6"/>
  <c r="S58" i="6"/>
  <c r="R58" i="6"/>
  <c r="Q58" i="6"/>
  <c r="P58" i="6"/>
  <c r="O58" i="6"/>
  <c r="N58" i="6"/>
  <c r="M58" i="6"/>
  <c r="L58" i="6"/>
  <c r="K58" i="6"/>
  <c r="J58" i="6"/>
  <c r="I58" i="6"/>
  <c r="H58" i="6"/>
  <c r="G58" i="6"/>
  <c r="F58" i="6"/>
  <c r="E58" i="6"/>
  <c r="D58" i="6"/>
  <c r="C58" i="6"/>
  <c r="V57" i="6"/>
  <c r="U57" i="6"/>
  <c r="T57" i="6"/>
  <c r="S57" i="6"/>
  <c r="R57" i="6"/>
  <c r="Q57" i="6"/>
  <c r="P57" i="6"/>
  <c r="O57" i="6"/>
  <c r="N57" i="6"/>
  <c r="M57" i="6"/>
  <c r="L57" i="6"/>
  <c r="K57" i="6"/>
  <c r="J57" i="6"/>
  <c r="I57" i="6"/>
  <c r="H57" i="6"/>
  <c r="G57" i="6"/>
  <c r="F57" i="6"/>
  <c r="E57" i="6"/>
  <c r="D57" i="6"/>
  <c r="C57" i="6"/>
  <c r="V54" i="6"/>
  <c r="U54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C54" i="6"/>
  <c r="V53" i="6"/>
  <c r="U53" i="6"/>
  <c r="T53" i="6"/>
  <c r="S53" i="6"/>
  <c r="R53" i="6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C53" i="6"/>
  <c r="V52" i="6"/>
  <c r="U52" i="6"/>
  <c r="T52" i="6"/>
  <c r="S52" i="6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C52" i="6"/>
  <c r="V51" i="6"/>
  <c r="U51" i="6"/>
  <c r="T51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V46" i="6"/>
  <c r="V45" i="6" s="1"/>
  <c r="U46" i="6"/>
  <c r="U45" i="6" s="1"/>
  <c r="T46" i="6"/>
  <c r="T45" i="6" s="1"/>
  <c r="S46" i="6"/>
  <c r="R46" i="6"/>
  <c r="R45" i="6" s="1"/>
  <c r="Q46" i="6"/>
  <c r="Q45" i="6" s="1"/>
  <c r="P46" i="6"/>
  <c r="P45" i="6" s="1"/>
  <c r="O46" i="6"/>
  <c r="O45" i="6" s="1"/>
  <c r="N46" i="6"/>
  <c r="N45" i="6" s="1"/>
  <c r="M46" i="6"/>
  <c r="M45" i="6" s="1"/>
  <c r="L46" i="6"/>
  <c r="L45" i="6" s="1"/>
  <c r="K46" i="6"/>
  <c r="J46" i="6"/>
  <c r="J45" i="6" s="1"/>
  <c r="I46" i="6"/>
  <c r="I45" i="6" s="1"/>
  <c r="H46" i="6"/>
  <c r="H45" i="6" s="1"/>
  <c r="G46" i="6"/>
  <c r="G45" i="6" s="1"/>
  <c r="F46" i="6"/>
  <c r="F45" i="6" s="1"/>
  <c r="E46" i="6"/>
  <c r="E45" i="6" s="1"/>
  <c r="D46" i="6"/>
  <c r="D45" i="6" s="1"/>
  <c r="C46" i="6"/>
  <c r="S45" i="6"/>
  <c r="K45" i="6"/>
  <c r="C45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V38" i="6"/>
  <c r="M38" i="6"/>
  <c r="L38" i="6"/>
  <c r="D38" i="6"/>
  <c r="C38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C30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C27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C24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C21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C11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C9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V4" i="6"/>
  <c r="U4" i="6"/>
  <c r="T4" i="6"/>
  <c r="S4" i="6"/>
  <c r="R4" i="6"/>
  <c r="Q4" i="6"/>
  <c r="P4" i="6"/>
  <c r="O4" i="6"/>
  <c r="N4" i="6"/>
  <c r="M4" i="6"/>
  <c r="L4" i="6"/>
  <c r="K4" i="6"/>
  <c r="J4" i="6"/>
  <c r="I4" i="6"/>
  <c r="H4" i="6"/>
  <c r="G4" i="6"/>
  <c r="F4" i="6"/>
  <c r="E4" i="6"/>
  <c r="D4" i="6"/>
  <c r="C4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T61" i="1"/>
  <c r="Q61" i="1"/>
  <c r="N61" i="1"/>
  <c r="K61" i="1"/>
  <c r="H61" i="1"/>
  <c r="E61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V46" i="1"/>
  <c r="V45" i="1" s="1"/>
  <c r="U46" i="1"/>
  <c r="T46" i="1"/>
  <c r="T45" i="1" s="1"/>
  <c r="S46" i="1"/>
  <c r="S45" i="1" s="1"/>
  <c r="R46" i="1"/>
  <c r="R45" i="1" s="1"/>
  <c r="Q46" i="1"/>
  <c r="P46" i="1"/>
  <c r="O46" i="1"/>
  <c r="O45" i="1" s="1"/>
  <c r="N46" i="1"/>
  <c r="N45" i="1" s="1"/>
  <c r="M46" i="1"/>
  <c r="L46" i="1"/>
  <c r="L45" i="1" s="1"/>
  <c r="K46" i="1"/>
  <c r="K45" i="1" s="1"/>
  <c r="J46" i="1"/>
  <c r="J45" i="1" s="1"/>
  <c r="I46" i="1"/>
  <c r="I45" i="1" s="1"/>
  <c r="H46" i="1"/>
  <c r="H45" i="1" s="1"/>
  <c r="G46" i="1"/>
  <c r="G45" i="1" s="1"/>
  <c r="F46" i="1"/>
  <c r="F45" i="1" s="1"/>
  <c r="E46" i="1"/>
  <c r="E45" i="1" s="1"/>
  <c r="D46" i="1"/>
  <c r="D45" i="1" s="1"/>
  <c r="C46" i="1"/>
  <c r="C45" i="1" s="1"/>
  <c r="U45" i="1"/>
  <c r="Q45" i="1"/>
  <c r="P45" i="1"/>
  <c r="M45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V38" i="1"/>
  <c r="M38" i="1"/>
  <c r="L38" i="1"/>
  <c r="D38" i="1"/>
  <c r="C38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V61" i="11" l="1"/>
  <c r="U61" i="11"/>
  <c r="T61" i="11"/>
  <c r="S61" i="11"/>
  <c r="R61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E61" i="11"/>
  <c r="D61" i="11"/>
  <c r="C61" i="11"/>
  <c r="V54" i="11"/>
  <c r="U54" i="11"/>
  <c r="T54" i="11"/>
  <c r="S54" i="11"/>
  <c r="R54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E54" i="11"/>
  <c r="D54" i="11"/>
  <c r="C54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C53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V49" i="11"/>
  <c r="U49" i="11"/>
  <c r="T49" i="11"/>
  <c r="S49" i="11"/>
  <c r="R49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V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C42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C41" i="11"/>
  <c r="V40" i="11"/>
  <c r="U40" i="11"/>
  <c r="T40" i="11"/>
  <c r="S40" i="11"/>
  <c r="R40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E40" i="11"/>
  <c r="D40" i="11"/>
  <c r="C40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C35" i="11"/>
  <c r="V34" i="11"/>
  <c r="U34" i="11"/>
  <c r="T34" i="11"/>
  <c r="S34" i="11"/>
  <c r="R34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4" i="11"/>
  <c r="D34" i="11"/>
  <c r="C34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C33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C24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C23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C22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C21" i="11"/>
  <c r="V63" i="11"/>
  <c r="U63" i="11"/>
  <c r="T63" i="11"/>
  <c r="S63" i="11"/>
  <c r="R63" i="11"/>
  <c r="Q63" i="11"/>
  <c r="P63" i="11"/>
  <c r="O63" i="11"/>
  <c r="N63" i="11"/>
  <c r="M63" i="11"/>
  <c r="L63" i="11"/>
  <c r="K63" i="11"/>
  <c r="J63" i="11"/>
  <c r="I63" i="11"/>
  <c r="H63" i="11"/>
  <c r="G63" i="11"/>
  <c r="F63" i="11"/>
  <c r="E63" i="11"/>
  <c r="D63" i="11"/>
  <c r="C63" i="11"/>
  <c r="V58" i="11"/>
  <c r="U58" i="11"/>
  <c r="T58" i="11"/>
  <c r="S58" i="11"/>
  <c r="R58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E58" i="11"/>
  <c r="D58" i="11"/>
  <c r="C58" i="11"/>
  <c r="V57" i="11"/>
  <c r="U57" i="11"/>
  <c r="T57" i="1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C57" i="11"/>
  <c r="U47" i="11"/>
  <c r="T47" i="11"/>
  <c r="S47" i="11"/>
  <c r="R47" i="11"/>
  <c r="Q47" i="11"/>
  <c r="P47" i="11"/>
  <c r="O47" i="11"/>
  <c r="N47" i="11"/>
  <c r="K47" i="11"/>
  <c r="J47" i="11"/>
  <c r="I47" i="11"/>
  <c r="H47" i="11"/>
  <c r="G47" i="11"/>
  <c r="F47" i="11"/>
  <c r="E47" i="11"/>
  <c r="V46" i="11"/>
  <c r="U46" i="11"/>
  <c r="T46" i="11"/>
  <c r="S46" i="11"/>
  <c r="R46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E46" i="11"/>
  <c r="D46" i="11"/>
  <c r="C46" i="11"/>
  <c r="V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V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D30" i="11"/>
  <c r="C30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C29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H28" i="11"/>
  <c r="G28" i="11"/>
  <c r="F28" i="11"/>
  <c r="E28" i="11"/>
  <c r="D28" i="11"/>
  <c r="C28" i="11"/>
  <c r="V27" i="11"/>
  <c r="U27" i="11"/>
  <c r="T27" i="11"/>
  <c r="S27" i="11"/>
  <c r="R27" i="11"/>
  <c r="Q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D27" i="11"/>
  <c r="C27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V9" i="11"/>
  <c r="U9" i="11"/>
  <c r="T9" i="11"/>
  <c r="S9" i="11"/>
  <c r="R9" i="11"/>
  <c r="Q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D18" i="11"/>
  <c r="C18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C17" i="11"/>
  <c r="V16" i="11"/>
  <c r="U16" i="11"/>
  <c r="T16" i="11"/>
  <c r="S16" i="11"/>
  <c r="R16" i="11"/>
  <c r="Q16" i="11"/>
  <c r="P16" i="11"/>
  <c r="O16" i="11"/>
  <c r="N16" i="11"/>
  <c r="M16" i="11"/>
  <c r="L16" i="11"/>
  <c r="K16" i="11"/>
  <c r="J16" i="11"/>
  <c r="I16" i="11"/>
  <c r="H16" i="11"/>
  <c r="G16" i="11"/>
  <c r="F16" i="11"/>
  <c r="E16" i="11"/>
  <c r="D16" i="11"/>
  <c r="C16" i="11"/>
  <c r="V15" i="11"/>
  <c r="U15" i="11"/>
  <c r="T15" i="11"/>
  <c r="S15" i="11"/>
  <c r="R15" i="11"/>
  <c r="Q15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V14" i="11"/>
  <c r="U14" i="11"/>
  <c r="T14" i="11"/>
  <c r="S14" i="11"/>
  <c r="R14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C14" i="11"/>
  <c r="V6" i="11"/>
  <c r="U6" i="11"/>
  <c r="T6" i="11"/>
  <c r="S6" i="11"/>
  <c r="R6" i="11"/>
  <c r="Q6" i="11"/>
  <c r="P6" i="11"/>
  <c r="O6" i="11"/>
  <c r="N6" i="11"/>
  <c r="M6" i="11"/>
  <c r="L6" i="11"/>
  <c r="K6" i="11"/>
  <c r="J6" i="11"/>
  <c r="I6" i="11"/>
  <c r="H6" i="11"/>
  <c r="G6" i="11"/>
  <c r="F6" i="11"/>
  <c r="E6" i="11"/>
  <c r="D6" i="11"/>
  <c r="C6" i="11"/>
  <c r="V5" i="11"/>
  <c r="U5" i="11"/>
  <c r="T5" i="11"/>
  <c r="S5" i="11"/>
  <c r="R5" i="11"/>
  <c r="Q5" i="11"/>
  <c r="P5" i="11"/>
  <c r="O5" i="11"/>
  <c r="N5" i="11"/>
  <c r="M5" i="11"/>
  <c r="L5" i="11"/>
  <c r="K5" i="11"/>
  <c r="J5" i="11"/>
  <c r="I5" i="11"/>
  <c r="H5" i="11"/>
  <c r="G5" i="11"/>
  <c r="F5" i="11"/>
  <c r="E5" i="11"/>
  <c r="D5" i="11"/>
  <c r="C5" i="11"/>
  <c r="V4" i="11"/>
  <c r="U4" i="11"/>
  <c r="T4" i="11"/>
  <c r="S4" i="11"/>
  <c r="R4" i="11"/>
  <c r="Q4" i="11"/>
  <c r="P4" i="11"/>
  <c r="O4" i="11"/>
  <c r="N4" i="11"/>
  <c r="M4" i="11"/>
  <c r="L4" i="11"/>
  <c r="K4" i="11"/>
  <c r="J4" i="11"/>
  <c r="I4" i="11"/>
  <c r="H4" i="11"/>
  <c r="G4" i="11"/>
  <c r="F4" i="11"/>
  <c r="E4" i="11"/>
  <c r="D4" i="11"/>
  <c r="C4" i="11"/>
  <c r="V3" i="11"/>
  <c r="U3" i="11"/>
  <c r="T3" i="11"/>
  <c r="S3" i="11"/>
  <c r="R3" i="11"/>
  <c r="Q3" i="11"/>
  <c r="P3" i="11"/>
  <c r="O3" i="11"/>
  <c r="N3" i="11"/>
  <c r="M3" i="11"/>
  <c r="L3" i="11"/>
  <c r="K3" i="11"/>
  <c r="J3" i="11"/>
  <c r="I3" i="11"/>
  <c r="H3" i="11"/>
  <c r="G3" i="11"/>
  <c r="F3" i="11"/>
  <c r="E3" i="11"/>
  <c r="D3" i="11"/>
  <c r="C3" i="11"/>
  <c r="B3" i="11"/>
  <c r="AE15" i="11"/>
  <c r="W61" i="10"/>
  <c r="T59" i="10"/>
  <c r="S59" i="10"/>
  <c r="L59" i="10"/>
  <c r="K59" i="10"/>
  <c r="D59" i="10"/>
  <c r="C59" i="10"/>
  <c r="P59" i="10"/>
  <c r="H59" i="10"/>
  <c r="W58" i="10"/>
  <c r="V59" i="10"/>
  <c r="U59" i="10"/>
  <c r="R59" i="10"/>
  <c r="Q59" i="10"/>
  <c r="O59" i="10"/>
  <c r="N59" i="10"/>
  <c r="M59" i="10"/>
  <c r="J59" i="10"/>
  <c r="I59" i="10"/>
  <c r="G59" i="10"/>
  <c r="F59" i="10"/>
  <c r="E59" i="10"/>
  <c r="W57" i="10"/>
  <c r="T55" i="10"/>
  <c r="L55" i="10"/>
  <c r="D55" i="10"/>
  <c r="W54" i="10"/>
  <c r="W53" i="10"/>
  <c r="S55" i="10"/>
  <c r="K55" i="10"/>
  <c r="W52" i="10"/>
  <c r="W51" i="10"/>
  <c r="W50" i="10"/>
  <c r="V55" i="10"/>
  <c r="U55" i="10"/>
  <c r="R55" i="10"/>
  <c r="Q55" i="10"/>
  <c r="P55" i="10"/>
  <c r="O55" i="10"/>
  <c r="N55" i="10"/>
  <c r="M55" i="10"/>
  <c r="J55" i="10"/>
  <c r="I55" i="10"/>
  <c r="H55" i="10"/>
  <c r="G55" i="10"/>
  <c r="F55" i="10"/>
  <c r="E55" i="10"/>
  <c r="W49" i="10"/>
  <c r="L47" i="10"/>
  <c r="C47" i="10"/>
  <c r="Q43" i="10"/>
  <c r="I43" i="10"/>
  <c r="U43" i="10"/>
  <c r="M43" i="10"/>
  <c r="E43" i="10"/>
  <c r="W42" i="10"/>
  <c r="W41" i="10"/>
  <c r="V43" i="10"/>
  <c r="T43" i="10"/>
  <c r="S43" i="10"/>
  <c r="R43" i="10"/>
  <c r="P43" i="10"/>
  <c r="O43" i="10"/>
  <c r="N43" i="10"/>
  <c r="L43" i="10"/>
  <c r="K43" i="10"/>
  <c r="J43" i="10"/>
  <c r="H43" i="10"/>
  <c r="G43" i="10"/>
  <c r="F43" i="10"/>
  <c r="D43" i="10"/>
  <c r="C43" i="10"/>
  <c r="W38" i="10"/>
  <c r="P36" i="10"/>
  <c r="H36" i="10"/>
  <c r="T36" i="10"/>
  <c r="L36" i="10"/>
  <c r="D36" i="10"/>
  <c r="W35" i="10"/>
  <c r="W34" i="10"/>
  <c r="V36" i="10"/>
  <c r="U36" i="10"/>
  <c r="S36" i="10"/>
  <c r="R36" i="10"/>
  <c r="Q36" i="10"/>
  <c r="O36" i="10"/>
  <c r="N36" i="10"/>
  <c r="M36" i="10"/>
  <c r="K36" i="10"/>
  <c r="J36" i="10"/>
  <c r="I36" i="10"/>
  <c r="W33" i="10"/>
  <c r="F36" i="10"/>
  <c r="E36" i="10"/>
  <c r="C36" i="10"/>
  <c r="U31" i="10"/>
  <c r="M31" i="10"/>
  <c r="E31" i="10"/>
  <c r="W30" i="10"/>
  <c r="W29" i="10"/>
  <c r="T31" i="10"/>
  <c r="S31" i="10"/>
  <c r="L31" i="10"/>
  <c r="K31" i="10"/>
  <c r="D31" i="10"/>
  <c r="C31" i="10"/>
  <c r="V31" i="10"/>
  <c r="R31" i="10"/>
  <c r="Q31" i="10"/>
  <c r="P31" i="10"/>
  <c r="O31" i="10"/>
  <c r="N31" i="10"/>
  <c r="J31" i="10"/>
  <c r="I31" i="10"/>
  <c r="H31" i="10"/>
  <c r="G31" i="10"/>
  <c r="F31" i="10"/>
  <c r="W27" i="10"/>
  <c r="O25" i="10"/>
  <c r="G25" i="10"/>
  <c r="W24" i="10"/>
  <c r="W23" i="10"/>
  <c r="V25" i="10"/>
  <c r="N25" i="10"/>
  <c r="F25" i="10"/>
  <c r="W22" i="10"/>
  <c r="U25" i="10"/>
  <c r="T25" i="10"/>
  <c r="S25" i="10"/>
  <c r="R25" i="10"/>
  <c r="Q25" i="10"/>
  <c r="P25" i="10"/>
  <c r="M25" i="10"/>
  <c r="L25" i="10"/>
  <c r="K25" i="10"/>
  <c r="J25" i="10"/>
  <c r="I25" i="10"/>
  <c r="H25" i="10"/>
  <c r="E25" i="10"/>
  <c r="D25" i="10"/>
  <c r="C25" i="10"/>
  <c r="Q19" i="10"/>
  <c r="I19" i="10"/>
  <c r="W18" i="10"/>
  <c r="W17" i="10"/>
  <c r="P19" i="10"/>
  <c r="H19" i="10"/>
  <c r="W16" i="10"/>
  <c r="W15" i="10"/>
  <c r="V19" i="10"/>
  <c r="U19" i="10"/>
  <c r="T19" i="10"/>
  <c r="S19" i="10"/>
  <c r="R19" i="10"/>
  <c r="O19" i="10"/>
  <c r="N19" i="10"/>
  <c r="M19" i="10"/>
  <c r="L19" i="10"/>
  <c r="K19" i="10"/>
  <c r="J19" i="10"/>
  <c r="G19" i="10"/>
  <c r="F19" i="10"/>
  <c r="E19" i="10"/>
  <c r="D19" i="10"/>
  <c r="W14" i="10"/>
  <c r="T12" i="10"/>
  <c r="S12" i="10"/>
  <c r="L12" i="10"/>
  <c r="K12" i="10"/>
  <c r="D12" i="10"/>
  <c r="C12" i="10"/>
  <c r="Q12" i="10"/>
  <c r="I12" i="10"/>
  <c r="W11" i="10"/>
  <c r="P12" i="10"/>
  <c r="H12" i="10"/>
  <c r="W10" i="10"/>
  <c r="V12" i="10"/>
  <c r="U12" i="10"/>
  <c r="R12" i="10"/>
  <c r="O12" i="10"/>
  <c r="N12" i="10"/>
  <c r="M12" i="10"/>
  <c r="J12" i="10"/>
  <c r="G12" i="10"/>
  <c r="F12" i="10"/>
  <c r="E12" i="10"/>
  <c r="W9" i="10"/>
  <c r="W6" i="10"/>
  <c r="W5" i="10"/>
  <c r="W4" i="10"/>
  <c r="V7" i="10"/>
  <c r="U7" i="10"/>
  <c r="T7" i="10"/>
  <c r="S7" i="10"/>
  <c r="R7" i="10"/>
  <c r="Q7" i="10"/>
  <c r="P7" i="10"/>
  <c r="O7" i="10"/>
  <c r="N7" i="10"/>
  <c r="M7" i="10"/>
  <c r="L7" i="10"/>
  <c r="K7" i="10"/>
  <c r="J7" i="10"/>
  <c r="I7" i="10"/>
  <c r="H7" i="10"/>
  <c r="G7" i="10"/>
  <c r="F7" i="10"/>
  <c r="E7" i="10"/>
  <c r="D7" i="10"/>
  <c r="C7" i="10"/>
  <c r="W63" i="9"/>
  <c r="W61" i="9"/>
  <c r="R59" i="9"/>
  <c r="Q59" i="9"/>
  <c r="J59" i="9"/>
  <c r="W58" i="9"/>
  <c r="V59" i="9"/>
  <c r="U59" i="9"/>
  <c r="N59" i="9"/>
  <c r="M59" i="9"/>
  <c r="E59" i="9"/>
  <c r="W53" i="9"/>
  <c r="W52" i="9"/>
  <c r="W51" i="9"/>
  <c r="R55" i="9"/>
  <c r="Q55" i="9"/>
  <c r="J55" i="9"/>
  <c r="W50" i="9"/>
  <c r="V55" i="9"/>
  <c r="U55" i="9"/>
  <c r="N55" i="9"/>
  <c r="M55" i="9"/>
  <c r="F55" i="9"/>
  <c r="E55" i="9"/>
  <c r="W42" i="9"/>
  <c r="V43" i="9"/>
  <c r="U43" i="9"/>
  <c r="N43" i="9"/>
  <c r="M43" i="9"/>
  <c r="E43" i="9"/>
  <c r="Q43" i="9"/>
  <c r="J43" i="9"/>
  <c r="I43" i="9"/>
  <c r="W35" i="9"/>
  <c r="R36" i="9"/>
  <c r="Q36" i="9"/>
  <c r="J36" i="9"/>
  <c r="I36" i="9"/>
  <c r="V36" i="9"/>
  <c r="U36" i="9"/>
  <c r="N36" i="9"/>
  <c r="M36" i="9"/>
  <c r="F36" i="9"/>
  <c r="E36" i="9"/>
  <c r="W30" i="9"/>
  <c r="W29" i="9"/>
  <c r="R31" i="9"/>
  <c r="Q31" i="9"/>
  <c r="I31" i="9"/>
  <c r="N31" i="9"/>
  <c r="M31" i="9"/>
  <c r="F31" i="9"/>
  <c r="E31" i="9"/>
  <c r="W24" i="9"/>
  <c r="W23" i="9"/>
  <c r="R25" i="9"/>
  <c r="Q25" i="9"/>
  <c r="J25" i="9"/>
  <c r="W22" i="9"/>
  <c r="V25" i="9"/>
  <c r="U25" i="9"/>
  <c r="M25" i="9"/>
  <c r="F25" i="9"/>
  <c r="E25" i="9"/>
  <c r="W18" i="9"/>
  <c r="W17" i="9"/>
  <c r="W16" i="9"/>
  <c r="V19" i="9"/>
  <c r="U19" i="9"/>
  <c r="M19" i="9"/>
  <c r="F19" i="9"/>
  <c r="W15" i="9"/>
  <c r="R19" i="9"/>
  <c r="Q19" i="9"/>
  <c r="J19" i="9"/>
  <c r="I19" i="9"/>
  <c r="W11" i="9"/>
  <c r="Q12" i="9"/>
  <c r="J12" i="9"/>
  <c r="I12" i="9"/>
  <c r="U12" i="9"/>
  <c r="N12" i="9"/>
  <c r="M12" i="9"/>
  <c r="F12" i="9"/>
  <c r="E12" i="9"/>
  <c r="W6" i="9"/>
  <c r="W5" i="9"/>
  <c r="W4" i="9"/>
  <c r="V7" i="9"/>
  <c r="U7" i="9"/>
  <c r="O7" i="9"/>
  <c r="N7" i="9"/>
  <c r="M7" i="9"/>
  <c r="G7" i="9"/>
  <c r="F7" i="9"/>
  <c r="E7" i="9"/>
  <c r="S59" i="9"/>
  <c r="O59" i="9"/>
  <c r="G59" i="9"/>
  <c r="F59" i="9"/>
  <c r="C59" i="9"/>
  <c r="K59" i="9"/>
  <c r="T59" i="9"/>
  <c r="P59" i="9"/>
  <c r="L59" i="9"/>
  <c r="H59" i="9"/>
  <c r="D59" i="9"/>
  <c r="W57" i="9"/>
  <c r="S55" i="9"/>
  <c r="K55" i="9"/>
  <c r="C55" i="9"/>
  <c r="W54" i="9"/>
  <c r="O55" i="9"/>
  <c r="G55" i="9"/>
  <c r="T55" i="9"/>
  <c r="P55" i="9"/>
  <c r="L55" i="9"/>
  <c r="H55" i="9"/>
  <c r="D55" i="9"/>
  <c r="D47" i="9"/>
  <c r="C47" i="9"/>
  <c r="V47" i="9"/>
  <c r="W46" i="9"/>
  <c r="L47" i="9"/>
  <c r="T43" i="9"/>
  <c r="S43" i="9"/>
  <c r="P43" i="9"/>
  <c r="L43" i="9"/>
  <c r="K43" i="9"/>
  <c r="H43" i="9"/>
  <c r="D43" i="9"/>
  <c r="C43" i="9"/>
  <c r="R43" i="9"/>
  <c r="O43" i="9"/>
  <c r="G43" i="9"/>
  <c r="F43" i="9"/>
  <c r="W38" i="9"/>
  <c r="S36" i="9"/>
  <c r="O36" i="9"/>
  <c r="K36" i="9"/>
  <c r="G36" i="9"/>
  <c r="C36" i="9"/>
  <c r="T36" i="9"/>
  <c r="L36" i="9"/>
  <c r="D36" i="9"/>
  <c r="W34" i="9"/>
  <c r="P36" i="9"/>
  <c r="H36" i="9"/>
  <c r="T31" i="9"/>
  <c r="O31" i="9"/>
  <c r="L31" i="9"/>
  <c r="G31" i="9"/>
  <c r="D31" i="9"/>
  <c r="V31" i="9"/>
  <c r="U31" i="9"/>
  <c r="S31" i="9"/>
  <c r="P31" i="9"/>
  <c r="K31" i="9"/>
  <c r="J31" i="9"/>
  <c r="H31" i="9"/>
  <c r="C31" i="9"/>
  <c r="N25" i="9"/>
  <c r="I25" i="9"/>
  <c r="S25" i="9"/>
  <c r="K25" i="9"/>
  <c r="T25" i="9"/>
  <c r="P25" i="9"/>
  <c r="O25" i="9"/>
  <c r="L25" i="9"/>
  <c r="H25" i="9"/>
  <c r="G25" i="9"/>
  <c r="D25" i="9"/>
  <c r="T19" i="9"/>
  <c r="P19" i="9"/>
  <c r="L19" i="9"/>
  <c r="H19" i="9"/>
  <c r="D19" i="9"/>
  <c r="E19" i="9"/>
  <c r="S19" i="9"/>
  <c r="O19" i="9"/>
  <c r="N19" i="9"/>
  <c r="K19" i="9"/>
  <c r="G19" i="9"/>
  <c r="C19" i="9"/>
  <c r="V12" i="9"/>
  <c r="S12" i="9"/>
  <c r="K12" i="9"/>
  <c r="C12" i="9"/>
  <c r="T12" i="9"/>
  <c r="O12" i="9"/>
  <c r="L12" i="9"/>
  <c r="G12" i="9"/>
  <c r="D12" i="9"/>
  <c r="R12" i="9"/>
  <c r="P12" i="9"/>
  <c r="H12" i="9"/>
  <c r="W9" i="9"/>
  <c r="T7" i="9"/>
  <c r="S7" i="9"/>
  <c r="R7" i="9"/>
  <c r="Q7" i="9"/>
  <c r="P7" i="9"/>
  <c r="L7" i="9"/>
  <c r="K7" i="9"/>
  <c r="J7" i="9"/>
  <c r="I7" i="9"/>
  <c r="H7" i="9"/>
  <c r="D7" i="9"/>
  <c r="C7" i="9"/>
  <c r="W61" i="7"/>
  <c r="R59" i="7"/>
  <c r="W58" i="7"/>
  <c r="J59" i="7"/>
  <c r="I59" i="7"/>
  <c r="V59" i="7"/>
  <c r="U59" i="7"/>
  <c r="M59" i="7"/>
  <c r="F59" i="7"/>
  <c r="E59" i="7"/>
  <c r="W54" i="7"/>
  <c r="W53" i="7"/>
  <c r="W52" i="7"/>
  <c r="R55" i="7"/>
  <c r="Q55" i="7"/>
  <c r="J55" i="7"/>
  <c r="W50" i="7"/>
  <c r="V55" i="7"/>
  <c r="U55" i="7"/>
  <c r="N55" i="7"/>
  <c r="M55" i="7"/>
  <c r="E55" i="7"/>
  <c r="V47" i="7"/>
  <c r="W42" i="7"/>
  <c r="N43" i="7"/>
  <c r="M43" i="7"/>
  <c r="F43" i="7"/>
  <c r="E43" i="7"/>
  <c r="R43" i="7"/>
  <c r="Q43" i="7"/>
  <c r="I43" i="7"/>
  <c r="W38" i="7"/>
  <c r="V36" i="7"/>
  <c r="O36" i="7"/>
  <c r="N36" i="7"/>
  <c r="G36" i="7"/>
  <c r="W34" i="7"/>
  <c r="S36" i="7"/>
  <c r="R36" i="7"/>
  <c r="K36" i="7"/>
  <c r="J36" i="7"/>
  <c r="C36" i="7"/>
  <c r="W30" i="7"/>
  <c r="W29" i="7"/>
  <c r="V31" i="7"/>
  <c r="O31" i="7"/>
  <c r="N31" i="7"/>
  <c r="M31" i="7"/>
  <c r="G31" i="7"/>
  <c r="F31" i="7"/>
  <c r="W28" i="7"/>
  <c r="S31" i="7"/>
  <c r="R31" i="7"/>
  <c r="J31" i="7"/>
  <c r="C31" i="7"/>
  <c r="W24" i="7"/>
  <c r="W23" i="7"/>
  <c r="O25" i="7"/>
  <c r="N25" i="7"/>
  <c r="G25" i="7"/>
  <c r="F25" i="7"/>
  <c r="E25" i="7"/>
  <c r="D25" i="7"/>
  <c r="R25" i="7"/>
  <c r="P25" i="7"/>
  <c r="K25" i="7"/>
  <c r="J25" i="7"/>
  <c r="I25" i="7"/>
  <c r="C25" i="7"/>
  <c r="W18" i="7"/>
  <c r="W17" i="7"/>
  <c r="S19" i="7"/>
  <c r="R19" i="7"/>
  <c r="Q19" i="7"/>
  <c r="K19" i="7"/>
  <c r="J19" i="7"/>
  <c r="I19" i="7"/>
  <c r="H19" i="7"/>
  <c r="W15" i="7"/>
  <c r="V19" i="7"/>
  <c r="T19" i="7"/>
  <c r="N19" i="7"/>
  <c r="G19" i="7"/>
  <c r="W14" i="7"/>
  <c r="E19" i="7"/>
  <c r="W11" i="7"/>
  <c r="V12" i="7"/>
  <c r="O12" i="7"/>
  <c r="N12" i="7"/>
  <c r="M12" i="7"/>
  <c r="G12" i="7"/>
  <c r="F12" i="7"/>
  <c r="E12" i="7"/>
  <c r="D12" i="7"/>
  <c r="S12" i="7"/>
  <c r="R12" i="7"/>
  <c r="Q12" i="7"/>
  <c r="P12" i="7"/>
  <c r="J12" i="7"/>
  <c r="W9" i="7"/>
  <c r="W6" i="7"/>
  <c r="W5" i="7"/>
  <c r="W4" i="7"/>
  <c r="S7" i="7"/>
  <c r="R7" i="7"/>
  <c r="Q7" i="7"/>
  <c r="P7" i="7"/>
  <c r="K7" i="7"/>
  <c r="J7" i="7"/>
  <c r="I7" i="7"/>
  <c r="H7" i="7"/>
  <c r="W3" i="7"/>
  <c r="S59" i="7"/>
  <c r="K59" i="7"/>
  <c r="C59" i="7"/>
  <c r="P59" i="7"/>
  <c r="H59" i="7"/>
  <c r="T59" i="7"/>
  <c r="O59" i="7"/>
  <c r="N59" i="7"/>
  <c r="L59" i="7"/>
  <c r="G59" i="7"/>
  <c r="D59" i="7"/>
  <c r="S55" i="7"/>
  <c r="K55" i="7"/>
  <c r="C55" i="7"/>
  <c r="W51" i="7"/>
  <c r="T55" i="7"/>
  <c r="P55" i="7"/>
  <c r="O55" i="7"/>
  <c r="L55" i="7"/>
  <c r="H55" i="7"/>
  <c r="F55" i="7"/>
  <c r="D55" i="7"/>
  <c r="L47" i="7"/>
  <c r="D47" i="7"/>
  <c r="V43" i="7"/>
  <c r="T43" i="7"/>
  <c r="P43" i="7"/>
  <c r="H43" i="7"/>
  <c r="U43" i="7"/>
  <c r="S43" i="7"/>
  <c r="O43" i="7"/>
  <c r="L43" i="7"/>
  <c r="K43" i="7"/>
  <c r="J43" i="7"/>
  <c r="G43" i="7"/>
  <c r="D43" i="7"/>
  <c r="C43" i="7"/>
  <c r="T36" i="7"/>
  <c r="P36" i="7"/>
  <c r="L36" i="7"/>
  <c r="H36" i="7"/>
  <c r="D36" i="7"/>
  <c r="W35" i="7"/>
  <c r="U36" i="7"/>
  <c r="Q36" i="7"/>
  <c r="M36" i="7"/>
  <c r="I36" i="7"/>
  <c r="E36" i="7"/>
  <c r="Q31" i="7"/>
  <c r="I31" i="7"/>
  <c r="U31" i="7"/>
  <c r="T31" i="7"/>
  <c r="P31" i="7"/>
  <c r="L31" i="7"/>
  <c r="K31" i="7"/>
  <c r="H31" i="7"/>
  <c r="E31" i="7"/>
  <c r="D31" i="7"/>
  <c r="S25" i="7"/>
  <c r="Q25" i="7"/>
  <c r="V25" i="7"/>
  <c r="U25" i="7"/>
  <c r="T25" i="7"/>
  <c r="M25" i="7"/>
  <c r="L25" i="7"/>
  <c r="H25" i="7"/>
  <c r="U19" i="7"/>
  <c r="M19" i="7"/>
  <c r="W16" i="7"/>
  <c r="P19" i="7"/>
  <c r="O19" i="7"/>
  <c r="L19" i="7"/>
  <c r="D19" i="7"/>
  <c r="I12" i="7"/>
  <c r="H12" i="7"/>
  <c r="U12" i="7"/>
  <c r="T12" i="7"/>
  <c r="L12" i="7"/>
  <c r="K12" i="7"/>
  <c r="V7" i="7"/>
  <c r="U7" i="7"/>
  <c r="T7" i="7"/>
  <c r="O7" i="7"/>
  <c r="N7" i="7"/>
  <c r="M7" i="7"/>
  <c r="L7" i="7"/>
  <c r="G7" i="7"/>
  <c r="F7" i="7"/>
  <c r="E7" i="7"/>
  <c r="D7" i="7"/>
  <c r="L7" i="5"/>
  <c r="D7" i="5"/>
  <c r="P7" i="5"/>
  <c r="H7" i="5"/>
  <c r="W63" i="5"/>
  <c r="W61" i="5"/>
  <c r="V59" i="5"/>
  <c r="T59" i="5"/>
  <c r="S59" i="5"/>
  <c r="N59" i="5"/>
  <c r="L59" i="5"/>
  <c r="K59" i="5"/>
  <c r="F59" i="5"/>
  <c r="D59" i="5"/>
  <c r="C59" i="5"/>
  <c r="W58" i="5"/>
  <c r="U59" i="5"/>
  <c r="R59" i="5"/>
  <c r="Q59" i="5"/>
  <c r="P59" i="5"/>
  <c r="O59" i="5"/>
  <c r="M59" i="5"/>
  <c r="J59" i="5"/>
  <c r="I59" i="5"/>
  <c r="H59" i="5"/>
  <c r="G59" i="5"/>
  <c r="E59" i="5"/>
  <c r="W57" i="5"/>
  <c r="V55" i="5"/>
  <c r="S55" i="5"/>
  <c r="N55" i="5"/>
  <c r="K55" i="5"/>
  <c r="F55" i="5"/>
  <c r="C55" i="5"/>
  <c r="W54" i="5"/>
  <c r="W53" i="5"/>
  <c r="W52" i="5"/>
  <c r="P55" i="5"/>
  <c r="H55" i="5"/>
  <c r="W51" i="5"/>
  <c r="W50" i="5"/>
  <c r="U55" i="5"/>
  <c r="T55" i="5"/>
  <c r="R55" i="5"/>
  <c r="Q55" i="5"/>
  <c r="O55" i="5"/>
  <c r="M55" i="5"/>
  <c r="L55" i="5"/>
  <c r="J55" i="5"/>
  <c r="I55" i="5"/>
  <c r="G55" i="5"/>
  <c r="E55" i="5"/>
  <c r="D55" i="5"/>
  <c r="W49" i="5"/>
  <c r="L47" i="5"/>
  <c r="C47" i="5"/>
  <c r="D47" i="5"/>
  <c r="W46" i="5"/>
  <c r="S43" i="5"/>
  <c r="Q43" i="5"/>
  <c r="P43" i="5"/>
  <c r="K43" i="5"/>
  <c r="I43" i="5"/>
  <c r="H43" i="5"/>
  <c r="C43" i="5"/>
  <c r="W42" i="5"/>
  <c r="U43" i="5"/>
  <c r="M43" i="5"/>
  <c r="E43" i="5"/>
  <c r="V43" i="5"/>
  <c r="T43" i="5"/>
  <c r="R43" i="5"/>
  <c r="O43" i="5"/>
  <c r="N43" i="5"/>
  <c r="L43" i="5"/>
  <c r="J43" i="5"/>
  <c r="G43" i="5"/>
  <c r="F43" i="5"/>
  <c r="D43" i="5"/>
  <c r="W38" i="5"/>
  <c r="U36" i="5"/>
  <c r="T36" i="5"/>
  <c r="O36" i="5"/>
  <c r="M36" i="5"/>
  <c r="L36" i="5"/>
  <c r="G36" i="5"/>
  <c r="E36" i="5"/>
  <c r="D36" i="5"/>
  <c r="W35" i="5"/>
  <c r="Q36" i="5"/>
  <c r="I36" i="5"/>
  <c r="W34" i="5"/>
  <c r="V36" i="5"/>
  <c r="S36" i="5"/>
  <c r="R36" i="5"/>
  <c r="P36" i="5"/>
  <c r="N36" i="5"/>
  <c r="K36" i="5"/>
  <c r="J36" i="5"/>
  <c r="H36" i="5"/>
  <c r="F36" i="5"/>
  <c r="C36" i="5"/>
  <c r="T31" i="5"/>
  <c r="Q31" i="5"/>
  <c r="L31" i="5"/>
  <c r="I31" i="5"/>
  <c r="D31" i="5"/>
  <c r="W30" i="5"/>
  <c r="V31" i="5"/>
  <c r="N31" i="5"/>
  <c r="F31" i="5"/>
  <c r="W29" i="5"/>
  <c r="W28" i="5"/>
  <c r="U31" i="5"/>
  <c r="S31" i="5"/>
  <c r="R31" i="5"/>
  <c r="P31" i="5"/>
  <c r="O31" i="5"/>
  <c r="M31" i="5"/>
  <c r="K31" i="5"/>
  <c r="J31" i="5"/>
  <c r="H31" i="5"/>
  <c r="G31" i="5"/>
  <c r="E31" i="5"/>
  <c r="C31" i="5"/>
  <c r="V25" i="5"/>
  <c r="S25" i="5"/>
  <c r="N25" i="5"/>
  <c r="K25" i="5"/>
  <c r="F25" i="5"/>
  <c r="C25" i="5"/>
  <c r="W24" i="5"/>
  <c r="P25" i="5"/>
  <c r="H25" i="5"/>
  <c r="W23" i="5"/>
  <c r="W22" i="5"/>
  <c r="U25" i="5"/>
  <c r="T25" i="5"/>
  <c r="R25" i="5"/>
  <c r="Q25" i="5"/>
  <c r="O25" i="5"/>
  <c r="M25" i="5"/>
  <c r="L25" i="5"/>
  <c r="J25" i="5"/>
  <c r="I25" i="5"/>
  <c r="G25" i="5"/>
  <c r="E25" i="5"/>
  <c r="D25" i="5"/>
  <c r="V19" i="5"/>
  <c r="U19" i="5"/>
  <c r="N19" i="5"/>
  <c r="M19" i="5"/>
  <c r="F19" i="5"/>
  <c r="E19" i="5"/>
  <c r="W18" i="5"/>
  <c r="W17" i="5"/>
  <c r="W16" i="5"/>
  <c r="R19" i="5"/>
  <c r="O19" i="5"/>
  <c r="J19" i="5"/>
  <c r="G19" i="5"/>
  <c r="W15" i="5"/>
  <c r="T19" i="5"/>
  <c r="S19" i="5"/>
  <c r="Q19" i="5"/>
  <c r="P19" i="5"/>
  <c r="L19" i="5"/>
  <c r="K19" i="5"/>
  <c r="I19" i="5"/>
  <c r="H19" i="5"/>
  <c r="D19" i="5"/>
  <c r="W14" i="5"/>
  <c r="S12" i="5"/>
  <c r="P12" i="5"/>
  <c r="K12" i="5"/>
  <c r="H12" i="5"/>
  <c r="C12" i="5"/>
  <c r="W11" i="5"/>
  <c r="Q12" i="5"/>
  <c r="I12" i="5"/>
  <c r="W10" i="5"/>
  <c r="V12" i="5"/>
  <c r="U12" i="5"/>
  <c r="T12" i="5"/>
  <c r="R12" i="5"/>
  <c r="O12" i="5"/>
  <c r="N12" i="5"/>
  <c r="M12" i="5"/>
  <c r="L12" i="5"/>
  <c r="J12" i="5"/>
  <c r="G12" i="5"/>
  <c r="F12" i="5"/>
  <c r="E12" i="5"/>
  <c r="D12" i="5"/>
  <c r="W6" i="5"/>
  <c r="W5" i="5"/>
  <c r="V7" i="5"/>
  <c r="U7" i="5"/>
  <c r="T7" i="5"/>
  <c r="S7" i="5"/>
  <c r="R7" i="5"/>
  <c r="Q7" i="5"/>
  <c r="O7" i="5"/>
  <c r="N7" i="5"/>
  <c r="M7" i="5"/>
  <c r="K7" i="5"/>
  <c r="J7" i="5"/>
  <c r="I7" i="5"/>
  <c r="G7" i="5"/>
  <c r="F7" i="5"/>
  <c r="W3" i="5"/>
  <c r="C7" i="5"/>
  <c r="W61" i="8"/>
  <c r="R59" i="8"/>
  <c r="J59" i="8"/>
  <c r="V59" i="8"/>
  <c r="N59" i="8"/>
  <c r="F59" i="8"/>
  <c r="W54" i="8"/>
  <c r="W53" i="8"/>
  <c r="W52" i="8"/>
  <c r="R55" i="8"/>
  <c r="W50" i="8"/>
  <c r="V55" i="8"/>
  <c r="N55" i="8"/>
  <c r="W49" i="8"/>
  <c r="W42" i="8"/>
  <c r="V43" i="8"/>
  <c r="N43" i="8"/>
  <c r="F43" i="8"/>
  <c r="R43" i="8"/>
  <c r="J43" i="8"/>
  <c r="W38" i="8"/>
  <c r="W35" i="8"/>
  <c r="O36" i="8"/>
  <c r="G36" i="8"/>
  <c r="S36" i="8"/>
  <c r="K36" i="8"/>
  <c r="C36" i="8"/>
  <c r="W30" i="8"/>
  <c r="W29" i="8"/>
  <c r="O31" i="8"/>
  <c r="W28" i="8"/>
  <c r="S31" i="8"/>
  <c r="K31" i="8"/>
  <c r="W24" i="8"/>
  <c r="O25" i="8"/>
  <c r="G25" i="8"/>
  <c r="S25" i="8"/>
  <c r="K25" i="8"/>
  <c r="W16" i="8"/>
  <c r="K19" i="8"/>
  <c r="W15" i="8"/>
  <c r="O19" i="8"/>
  <c r="G19" i="8"/>
  <c r="W11" i="8"/>
  <c r="O12" i="8"/>
  <c r="G12" i="8"/>
  <c r="S12" i="8"/>
  <c r="K12" i="8"/>
  <c r="W6" i="8"/>
  <c r="W5" i="8"/>
  <c r="O7" i="8"/>
  <c r="G7" i="8"/>
  <c r="S7" i="8"/>
  <c r="K7" i="8"/>
  <c r="W3" i="8"/>
  <c r="T59" i="8"/>
  <c r="S59" i="8"/>
  <c r="L59" i="8"/>
  <c r="K59" i="8"/>
  <c r="D59" i="8"/>
  <c r="C59" i="8"/>
  <c r="U59" i="8"/>
  <c r="Q59" i="8"/>
  <c r="P59" i="8"/>
  <c r="O59" i="8"/>
  <c r="M59" i="8"/>
  <c r="I59" i="8"/>
  <c r="H59" i="8"/>
  <c r="G59" i="8"/>
  <c r="E59" i="8"/>
  <c r="S55" i="8"/>
  <c r="K55" i="8"/>
  <c r="C55" i="8"/>
  <c r="W51" i="8"/>
  <c r="U55" i="8"/>
  <c r="M55" i="8"/>
  <c r="E55" i="8"/>
  <c r="T55" i="8"/>
  <c r="Q55" i="8"/>
  <c r="P55" i="8"/>
  <c r="O55" i="8"/>
  <c r="L55" i="8"/>
  <c r="I55" i="8"/>
  <c r="H55" i="8"/>
  <c r="G55" i="8"/>
  <c r="D55" i="8"/>
  <c r="D47" i="8"/>
  <c r="L47" i="8"/>
  <c r="P43" i="8"/>
  <c r="H43" i="8"/>
  <c r="S43" i="8"/>
  <c r="K43" i="8"/>
  <c r="U43" i="8"/>
  <c r="T43" i="8"/>
  <c r="Q43" i="8"/>
  <c r="O43" i="8"/>
  <c r="M43" i="8"/>
  <c r="L43" i="8"/>
  <c r="I43" i="8"/>
  <c r="G43" i="8"/>
  <c r="E43" i="8"/>
  <c r="D43" i="8"/>
  <c r="T36" i="8"/>
  <c r="L36" i="8"/>
  <c r="D36" i="8"/>
  <c r="V36" i="8"/>
  <c r="U36" i="8"/>
  <c r="R36" i="8"/>
  <c r="Q36" i="8"/>
  <c r="P36" i="8"/>
  <c r="N36" i="8"/>
  <c r="M36" i="8"/>
  <c r="J36" i="8"/>
  <c r="I36" i="8"/>
  <c r="H36" i="8"/>
  <c r="F36" i="8"/>
  <c r="E36" i="8"/>
  <c r="Q31" i="8"/>
  <c r="I31" i="8"/>
  <c r="T31" i="8"/>
  <c r="L31" i="8"/>
  <c r="D31" i="8"/>
  <c r="R31" i="8"/>
  <c r="J31" i="8"/>
  <c r="V31" i="8"/>
  <c r="U31" i="8"/>
  <c r="P31" i="8"/>
  <c r="N31" i="8"/>
  <c r="M31" i="8"/>
  <c r="H31" i="8"/>
  <c r="F31" i="8"/>
  <c r="E31" i="8"/>
  <c r="C25" i="8"/>
  <c r="U25" i="8"/>
  <c r="M25" i="8"/>
  <c r="E25" i="8"/>
  <c r="T25" i="8"/>
  <c r="L25" i="8"/>
  <c r="D25" i="8"/>
  <c r="W22" i="8"/>
  <c r="V25" i="8"/>
  <c r="R25" i="8"/>
  <c r="Q25" i="8"/>
  <c r="P25" i="8"/>
  <c r="N25" i="8"/>
  <c r="J25" i="8"/>
  <c r="I25" i="8"/>
  <c r="H25" i="8"/>
  <c r="F25" i="8"/>
  <c r="U19" i="8"/>
  <c r="M19" i="8"/>
  <c r="E19" i="8"/>
  <c r="W18" i="8"/>
  <c r="V19" i="8"/>
  <c r="T19" i="8"/>
  <c r="S19" i="8"/>
  <c r="R19" i="8"/>
  <c r="Q19" i="8"/>
  <c r="P19" i="8"/>
  <c r="N19" i="8"/>
  <c r="L19" i="8"/>
  <c r="J19" i="8"/>
  <c r="I19" i="8"/>
  <c r="H19" i="8"/>
  <c r="F19" i="8"/>
  <c r="D19" i="8"/>
  <c r="Q12" i="8"/>
  <c r="P12" i="8"/>
  <c r="I12" i="8"/>
  <c r="H12" i="8"/>
  <c r="V12" i="8"/>
  <c r="U12" i="8"/>
  <c r="T12" i="8"/>
  <c r="R12" i="8"/>
  <c r="N12" i="8"/>
  <c r="M12" i="8"/>
  <c r="L12" i="8"/>
  <c r="J12" i="8"/>
  <c r="F12" i="8"/>
  <c r="E12" i="8"/>
  <c r="D12" i="8"/>
  <c r="W9" i="8"/>
  <c r="V7" i="8"/>
  <c r="U7" i="8"/>
  <c r="T7" i="8"/>
  <c r="R7" i="8"/>
  <c r="Q7" i="8"/>
  <c r="P7" i="8"/>
  <c r="N7" i="8"/>
  <c r="M7" i="8"/>
  <c r="L7" i="8"/>
  <c r="J7" i="8"/>
  <c r="I7" i="8"/>
  <c r="H7" i="8"/>
  <c r="F7" i="8"/>
  <c r="E7" i="8"/>
  <c r="D7" i="8"/>
  <c r="P31" i="6"/>
  <c r="H31" i="6"/>
  <c r="V31" i="6"/>
  <c r="V31" i="11" s="1"/>
  <c r="U31" i="6"/>
  <c r="T31" i="6"/>
  <c r="S31" i="6"/>
  <c r="S31" i="11" s="1"/>
  <c r="R31" i="6"/>
  <c r="Q31" i="6"/>
  <c r="O31" i="6"/>
  <c r="N31" i="6"/>
  <c r="M31" i="6"/>
  <c r="L31" i="6"/>
  <c r="K31" i="6"/>
  <c r="J31" i="6"/>
  <c r="I31" i="6"/>
  <c r="G31" i="6"/>
  <c r="F31" i="6"/>
  <c r="F31" i="11" s="1"/>
  <c r="E31" i="6"/>
  <c r="D31" i="6"/>
  <c r="U31" i="11" l="1"/>
  <c r="J31" i="11"/>
  <c r="N31" i="11"/>
  <c r="O31" i="11"/>
  <c r="Q31" i="11"/>
  <c r="I31" i="11"/>
  <c r="H31" i="11"/>
  <c r="P31" i="11"/>
  <c r="D31" i="11"/>
  <c r="R31" i="11"/>
  <c r="M31" i="11"/>
  <c r="L31" i="11"/>
  <c r="K31" i="11"/>
  <c r="E31" i="11"/>
  <c r="T31" i="11"/>
  <c r="O66" i="9"/>
  <c r="W63" i="11"/>
  <c r="AE15" i="10"/>
  <c r="W31" i="10"/>
  <c r="O66" i="10"/>
  <c r="W12" i="10"/>
  <c r="W19" i="10"/>
  <c r="W25" i="10"/>
  <c r="W43" i="10"/>
  <c r="J66" i="10"/>
  <c r="R66" i="10"/>
  <c r="W7" i="10"/>
  <c r="I66" i="10"/>
  <c r="Q66" i="10"/>
  <c r="K66" i="10"/>
  <c r="S66" i="10"/>
  <c r="L66" i="10"/>
  <c r="T66" i="10"/>
  <c r="W59" i="10"/>
  <c r="E66" i="10"/>
  <c r="U66" i="10"/>
  <c r="H66" i="10"/>
  <c r="P66" i="10"/>
  <c r="F66" i="10"/>
  <c r="N66" i="10"/>
  <c r="G36" i="10"/>
  <c r="W36" i="10" s="1"/>
  <c r="W40" i="10"/>
  <c r="C55" i="10"/>
  <c r="W55" i="10" s="1"/>
  <c r="W3" i="10"/>
  <c r="W45" i="10"/>
  <c r="W46" i="10"/>
  <c r="W63" i="10"/>
  <c r="C19" i="10"/>
  <c r="M47" i="10"/>
  <c r="M66" i="10" s="1"/>
  <c r="W28" i="10"/>
  <c r="V47" i="10"/>
  <c r="V66" i="10" s="1"/>
  <c r="W21" i="10"/>
  <c r="W45" i="9"/>
  <c r="Q66" i="9"/>
  <c r="I55" i="9"/>
  <c r="W55" i="9" s="1"/>
  <c r="W28" i="9"/>
  <c r="G66" i="9"/>
  <c r="W41" i="9"/>
  <c r="I59" i="9"/>
  <c r="W33" i="9"/>
  <c r="W49" i="9"/>
  <c r="AE15" i="9"/>
  <c r="W7" i="9"/>
  <c r="W31" i="9"/>
  <c r="W43" i="9"/>
  <c r="K66" i="9"/>
  <c r="H66" i="9"/>
  <c r="P66" i="9"/>
  <c r="S66" i="9"/>
  <c r="J66" i="9"/>
  <c r="R66" i="9"/>
  <c r="W36" i="9"/>
  <c r="D66" i="9"/>
  <c r="L66" i="9"/>
  <c r="T66" i="9"/>
  <c r="E66" i="9"/>
  <c r="U66" i="9"/>
  <c r="F66" i="9"/>
  <c r="N66" i="9"/>
  <c r="V66" i="9"/>
  <c r="W10" i="9"/>
  <c r="W12" i="9" s="1"/>
  <c r="W40" i="9"/>
  <c r="W3" i="9"/>
  <c r="W14" i="9"/>
  <c r="W19" i="9" s="1"/>
  <c r="W21" i="9"/>
  <c r="C25" i="9"/>
  <c r="W25" i="9" s="1"/>
  <c r="M47" i="9"/>
  <c r="M66" i="9" s="1"/>
  <c r="W27" i="9"/>
  <c r="W57" i="7"/>
  <c r="W10" i="7"/>
  <c r="W12" i="7" s="1"/>
  <c r="F19" i="7"/>
  <c r="W22" i="7"/>
  <c r="W41" i="7"/>
  <c r="W49" i="7"/>
  <c r="C19" i="7"/>
  <c r="W43" i="7"/>
  <c r="I55" i="7"/>
  <c r="I66" i="7" s="1"/>
  <c r="Q59" i="7"/>
  <c r="Q66" i="7" s="1"/>
  <c r="F36" i="7"/>
  <c r="F66" i="7" s="1"/>
  <c r="AE15" i="7"/>
  <c r="W19" i="7"/>
  <c r="O66" i="7"/>
  <c r="W31" i="7"/>
  <c r="D66" i="7"/>
  <c r="L66" i="7"/>
  <c r="T66" i="7"/>
  <c r="H66" i="7"/>
  <c r="P66" i="7"/>
  <c r="J66" i="7"/>
  <c r="R66" i="7"/>
  <c r="W25" i="7"/>
  <c r="N66" i="7"/>
  <c r="V66" i="7"/>
  <c r="K66" i="7"/>
  <c r="S66" i="7"/>
  <c r="E66" i="7"/>
  <c r="U66" i="7"/>
  <c r="C7" i="7"/>
  <c r="W7" i="7" s="1"/>
  <c r="W21" i="7"/>
  <c r="W27" i="7"/>
  <c r="W46" i="7"/>
  <c r="W63" i="7"/>
  <c r="C12" i="7"/>
  <c r="M47" i="7"/>
  <c r="M66" i="7" s="1"/>
  <c r="W33" i="7"/>
  <c r="G55" i="7"/>
  <c r="G66" i="7" s="1"/>
  <c r="W40" i="7"/>
  <c r="W4" i="5"/>
  <c r="AE15" i="5"/>
  <c r="O66" i="5"/>
  <c r="W19" i="5"/>
  <c r="W43" i="5"/>
  <c r="I66" i="5"/>
  <c r="Q66" i="5"/>
  <c r="S66" i="5"/>
  <c r="P66" i="5"/>
  <c r="G66" i="5"/>
  <c r="W36" i="5"/>
  <c r="K66" i="5"/>
  <c r="J66" i="5"/>
  <c r="R66" i="5"/>
  <c r="W31" i="5"/>
  <c r="W55" i="5"/>
  <c r="W25" i="5"/>
  <c r="D66" i="5"/>
  <c r="L66" i="5"/>
  <c r="T66" i="5"/>
  <c r="H66" i="5"/>
  <c r="U66" i="5"/>
  <c r="F66" i="5"/>
  <c r="N66" i="5"/>
  <c r="W40" i="5"/>
  <c r="W21" i="5"/>
  <c r="W27" i="5"/>
  <c r="E7" i="5"/>
  <c r="W7" i="5" s="1"/>
  <c r="W45" i="5"/>
  <c r="W33" i="5"/>
  <c r="V47" i="5"/>
  <c r="V66" i="5" s="1"/>
  <c r="W59" i="5"/>
  <c r="W9" i="5"/>
  <c r="W12" i="5" s="1"/>
  <c r="W41" i="5"/>
  <c r="C19" i="5"/>
  <c r="C66" i="5" s="1"/>
  <c r="W4" i="8"/>
  <c r="F55" i="8"/>
  <c r="F66" i="8" s="1"/>
  <c r="W10" i="8"/>
  <c r="W12" i="8" s="1"/>
  <c r="W34" i="8"/>
  <c r="W41" i="8"/>
  <c r="J55" i="8"/>
  <c r="J66" i="8" s="1"/>
  <c r="W58" i="8"/>
  <c r="W14" i="8"/>
  <c r="G31" i="8"/>
  <c r="G31" i="11" s="1"/>
  <c r="AE15" i="8"/>
  <c r="H66" i="8"/>
  <c r="P66" i="8"/>
  <c r="O66" i="8"/>
  <c r="I66" i="8"/>
  <c r="Q66" i="8"/>
  <c r="S66" i="8"/>
  <c r="R66" i="8"/>
  <c r="W36" i="8"/>
  <c r="W59" i="8"/>
  <c r="W25" i="8"/>
  <c r="V47" i="8"/>
  <c r="V66" i="8" s="1"/>
  <c r="D66" i="8"/>
  <c r="L66" i="8"/>
  <c r="T66" i="8"/>
  <c r="K66" i="8"/>
  <c r="E66" i="8"/>
  <c r="U66" i="8"/>
  <c r="N66" i="8"/>
  <c r="W17" i="8"/>
  <c r="W21" i="8"/>
  <c r="W40" i="8"/>
  <c r="C7" i="8"/>
  <c r="W7" i="8" s="1"/>
  <c r="W23" i="8"/>
  <c r="W27" i="8"/>
  <c r="C31" i="8"/>
  <c r="W31" i="8" s="1"/>
  <c r="W46" i="8"/>
  <c r="W57" i="8"/>
  <c r="W63" i="8"/>
  <c r="C12" i="8"/>
  <c r="C43" i="8"/>
  <c r="W43" i="8" s="1"/>
  <c r="W45" i="8"/>
  <c r="C47" i="8"/>
  <c r="W33" i="8"/>
  <c r="C19" i="8"/>
  <c r="I16" i="4"/>
  <c r="I17" i="4"/>
  <c r="I18" i="4"/>
  <c r="I19" i="4"/>
  <c r="I5" i="4"/>
  <c r="I6" i="4"/>
  <c r="I7" i="4"/>
  <c r="I12" i="4"/>
  <c r="I8" i="4"/>
  <c r="I9" i="4"/>
  <c r="I10" i="4"/>
  <c r="I11" i="4"/>
  <c r="I13" i="4"/>
  <c r="I3" i="4"/>
  <c r="I14" i="4"/>
  <c r="I15" i="4"/>
  <c r="I4" i="4"/>
  <c r="W55" i="8" l="1"/>
  <c r="W55" i="7"/>
  <c r="W59" i="7"/>
  <c r="C66" i="10"/>
  <c r="I66" i="9"/>
  <c r="E66" i="5"/>
  <c r="G66" i="8"/>
  <c r="G66" i="10"/>
  <c r="D47" i="10"/>
  <c r="W59" i="9"/>
  <c r="W47" i="9"/>
  <c r="C66" i="9"/>
  <c r="W66" i="9" s="1"/>
  <c r="W36" i="7"/>
  <c r="W45" i="7"/>
  <c r="C47" i="7"/>
  <c r="M47" i="5"/>
  <c r="W19" i="8"/>
  <c r="M47" i="8"/>
  <c r="M66" i="8" s="1"/>
  <c r="C66" i="8"/>
  <c r="W47" i="8"/>
  <c r="W66" i="8" l="1"/>
  <c r="W47" i="10"/>
  <c r="D66" i="10"/>
  <c r="W66" i="10" s="1"/>
  <c r="W47" i="7"/>
  <c r="C66" i="7"/>
  <c r="W66" i="7" s="1"/>
  <c r="M66" i="5"/>
  <c r="W66" i="5" s="1"/>
  <c r="W47" i="5"/>
  <c r="AE15" i="6" l="1"/>
  <c r="O59" i="6" l="1"/>
  <c r="O59" i="1"/>
  <c r="M12" i="6"/>
  <c r="M12" i="1"/>
  <c r="M12" i="11" s="1"/>
  <c r="L47" i="1"/>
  <c r="E59" i="6"/>
  <c r="E59" i="1"/>
  <c r="U43" i="6"/>
  <c r="U43" i="1"/>
  <c r="O36" i="6"/>
  <c r="O36" i="1"/>
  <c r="N59" i="6"/>
  <c r="N59" i="1"/>
  <c r="J12" i="6"/>
  <c r="J12" i="1"/>
  <c r="W38" i="1"/>
  <c r="V12" i="6"/>
  <c r="V12" i="1"/>
  <c r="T25" i="6"/>
  <c r="T25" i="1"/>
  <c r="T25" i="11" s="1"/>
  <c r="P43" i="6"/>
  <c r="P43" i="1"/>
  <c r="P43" i="11" s="1"/>
  <c r="L59" i="6"/>
  <c r="L59" i="1"/>
  <c r="L59" i="11" s="1"/>
  <c r="F59" i="6"/>
  <c r="F59" i="1"/>
  <c r="M47" i="6"/>
  <c r="M47" i="1"/>
  <c r="M47" i="11" s="1"/>
  <c r="D12" i="6"/>
  <c r="D12" i="1"/>
  <c r="D12" i="11" s="1"/>
  <c r="V59" i="6"/>
  <c r="V59" i="1"/>
  <c r="V59" i="11" s="1"/>
  <c r="D59" i="6"/>
  <c r="D59" i="1"/>
  <c r="D59" i="11" s="1"/>
  <c r="I55" i="6"/>
  <c r="I55" i="1"/>
  <c r="I55" i="11" s="1"/>
  <c r="U36" i="6"/>
  <c r="U36" i="1"/>
  <c r="U36" i="11" s="1"/>
  <c r="V47" i="6"/>
  <c r="L12" i="6"/>
  <c r="L12" i="1"/>
  <c r="H36" i="6"/>
  <c r="H36" i="1"/>
  <c r="K59" i="6"/>
  <c r="K59" i="1"/>
  <c r="M59" i="6"/>
  <c r="M59" i="1"/>
  <c r="Q59" i="6"/>
  <c r="Q59" i="1"/>
  <c r="U25" i="6"/>
  <c r="U25" i="1"/>
  <c r="Q36" i="6"/>
  <c r="Q36" i="1"/>
  <c r="T43" i="6"/>
  <c r="T43" i="1"/>
  <c r="Q55" i="6"/>
  <c r="Q55" i="1"/>
  <c r="M55" i="6"/>
  <c r="M55" i="1"/>
  <c r="K25" i="6"/>
  <c r="K25" i="1"/>
  <c r="G43" i="6"/>
  <c r="G43" i="1"/>
  <c r="U55" i="6"/>
  <c r="T12" i="6"/>
  <c r="T12" i="1"/>
  <c r="T12" i="11" s="1"/>
  <c r="D55" i="1"/>
  <c r="P36" i="1"/>
  <c r="P36" i="6"/>
  <c r="H59" i="1"/>
  <c r="G43" i="11" l="1"/>
  <c r="T43" i="11"/>
  <c r="M59" i="11"/>
  <c r="J12" i="11"/>
  <c r="E59" i="11"/>
  <c r="P36" i="11"/>
  <c r="M55" i="11"/>
  <c r="U25" i="11"/>
  <c r="H36" i="11"/>
  <c r="O36" i="11"/>
  <c r="F59" i="11"/>
  <c r="V12" i="11"/>
  <c r="O59" i="11"/>
  <c r="K25" i="11"/>
  <c r="Q36" i="11"/>
  <c r="K59" i="11"/>
  <c r="N59" i="11"/>
  <c r="Q55" i="11"/>
  <c r="Q59" i="11"/>
  <c r="L12" i="11"/>
  <c r="U43" i="11"/>
  <c r="W24" i="6"/>
  <c r="U55" i="1"/>
  <c r="U55" i="11" s="1"/>
  <c r="W29" i="1"/>
  <c r="H7" i="1"/>
  <c r="W42" i="6"/>
  <c r="W28" i="6"/>
  <c r="R55" i="1"/>
  <c r="W21" i="1"/>
  <c r="C25" i="1"/>
  <c r="C31" i="1"/>
  <c r="W27" i="1"/>
  <c r="U31" i="1"/>
  <c r="I12" i="6"/>
  <c r="L19" i="6"/>
  <c r="W6" i="6"/>
  <c r="P25" i="6"/>
  <c r="G55" i="6"/>
  <c r="R19" i="6"/>
  <c r="D19" i="1"/>
  <c r="N12" i="1"/>
  <c r="W38" i="6"/>
  <c r="W38" i="11" s="1"/>
  <c r="W57" i="1"/>
  <c r="C59" i="1"/>
  <c r="W61" i="6"/>
  <c r="L25" i="1"/>
  <c r="W49" i="6"/>
  <c r="C55" i="6"/>
  <c r="M19" i="6"/>
  <c r="C36" i="1"/>
  <c r="W33" i="1"/>
  <c r="G12" i="1"/>
  <c r="R59" i="6"/>
  <c r="W23" i="6"/>
  <c r="G36" i="1"/>
  <c r="Q25" i="6"/>
  <c r="T36" i="6"/>
  <c r="J59" i="6"/>
  <c r="T59" i="1"/>
  <c r="W9" i="6"/>
  <c r="C12" i="6"/>
  <c r="R43" i="6"/>
  <c r="E43" i="6"/>
  <c r="I25" i="6"/>
  <c r="S25" i="6"/>
  <c r="J19" i="6"/>
  <c r="I43" i="6"/>
  <c r="R7" i="6"/>
  <c r="R55" i="6"/>
  <c r="Q7" i="1"/>
  <c r="C25" i="6"/>
  <c r="W21" i="6"/>
  <c r="O55" i="1"/>
  <c r="K31" i="1"/>
  <c r="F31" i="1"/>
  <c r="W42" i="1"/>
  <c r="W42" i="11" s="1"/>
  <c r="S55" i="1"/>
  <c r="N36" i="1"/>
  <c r="S36" i="1"/>
  <c r="D19" i="6"/>
  <c r="N12" i="6"/>
  <c r="W6" i="1"/>
  <c r="W54" i="1"/>
  <c r="O12" i="1"/>
  <c r="Q19" i="1"/>
  <c r="W57" i="6"/>
  <c r="C59" i="6"/>
  <c r="L25" i="6"/>
  <c r="V43" i="1"/>
  <c r="C36" i="6"/>
  <c r="W33" i="6"/>
  <c r="G12" i="6"/>
  <c r="W35" i="1"/>
  <c r="G36" i="6"/>
  <c r="W15" i="1"/>
  <c r="R25" i="1"/>
  <c r="M43" i="1"/>
  <c r="E19" i="1"/>
  <c r="S43" i="1"/>
  <c r="J59" i="1"/>
  <c r="J59" i="11" s="1"/>
  <c r="W41" i="1"/>
  <c r="T59" i="6"/>
  <c r="W11" i="6"/>
  <c r="F43" i="1"/>
  <c r="J25" i="1"/>
  <c r="G19" i="1"/>
  <c r="D47" i="1"/>
  <c r="I36" i="1"/>
  <c r="K7" i="6"/>
  <c r="K7" i="1"/>
  <c r="T7" i="6"/>
  <c r="Q7" i="6"/>
  <c r="V47" i="1"/>
  <c r="V47" i="11" s="1"/>
  <c r="J55" i="1"/>
  <c r="L43" i="1"/>
  <c r="Q43" i="1"/>
  <c r="O55" i="6"/>
  <c r="S31" i="1"/>
  <c r="N31" i="1"/>
  <c r="W34" i="1"/>
  <c r="N55" i="1"/>
  <c r="S55" i="6"/>
  <c r="N36" i="6"/>
  <c r="S36" i="6"/>
  <c r="T55" i="6"/>
  <c r="H19" i="1"/>
  <c r="K55" i="1"/>
  <c r="F12" i="1"/>
  <c r="W54" i="6"/>
  <c r="O12" i="6"/>
  <c r="Q19" i="6"/>
  <c r="L55" i="6"/>
  <c r="H43" i="6"/>
  <c r="V43" i="6"/>
  <c r="W35" i="6"/>
  <c r="D25" i="1"/>
  <c r="W15" i="6"/>
  <c r="R25" i="6"/>
  <c r="M43" i="6"/>
  <c r="E19" i="6"/>
  <c r="S43" i="6"/>
  <c r="U7" i="1"/>
  <c r="W41" i="6"/>
  <c r="T55" i="1"/>
  <c r="H12" i="1"/>
  <c r="F43" i="6"/>
  <c r="J25" i="6"/>
  <c r="O25" i="1"/>
  <c r="O7" i="6"/>
  <c r="S59" i="1"/>
  <c r="U59" i="1"/>
  <c r="L55" i="1"/>
  <c r="W14" i="6"/>
  <c r="G19" i="6"/>
  <c r="D47" i="6"/>
  <c r="I36" i="6"/>
  <c r="W3" i="1"/>
  <c r="C7" i="1"/>
  <c r="E7" i="6"/>
  <c r="E25" i="1"/>
  <c r="W51" i="1"/>
  <c r="J55" i="6"/>
  <c r="L43" i="6"/>
  <c r="Q43" i="6"/>
  <c r="R31" i="1"/>
  <c r="D31" i="1"/>
  <c r="V31" i="1"/>
  <c r="W17" i="1"/>
  <c r="P59" i="1"/>
  <c r="P59" i="11" s="1"/>
  <c r="N55" i="6"/>
  <c r="F55" i="1"/>
  <c r="M36" i="1"/>
  <c r="D43" i="1"/>
  <c r="H19" i="6"/>
  <c r="K55" i="6"/>
  <c r="W30" i="1"/>
  <c r="F12" i="6"/>
  <c r="I59" i="6"/>
  <c r="H43" i="1"/>
  <c r="V55" i="1"/>
  <c r="P55" i="1"/>
  <c r="V7" i="1"/>
  <c r="D25" i="6"/>
  <c r="W52" i="1"/>
  <c r="K12" i="1"/>
  <c r="N43" i="1"/>
  <c r="F19" i="1"/>
  <c r="W22" i="1"/>
  <c r="U7" i="6"/>
  <c r="H12" i="6"/>
  <c r="P12" i="1"/>
  <c r="K43" i="1"/>
  <c r="O25" i="6"/>
  <c r="O7" i="1"/>
  <c r="S59" i="6"/>
  <c r="U59" i="6"/>
  <c r="W50" i="1"/>
  <c r="T19" i="1"/>
  <c r="D36" i="1"/>
  <c r="W40" i="1"/>
  <c r="C43" i="1"/>
  <c r="G25" i="1"/>
  <c r="W3" i="6"/>
  <c r="C7" i="6"/>
  <c r="I7" i="6"/>
  <c r="I7" i="1"/>
  <c r="N7" i="6"/>
  <c r="N7" i="1"/>
  <c r="N7" i="11" s="1"/>
  <c r="E25" i="6"/>
  <c r="E55" i="1"/>
  <c r="V36" i="1"/>
  <c r="R36" i="1"/>
  <c r="I31" i="1"/>
  <c r="L31" i="1"/>
  <c r="G31" i="1"/>
  <c r="C31" i="6"/>
  <c r="C31" i="11" s="1"/>
  <c r="W27" i="6"/>
  <c r="W34" i="6"/>
  <c r="P59" i="6"/>
  <c r="W17" i="6"/>
  <c r="F55" i="6"/>
  <c r="M36" i="6"/>
  <c r="D43" i="6"/>
  <c r="V19" i="1"/>
  <c r="U19" i="1"/>
  <c r="U19" i="11" s="1"/>
  <c r="K36" i="1"/>
  <c r="I59" i="1"/>
  <c r="V55" i="6"/>
  <c r="P55" i="6"/>
  <c r="W18" i="1"/>
  <c r="I19" i="1"/>
  <c r="V7" i="6"/>
  <c r="W16" i="1"/>
  <c r="W10" i="6"/>
  <c r="W52" i="6"/>
  <c r="K12" i="6"/>
  <c r="N43" i="6"/>
  <c r="F19" i="6"/>
  <c r="W22" i="6"/>
  <c r="J7" i="1"/>
  <c r="J7" i="11" s="1"/>
  <c r="J36" i="1"/>
  <c r="L47" i="6"/>
  <c r="L47" i="11" s="1"/>
  <c r="W45" i="6"/>
  <c r="P12" i="6"/>
  <c r="K43" i="6"/>
  <c r="C19" i="1"/>
  <c r="W14" i="1"/>
  <c r="T7" i="1"/>
  <c r="T7" i="11" s="1"/>
  <c r="W50" i="6"/>
  <c r="O43" i="1"/>
  <c r="T19" i="6"/>
  <c r="D36" i="6"/>
  <c r="C43" i="6"/>
  <c r="W40" i="6"/>
  <c r="G25" i="6"/>
  <c r="S7" i="1"/>
  <c r="S7" i="6"/>
  <c r="W5" i="1"/>
  <c r="E55" i="6"/>
  <c r="W24" i="1"/>
  <c r="W51" i="6"/>
  <c r="V36" i="6"/>
  <c r="R36" i="6"/>
  <c r="W53" i="1"/>
  <c r="W53" i="11" s="1"/>
  <c r="T31" i="1"/>
  <c r="O31" i="1"/>
  <c r="E12" i="1"/>
  <c r="R12" i="1"/>
  <c r="W11" i="1"/>
  <c r="U12" i="1"/>
  <c r="P7" i="6"/>
  <c r="H59" i="6"/>
  <c r="H59" i="11" s="1"/>
  <c r="W30" i="6"/>
  <c r="V19" i="6"/>
  <c r="U19" i="6"/>
  <c r="K36" i="6"/>
  <c r="S12" i="1"/>
  <c r="N19" i="1"/>
  <c r="W18" i="6"/>
  <c r="I19" i="6"/>
  <c r="D55" i="6"/>
  <c r="D55" i="11" s="1"/>
  <c r="W16" i="6"/>
  <c r="W10" i="1"/>
  <c r="W5" i="6"/>
  <c r="H55" i="1"/>
  <c r="K19" i="1"/>
  <c r="J7" i="6"/>
  <c r="J36" i="6"/>
  <c r="O19" i="1"/>
  <c r="O19" i="11" s="1"/>
  <c r="M25" i="1"/>
  <c r="W58" i="1"/>
  <c r="L36" i="1"/>
  <c r="C19" i="6"/>
  <c r="O43" i="6"/>
  <c r="J43" i="1"/>
  <c r="Q12" i="1"/>
  <c r="H25" i="1"/>
  <c r="H25" i="11" s="1"/>
  <c r="D7" i="6"/>
  <c r="M7" i="6"/>
  <c r="M7" i="1"/>
  <c r="M7" i="11" s="1"/>
  <c r="W28" i="1"/>
  <c r="W28" i="11" s="1"/>
  <c r="V25" i="1"/>
  <c r="W53" i="6"/>
  <c r="J31" i="1"/>
  <c r="E31" i="1"/>
  <c r="H31" i="1"/>
  <c r="E12" i="6"/>
  <c r="G59" i="1"/>
  <c r="P19" i="1"/>
  <c r="R12" i="6"/>
  <c r="U12" i="6"/>
  <c r="P7" i="1"/>
  <c r="P7" i="11" s="1"/>
  <c r="F36" i="1"/>
  <c r="E36" i="1"/>
  <c r="N25" i="1"/>
  <c r="S12" i="6"/>
  <c r="N19" i="6"/>
  <c r="C47" i="1"/>
  <c r="W46" i="1"/>
  <c r="S19" i="1"/>
  <c r="H55" i="6"/>
  <c r="K19" i="6"/>
  <c r="O19" i="6"/>
  <c r="M25" i="6"/>
  <c r="W58" i="6"/>
  <c r="L36" i="6"/>
  <c r="F25" i="1"/>
  <c r="H7" i="6"/>
  <c r="J43" i="6"/>
  <c r="Q12" i="6"/>
  <c r="H25" i="6"/>
  <c r="G7" i="6"/>
  <c r="G7" i="1"/>
  <c r="F7" i="6"/>
  <c r="F7" i="1"/>
  <c r="L7" i="6"/>
  <c r="L7" i="1"/>
  <c r="R7" i="1"/>
  <c r="V25" i="6"/>
  <c r="Q31" i="1"/>
  <c r="M31" i="1"/>
  <c r="P31" i="1"/>
  <c r="G59" i="6"/>
  <c r="P19" i="6"/>
  <c r="I12" i="1"/>
  <c r="I12" i="11" s="1"/>
  <c r="L19" i="1"/>
  <c r="L19" i="11" s="1"/>
  <c r="P25" i="1"/>
  <c r="G55" i="1"/>
  <c r="R19" i="1"/>
  <c r="F36" i="6"/>
  <c r="E36" i="6"/>
  <c r="N25" i="6"/>
  <c r="E7" i="1"/>
  <c r="E7" i="11" s="1"/>
  <c r="W29" i="6"/>
  <c r="W61" i="1"/>
  <c r="C55" i="1"/>
  <c r="W49" i="1"/>
  <c r="M19" i="1"/>
  <c r="C47" i="6"/>
  <c r="W46" i="6"/>
  <c r="S19" i="6"/>
  <c r="R59" i="1"/>
  <c r="W23" i="1"/>
  <c r="Q25" i="1"/>
  <c r="T36" i="1"/>
  <c r="W9" i="1"/>
  <c r="C12" i="1"/>
  <c r="R43" i="1"/>
  <c r="E43" i="1"/>
  <c r="E43" i="11" s="1"/>
  <c r="I25" i="1"/>
  <c r="F25" i="6"/>
  <c r="S25" i="1"/>
  <c r="J19" i="1"/>
  <c r="J19" i="11" s="1"/>
  <c r="I43" i="1"/>
  <c r="I43" i="11" s="1"/>
  <c r="K19" i="11" l="1"/>
  <c r="O12" i="11"/>
  <c r="L7" i="11"/>
  <c r="W24" i="11"/>
  <c r="G55" i="11"/>
  <c r="W10" i="11"/>
  <c r="I59" i="11"/>
  <c r="J36" i="11"/>
  <c r="W16" i="11"/>
  <c r="C43" i="11"/>
  <c r="K12" i="11"/>
  <c r="H12" i="11"/>
  <c r="N55" i="11"/>
  <c r="J25" i="11"/>
  <c r="M43" i="11"/>
  <c r="V43" i="11"/>
  <c r="Q12" i="11"/>
  <c r="V19" i="11"/>
  <c r="W40" i="11"/>
  <c r="W52" i="11"/>
  <c r="W17" i="11"/>
  <c r="L55" i="11"/>
  <c r="D25" i="11"/>
  <c r="W34" i="11"/>
  <c r="F43" i="11"/>
  <c r="R25" i="11"/>
  <c r="W29" i="11"/>
  <c r="F36" i="11"/>
  <c r="R43" i="11"/>
  <c r="C12" i="11"/>
  <c r="F7" i="11"/>
  <c r="F25" i="11"/>
  <c r="D36" i="11"/>
  <c r="P12" i="11"/>
  <c r="U59" i="11"/>
  <c r="G36" i="11"/>
  <c r="V25" i="11"/>
  <c r="N19" i="11"/>
  <c r="C19" i="11"/>
  <c r="I7" i="11"/>
  <c r="T19" i="11"/>
  <c r="C7" i="11"/>
  <c r="S59" i="11"/>
  <c r="U7" i="11"/>
  <c r="K7" i="11"/>
  <c r="N36" i="11"/>
  <c r="P25" i="11"/>
  <c r="W58" i="11"/>
  <c r="H43" i="11"/>
  <c r="F55" i="11"/>
  <c r="S43" i="11"/>
  <c r="R55" i="11"/>
  <c r="W61" i="11"/>
  <c r="R7" i="11"/>
  <c r="O7" i="11"/>
  <c r="W51" i="11"/>
  <c r="O55" i="11"/>
  <c r="H7" i="11"/>
  <c r="T55" i="11"/>
  <c r="K43" i="11"/>
  <c r="S36" i="11"/>
  <c r="W14" i="11"/>
  <c r="F12" i="11"/>
  <c r="J43" i="11"/>
  <c r="I19" i="11"/>
  <c r="K55" i="11"/>
  <c r="W15" i="11"/>
  <c r="W12" i="1"/>
  <c r="W9" i="11"/>
  <c r="C47" i="11"/>
  <c r="H19" i="11"/>
  <c r="Q7" i="11"/>
  <c r="L25" i="11"/>
  <c r="C25" i="11"/>
  <c r="T66" i="1"/>
  <c r="T36" i="11"/>
  <c r="W49" i="11"/>
  <c r="R19" i="11"/>
  <c r="G7" i="11"/>
  <c r="P19" i="11"/>
  <c r="H55" i="11"/>
  <c r="S12" i="11"/>
  <c r="W11" i="11"/>
  <c r="W50" i="11"/>
  <c r="P55" i="11"/>
  <c r="D43" i="11"/>
  <c r="W3" i="11"/>
  <c r="W41" i="11"/>
  <c r="W35" i="11"/>
  <c r="Q19" i="11"/>
  <c r="S55" i="11"/>
  <c r="W21" i="11"/>
  <c r="S19" i="11"/>
  <c r="W30" i="11"/>
  <c r="D19" i="11"/>
  <c r="W46" i="11"/>
  <c r="C55" i="11"/>
  <c r="V55" i="11"/>
  <c r="G12" i="11"/>
  <c r="C59" i="11"/>
  <c r="S7" i="11"/>
  <c r="E25" i="11"/>
  <c r="W27" i="11"/>
  <c r="M19" i="11"/>
  <c r="S25" i="11"/>
  <c r="Q25" i="11"/>
  <c r="G59" i="11"/>
  <c r="L36" i="11"/>
  <c r="M36" i="11"/>
  <c r="Q43" i="11"/>
  <c r="N66" i="1"/>
  <c r="N25" i="11"/>
  <c r="V36" i="11"/>
  <c r="F19" i="11"/>
  <c r="L43" i="11"/>
  <c r="D47" i="11"/>
  <c r="W54" i="11"/>
  <c r="T59" i="11"/>
  <c r="W33" i="11"/>
  <c r="W57" i="11"/>
  <c r="N12" i="11"/>
  <c r="U12" i="11"/>
  <c r="W18" i="11"/>
  <c r="V7" i="11"/>
  <c r="R12" i="11"/>
  <c r="R36" i="11"/>
  <c r="W22" i="11"/>
  <c r="O25" i="11"/>
  <c r="I36" i="11"/>
  <c r="W23" i="11"/>
  <c r="E12" i="11"/>
  <c r="I25" i="11"/>
  <c r="R66" i="1"/>
  <c r="R59" i="11"/>
  <c r="E36" i="11"/>
  <c r="M25" i="11"/>
  <c r="W5" i="11"/>
  <c r="O43" i="11"/>
  <c r="K36" i="11"/>
  <c r="E55" i="11"/>
  <c r="G25" i="11"/>
  <c r="N43" i="11"/>
  <c r="J55" i="11"/>
  <c r="G19" i="11"/>
  <c r="E19" i="11"/>
  <c r="W6" i="11"/>
  <c r="C36" i="11"/>
  <c r="W47" i="6"/>
  <c r="W4" i="1"/>
  <c r="U66" i="1"/>
  <c r="D7" i="1"/>
  <c r="P66" i="6"/>
  <c r="U66" i="6"/>
  <c r="W47" i="1"/>
  <c r="V66" i="6"/>
  <c r="O66" i="1"/>
  <c r="V66" i="1"/>
  <c r="O66" i="6"/>
  <c r="T66" i="6"/>
  <c r="J66" i="6"/>
  <c r="E66" i="1"/>
  <c r="Q66" i="6"/>
  <c r="E66" i="6"/>
  <c r="S66" i="1"/>
  <c r="K66" i="1"/>
  <c r="L66" i="6"/>
  <c r="H66" i="1"/>
  <c r="M66" i="6"/>
  <c r="F66" i="6"/>
  <c r="K66" i="6"/>
  <c r="R66" i="6"/>
  <c r="L66" i="1"/>
  <c r="S66" i="6"/>
  <c r="N66" i="6"/>
  <c r="F66" i="1"/>
  <c r="I66" i="6"/>
  <c r="J66" i="1"/>
  <c r="W36" i="6"/>
  <c r="W25" i="6"/>
  <c r="W12" i="6"/>
  <c r="H66" i="6"/>
  <c r="W63" i="6"/>
  <c r="P66" i="1"/>
  <c r="M66" i="1"/>
  <c r="M66" i="11" s="1"/>
  <c r="W19" i="1"/>
  <c r="W7" i="6"/>
  <c r="W25" i="1"/>
  <c r="I66" i="1"/>
  <c r="W59" i="6"/>
  <c r="W4" i="6"/>
  <c r="Q66" i="1"/>
  <c r="W43" i="6"/>
  <c r="G66" i="6"/>
  <c r="D66" i="6"/>
  <c r="W45" i="1"/>
  <c r="W45" i="11" s="1"/>
  <c r="W31" i="1"/>
  <c r="W43" i="1"/>
  <c r="W19" i="6"/>
  <c r="W55" i="6"/>
  <c r="W31" i="6"/>
  <c r="W36" i="1"/>
  <c r="W59" i="1"/>
  <c r="W55" i="1"/>
  <c r="G66" i="1"/>
  <c r="C66" i="1"/>
  <c r="W63" i="1"/>
  <c r="C66" i="6"/>
  <c r="L66" i="11" l="1"/>
  <c r="C66" i="11"/>
  <c r="W36" i="11"/>
  <c r="Q66" i="11"/>
  <c r="W25" i="11"/>
  <c r="K66" i="11"/>
  <c r="G66" i="11"/>
  <c r="W31" i="11"/>
  <c r="I66" i="11"/>
  <c r="S66" i="11"/>
  <c r="O66" i="11"/>
  <c r="W55" i="11"/>
  <c r="W19" i="11"/>
  <c r="F66" i="11"/>
  <c r="N66" i="11"/>
  <c r="W4" i="11"/>
  <c r="W43" i="11"/>
  <c r="V66" i="11"/>
  <c r="R66" i="11"/>
  <c r="W12" i="11"/>
  <c r="T66" i="11"/>
  <c r="W59" i="11"/>
  <c r="W47" i="11"/>
  <c r="J66" i="11"/>
  <c r="E66" i="11"/>
  <c r="P66" i="11"/>
  <c r="H66" i="11"/>
  <c r="W7" i="1"/>
  <c r="W7" i="11" s="1"/>
  <c r="D7" i="11"/>
  <c r="U66" i="11"/>
  <c r="W66" i="6"/>
  <c r="D66" i="1"/>
  <c r="W66" i="1" l="1"/>
  <c r="W66" i="11" s="1"/>
  <c r="D66" i="11"/>
</calcChain>
</file>

<file path=xl/sharedStrings.xml><?xml version="1.0" encoding="utf-8"?>
<sst xmlns="http://schemas.openxmlformats.org/spreadsheetml/2006/main" count="589" uniqueCount="69">
  <si>
    <t>Project activity</t>
  </si>
  <si>
    <t>Maintenance activity</t>
  </si>
  <si>
    <t>Total</t>
  </si>
  <si>
    <t>4.1.1. Establish 36 tree nurseries focused on native species</t>
  </si>
  <si>
    <t>Perimeter cleaning</t>
  </si>
  <si>
    <t>Signs Renewal</t>
  </si>
  <si>
    <t>Surveillance</t>
  </si>
  <si>
    <t>Perimeter fence repair</t>
  </si>
  <si>
    <t>Tree replanting</t>
  </si>
  <si>
    <t>Pruning</t>
  </si>
  <si>
    <t>Thinning</t>
  </si>
  <si>
    <t>Fence repair</t>
  </si>
  <si>
    <t>Renewal of live posts</t>
  </si>
  <si>
    <t>Renewal of dead posts</t>
  </si>
  <si>
    <t>Multi-purpose tree replanting</t>
  </si>
  <si>
    <t>Repair of tree protection barriers</t>
  </si>
  <si>
    <t>Surface vegetation removal</t>
  </si>
  <si>
    <t>Vegetation removal at the mineral soil level</t>
  </si>
  <si>
    <t>Irrigation System Renewal</t>
  </si>
  <si>
    <t>Germination beds maintenance</t>
  </si>
  <si>
    <t>Infrastructure maintenance</t>
  </si>
  <si>
    <t>Renewal of living barriers</t>
  </si>
  <si>
    <t>Drainage maintenance</t>
  </si>
  <si>
    <t>(ha or km or unit) per country</t>
  </si>
  <si>
    <t>Costa Rica</t>
  </si>
  <si>
    <t>Guatemala</t>
  </si>
  <si>
    <t>Honduras</t>
  </si>
  <si>
    <t>El Salvador</t>
  </si>
  <si>
    <t>Nicaragua</t>
  </si>
  <si>
    <t>Panama</t>
  </si>
  <si>
    <t>Republica Dominicana</t>
  </si>
  <si>
    <t>4.1.2. Establish 4,160 ha of forest protection zones.</t>
  </si>
  <si>
    <t>4.1.3. Protect and restore 1,820 ha of natural forest in major recharge areas and riparian zones.</t>
  </si>
  <si>
    <t>4.1.4. Restore 5,170 ha of forested areas across seven catchments.</t>
  </si>
  <si>
    <t>4.1.5. Restore 820 ha of pine forests in Guatemala, Honduras and Nicaragua.</t>
  </si>
  <si>
    <t>4.1.6. Establish 1,293 km of agroforestry systems using diversified living fence arrangements in basic grains crops.</t>
  </si>
  <si>
    <t>4.1.7. Establish 612 ha of agroforestry systems for natural shade in coffee plantations.</t>
  </si>
  <si>
    <t>4.1.8. Establish 1,280 km of silvopasture systems using diversified living fence arrangements.</t>
  </si>
  <si>
    <t>4.1.9. Establish 1,280 ha of silvopasture systems.</t>
  </si>
  <si>
    <t>4.1.10. Establish 5,305 ha of sustainable fuelwood and timber plantations.</t>
  </si>
  <si>
    <t>4.1.11. Establish 129 km of firebreaks for forests and plantations.</t>
  </si>
  <si>
    <t>4.1.12. Construct 118 km of living barriers for soil conservation.</t>
  </si>
  <si>
    <t>4.1.13. Construct 118 km of superficial drainage for coil conservation.</t>
  </si>
  <si>
    <t>4.2.3. Install 43 half-orange kilns for efficient charcoal production to be administered by existing local cooperatives.</t>
  </si>
  <si>
    <t>4.2.1. Install 109 rainwater harvesting systems on public or community buildings using rooftop capture and plastic or geomembrane deposits for storage 25 m3) to supply water for 8-12 families.</t>
  </si>
  <si>
    <t>4.2.2. Install 156 community-level rainwater reservoirs (500 m3).</t>
  </si>
  <si>
    <t>Install 38 community-level solar water pumping systems.</t>
  </si>
  <si>
    <t xml:space="preserve"> </t>
  </si>
  <si>
    <t>Total cost in each year in USD - Costa Rica</t>
  </si>
  <si>
    <t>Annual operation</t>
  </si>
  <si>
    <t>2.1.2. Establish 4,160 ha of forest protection zones.</t>
  </si>
  <si>
    <t>2.1.3. Protect and restore 1,820 ha of natural forest in major recharge areas and riparian zones.</t>
  </si>
  <si>
    <t>2.1.4. Restore 5,120 ha of forested areas across seven catchments.</t>
  </si>
  <si>
    <t>2.1.5. Restore 820 ha of pine forests in Guatemala, Honduras and Nicaragua.</t>
  </si>
  <si>
    <t>2.1.10. Establish 5,305 ha of sustainable fuelwood and timber plantations.</t>
  </si>
  <si>
    <t>2.1.6. Establish 1,293 km of agroforestry systems using diversified living fence arrangements in basic grains crops.</t>
  </si>
  <si>
    <t>2.1.7. Establish 612 ha of agroforestry systems for natural shade in coffee plantations.</t>
  </si>
  <si>
    <t>2.1.8. Establish 1,280 km of silvopasture systems using diversified living fence arrangements.</t>
  </si>
  <si>
    <t>2.1.9. Establish 1,280 ha of silvopasture systems.</t>
  </si>
  <si>
    <t>2.1.11. Establish 129 km of firebreaks for forests and plantations.</t>
  </si>
  <si>
    <t>2.1.1. Establish 36 tree nurseries focused on native species</t>
  </si>
  <si>
    <t>2.1.12. Construct 118 km of living barriers for soil conservation.</t>
  </si>
  <si>
    <t>2.1.13. Construct 118 km of superficial drainage for coil conservation.</t>
  </si>
  <si>
    <t>Total cost in each year in USD - Guatemala</t>
  </si>
  <si>
    <t>Total cost in each year in USD - Honduras</t>
  </si>
  <si>
    <t>Total cost in each year in USD - El Salvador</t>
  </si>
  <si>
    <t>Total cost in each year in USD - Panama</t>
  </si>
  <si>
    <t>Total cost in each year in USD - Dominican Republic</t>
  </si>
  <si>
    <t>Total cost in each year in USD -All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</si>
</sst>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₡&quot;* #,##0_-;\-&quot;₡&quot;* #,##0_-;_-&quot;₡&quot;* &quot;-&quot;_-;_-@_-"/>
    <numFmt numFmtId="165" formatCode="_-&quot;₡&quot;* #,##0.00_-;\-&quot;₡&quot;* #,##0.00_-;_-&quot;₡&quot;* &quot;-&quot;??_-;_-@_-"/>
    <numFmt numFmtId="166" formatCode="[$$-409]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.5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" fillId="0" borderId="0"/>
    <xf numFmtId="0" fontId="4" fillId="0" borderId="0"/>
    <xf numFmtId="0" fontId="6" fillId="0" borderId="0">
      <protection locked="0"/>
    </xf>
    <xf numFmtId="0" fontId="2" fillId="2" borderId="2" applyNumberFormat="0" applyFont="0" applyAlignment="0" applyProtection="0"/>
    <xf numFmtId="165" fontId="2" fillId="0" borderId="0" applyFont="0" applyFill="0" applyBorder="0" applyAlignment="0" applyProtection="0"/>
  </cellStyleXfs>
  <cellXfs count="36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4" fontId="0" fillId="4" borderId="1" xfId="0" applyNumberFormat="1" applyFill="1" applyBorder="1"/>
    <xf numFmtId="0" fontId="1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4" fontId="0" fillId="5" borderId="1" xfId="0" applyNumberFormat="1" applyFill="1" applyBorder="1"/>
    <xf numFmtId="0" fontId="0" fillId="0" borderId="0" xfId="0"/>
    <xf numFmtId="0" fontId="1" fillId="5" borderId="1" xfId="0" applyFont="1" applyFill="1" applyBorder="1" applyAlignment="1">
      <alignment horizontal="center" vertical="top" wrapText="1"/>
    </xf>
    <xf numFmtId="166" fontId="0" fillId="4" borderId="1" xfId="0" applyNumberForma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left" vertical="top" wrapText="1"/>
    </xf>
    <xf numFmtId="166" fontId="0" fillId="5" borderId="1" xfId="0" applyNumberFormat="1" applyFill="1" applyBorder="1" applyAlignment="1">
      <alignment horizontal="right" vertical="top" wrapText="1"/>
    </xf>
    <xf numFmtId="0" fontId="1" fillId="5" borderId="1" xfId="0" applyFont="1" applyFill="1" applyBorder="1" applyAlignment="1">
      <alignment horizontal="left" vertical="top" wrapText="1"/>
    </xf>
    <xf numFmtId="166" fontId="1" fillId="5" borderId="1" xfId="0" applyNumberFormat="1" applyFont="1" applyFill="1" applyBorder="1" applyAlignment="1">
      <alignment horizontal="right" vertical="top" wrapText="1"/>
    </xf>
    <xf numFmtId="166" fontId="1" fillId="4" borderId="1" xfId="0" applyNumberFormat="1" applyFont="1" applyFill="1" applyBorder="1" applyAlignment="1">
      <alignment horizontal="left" vertical="top" wrapText="1"/>
    </xf>
    <xf numFmtId="166" fontId="1" fillId="4" borderId="1" xfId="0" applyNumberFormat="1" applyFont="1" applyFill="1" applyBorder="1" applyAlignment="1">
      <alignment horizontal="right" vertical="top" wrapText="1"/>
    </xf>
    <xf numFmtId="166" fontId="0" fillId="5" borderId="1" xfId="0" applyNumberFormat="1" applyFill="1" applyBorder="1" applyAlignment="1">
      <alignment vertical="top" wrapText="1"/>
    </xf>
    <xf numFmtId="166" fontId="1" fillId="5" borderId="1" xfId="0" applyNumberFormat="1" applyFont="1" applyFill="1" applyBorder="1" applyAlignment="1">
      <alignment vertical="top" wrapText="1"/>
    </xf>
    <xf numFmtId="0" fontId="1" fillId="0" borderId="0" xfId="0" applyFont="1"/>
    <xf numFmtId="166" fontId="1" fillId="0" borderId="0" xfId="0" applyNumberFormat="1" applyFont="1"/>
    <xf numFmtId="4" fontId="1" fillId="0" borderId="0" xfId="0" applyNumberFormat="1" applyFont="1"/>
    <xf numFmtId="0" fontId="0" fillId="5" borderId="0" xfId="0" applyFill="1"/>
    <xf numFmtId="0" fontId="1" fillId="5" borderId="0" xfId="0" applyFont="1" applyFill="1" applyAlignment="1">
      <alignment wrapText="1"/>
    </xf>
    <xf numFmtId="1" fontId="1" fillId="5" borderId="0" xfId="0" applyNumberFormat="1" applyFont="1" applyFill="1" applyAlignment="1">
      <alignment wrapText="1"/>
    </xf>
    <xf numFmtId="0" fontId="0" fillId="5" borderId="1" xfId="0" applyFont="1" applyFill="1" applyBorder="1" applyAlignment="1">
      <alignment horizontal="left" vertical="top" wrapText="1"/>
    </xf>
    <xf numFmtId="166" fontId="0" fillId="5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0" fillId="0" borderId="1" xfId="0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</cellXfs>
  <cellStyles count="14">
    <cellStyle name="Hipervínculo 2" xfId="6" xr:uid="{00000000-0005-0000-0000-000000000000}"/>
    <cellStyle name="Millares 2" xfId="1" xr:uid="{00000000-0005-0000-0000-000001000000}"/>
    <cellStyle name="Moneda [0] 2" xfId="3" xr:uid="{00000000-0005-0000-0000-000002000000}"/>
    <cellStyle name="Moneda 2" xfId="2" xr:uid="{00000000-0005-0000-0000-000003000000}"/>
    <cellStyle name="Moneda 3" xfId="13" xr:uid="{00000000-0005-0000-0000-000004000000}"/>
    <cellStyle name="Normal" xfId="0" builtinId="0"/>
    <cellStyle name="Normal 2" xfId="4" xr:uid="{00000000-0005-0000-0000-000006000000}"/>
    <cellStyle name="Normal 2 2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5" xr:uid="{00000000-0005-0000-0000-00000C000000}"/>
    <cellStyle name="Notas 2" xfId="1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2d7a05741f09590a/PNUMA%20Panama/10%20costos%20de%20adaptacion/Presupuesto%20v1%20presentado%20por%20PNUMA/version%202/Logframe%20sectoriales%20OM%20COSTS%20v20191128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ntes de información"/>
      <sheetName val="Todas las Actividades EbA"/>
      <sheetName val="4.1 Forest-Agroforest"/>
      <sheetName val="4.1 Implementation costs "/>
      <sheetName val="4.1 Summary costs O&amp;M"/>
      <sheetName val="4.1a O&amp;M Costs CR"/>
      <sheetName val="4.1b O&amp;M Costs GT"/>
      <sheetName val="4.1c O&amp;M Costs HON"/>
      <sheetName val="4.1d O&amp;M Costs ES"/>
      <sheetName val="4.1e O&amp;M Costs NIC"/>
      <sheetName val="4.1f O&amp;M Costs PAN"/>
      <sheetName val="4.1g O&amp;M Costs RD"/>
      <sheetName val="4.1h O&amp;M Costs all countries"/>
      <sheetName val="4.2 TecnoAgua y E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BA7">
            <v>0</v>
          </cell>
          <cell r="BB7">
            <v>601.10802797188819</v>
          </cell>
          <cell r="BC7">
            <v>0</v>
          </cell>
          <cell r="BD7">
            <v>649.74188873563367</v>
          </cell>
          <cell r="BE7">
            <v>0</v>
          </cell>
          <cell r="BF7">
            <v>702.3105703680468</v>
          </cell>
          <cell r="BG7">
            <v>0</v>
          </cell>
          <cell r="BH7">
            <v>759.13242750981112</v>
          </cell>
          <cell r="BI7">
            <v>0</v>
          </cell>
          <cell r="BJ7">
            <v>820.55157192769764</v>
          </cell>
          <cell r="BK7">
            <v>0</v>
          </cell>
          <cell r="BL7">
            <v>886.93995644694462</v>
          </cell>
          <cell r="BM7">
            <v>0</v>
          </cell>
          <cell r="BN7">
            <v>958.69962748840419</v>
          </cell>
          <cell r="BO7">
            <v>0</v>
          </cell>
          <cell r="BP7">
            <v>1036.2651598517589</v>
          </cell>
          <cell r="BQ7">
            <v>0</v>
          </cell>
          <cell r="BR7">
            <v>1120.106288489801</v>
          </cell>
          <cell r="BS7">
            <v>0</v>
          </cell>
          <cell r="BT7">
            <v>1210.7307532117334</v>
          </cell>
        </row>
        <row r="8">
          <cell r="BA8">
            <v>1927.2457836357526</v>
          </cell>
          <cell r="BB8">
            <v>2003.6934265729608</v>
          </cell>
          <cell r="BC8">
            <v>2083.1735016785401</v>
          </cell>
          <cell r="BD8">
            <v>2165.8062957854454</v>
          </cell>
          <cell r="BE8">
            <v>2251.7168671184982</v>
          </cell>
          <cell r="BF8">
            <v>2341.0352345601559</v>
          </cell>
          <cell r="BG8">
            <v>2433.896574423854</v>
          </cell>
          <cell r="BH8">
            <v>2530.4414250327036</v>
          </cell>
          <cell r="BI8">
            <v>2630.8158994131759</v>
          </cell>
          <cell r="BJ8">
            <v>2735.1719064256586</v>
          </cell>
          <cell r="BK8">
            <v>2843.6673806665458</v>
          </cell>
          <cell r="BL8">
            <v>2956.4665214898159</v>
          </cell>
          <cell r="BM8">
            <v>3073.7400415098132</v>
          </cell>
          <cell r="BN8">
            <v>3195.665424961348</v>
          </cell>
          <cell r="BO8">
            <v>3322.4271963080996</v>
          </cell>
          <cell r="BP8">
            <v>3454.2171995058629</v>
          </cell>
          <cell r="BQ8">
            <v>3591.2348883432601</v>
          </cell>
          <cell r="BR8">
            <v>3733.6876282993367</v>
          </cell>
          <cell r="BS8">
            <v>3881.7910103748868</v>
          </cell>
          <cell r="BT8">
            <v>4035.7691773724441</v>
          </cell>
        </row>
        <row r="17"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707.09950825582041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830.46981586261268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975.3650045098932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1145.5406010565553</v>
          </cell>
        </row>
        <row r="30">
          <cell r="BA30">
            <v>0</v>
          </cell>
          <cell r="BB30">
            <v>257.76502057113561</v>
          </cell>
          <cell r="BC30">
            <v>0</v>
          </cell>
          <cell r="BD30">
            <v>278.62002089864222</v>
          </cell>
          <cell r="BE30">
            <v>0</v>
          </cell>
          <cell r="BF30">
            <v>301.16233720756725</v>
          </cell>
          <cell r="BG30">
            <v>0</v>
          </cell>
          <cell r="BH30">
            <v>325.52848521003909</v>
          </cell>
          <cell r="BI30">
            <v>0</v>
          </cell>
          <cell r="BJ30">
            <v>351.86602569798356</v>
          </cell>
          <cell r="BK30">
            <v>0</v>
          </cell>
          <cell r="BL30">
            <v>380.3344581676435</v>
          </cell>
          <cell r="BM30">
            <v>0</v>
          </cell>
          <cell r="BN30">
            <v>411.10618674459869</v>
          </cell>
          <cell r="BO30">
            <v>0</v>
          </cell>
          <cell r="BP30">
            <v>444.36756425890178</v>
          </cell>
          <cell r="BQ30">
            <v>0</v>
          </cell>
          <cell r="BR30">
            <v>480.32002079322518</v>
          </cell>
          <cell r="BS30">
            <v>0</v>
          </cell>
          <cell r="BT30">
            <v>519.18128353847919</v>
          </cell>
        </row>
        <row r="31">
          <cell r="BA31">
            <v>826.43472711653203</v>
          </cell>
          <cell r="BB31">
            <v>859.21673523711877</v>
          </cell>
          <cell r="BC31">
            <v>893.29910020520583</v>
          </cell>
          <cell r="BD31">
            <v>928.73340299547397</v>
          </cell>
          <cell r="BE31">
            <v>965.5732706340043</v>
          </cell>
          <cell r="BF31">
            <v>1003.8744573585574</v>
          </cell>
          <cell r="BG31">
            <v>1043.6949289982219</v>
          </cell>
          <cell r="BH31">
            <v>1085.0949507001301</v>
          </cell>
          <cell r="BI31">
            <v>1128.1371781360103</v>
          </cell>
          <cell r="BJ31">
            <v>1172.8867523266117</v>
          </cell>
          <cell r="BK31">
            <v>1219.4113982275069</v>
          </cell>
          <cell r="BL31">
            <v>1267.7815272254784</v>
          </cell>
          <cell r="BM31">
            <v>1318.0703437006061</v>
          </cell>
          <cell r="BN31">
            <v>1370.3539558153293</v>
          </cell>
          <cell r="BO31">
            <v>1424.711490698156</v>
          </cell>
          <cell r="BP31">
            <v>1481.225214196339</v>
          </cell>
          <cell r="BQ31">
            <v>1539.9806553787564</v>
          </cell>
          <cell r="BR31">
            <v>1601.066735977417</v>
          </cell>
          <cell r="BS31">
            <v>1664.5759049635021</v>
          </cell>
          <cell r="BT31">
            <v>1730.604278461597</v>
          </cell>
        </row>
        <row r="32">
          <cell r="BA32">
            <v>0</v>
          </cell>
          <cell r="BB32">
            <v>7303.3422495155091</v>
          </cell>
          <cell r="BC32">
            <v>0</v>
          </cell>
          <cell r="BD32">
            <v>7894.2339254615299</v>
          </cell>
          <cell r="BE32">
            <v>0</v>
          </cell>
          <cell r="BF32">
            <v>8532.9328875477386</v>
          </cell>
          <cell r="BG32">
            <v>0</v>
          </cell>
          <cell r="BH32">
            <v>9223.3070809511064</v>
          </cell>
          <cell r="BI32">
            <v>0</v>
          </cell>
          <cell r="BJ32">
            <v>9969.5373947762</v>
          </cell>
          <cell r="BK32">
            <v>0</v>
          </cell>
          <cell r="BL32">
            <v>10776.142981416566</v>
          </cell>
          <cell r="BM32">
            <v>0</v>
          </cell>
          <cell r="BN32">
            <v>11648.008624430297</v>
          </cell>
          <cell r="BO32">
            <v>0</v>
          </cell>
          <cell r="BP32">
            <v>12590.414320668884</v>
          </cell>
          <cell r="BQ32">
            <v>0</v>
          </cell>
          <cell r="BR32">
            <v>13609.067255808046</v>
          </cell>
          <cell r="BS32">
            <v>0</v>
          </cell>
          <cell r="BT32">
            <v>14710.136366923574</v>
          </cell>
        </row>
        <row r="34">
          <cell r="BA34">
            <v>154.95651133434973</v>
          </cell>
          <cell r="BB34">
            <v>161.10313785695976</v>
          </cell>
          <cell r="BC34">
            <v>167.49358128847609</v>
          </cell>
          <cell r="BD34">
            <v>174.13751306165139</v>
          </cell>
          <cell r="BE34">
            <v>181.04498824387579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</row>
        <row r="35">
          <cell r="BA35">
            <v>154.95651133434973</v>
          </cell>
          <cell r="BB35">
            <v>161.10313785695976</v>
          </cell>
          <cell r="BC35">
            <v>167.49358128847609</v>
          </cell>
          <cell r="BD35">
            <v>174.13751306165139</v>
          </cell>
          <cell r="BE35">
            <v>181.04498824387579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</row>
        <row r="36">
          <cell r="BA36">
            <v>154.95651133434973</v>
          </cell>
          <cell r="BB36">
            <v>161.10313785695976</v>
          </cell>
          <cell r="BC36">
            <v>167.49358128847609</v>
          </cell>
          <cell r="BD36">
            <v>174.13751306165139</v>
          </cell>
          <cell r="BE36">
            <v>181.04498824387579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</row>
        <row r="40"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1516.0795631557041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1780.5956600827888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2091.262874163579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2456.1333641864394</v>
          </cell>
        </row>
        <row r="41">
          <cell r="BA41">
            <v>0</v>
          </cell>
          <cell r="BB41">
            <v>11013.008900952384</v>
          </cell>
          <cell r="BC41">
            <v>0</v>
          </cell>
          <cell r="BD41">
            <v>11744.737567575261</v>
          </cell>
          <cell r="BE41">
            <v>0</v>
          </cell>
          <cell r="BF41">
            <v>12525.083905024809</v>
          </cell>
          <cell r="BG41">
            <v>0</v>
          </cell>
          <cell r="BH41">
            <v>13357.278178868617</v>
          </cell>
          <cell r="BI41">
            <v>0</v>
          </cell>
          <cell r="BJ41">
            <v>14244.765280662312</v>
          </cell>
          <cell r="BK41">
            <v>0</v>
          </cell>
          <cell r="BL41">
            <v>15191.218988174844</v>
          </cell>
          <cell r="BM41">
            <v>0</v>
          </cell>
          <cell r="BN41">
            <v>16200.557173094687</v>
          </cell>
          <cell r="BO41">
            <v>0</v>
          </cell>
          <cell r="BP41">
            <v>17276.958019169648</v>
          </cell>
          <cell r="BQ41">
            <v>0</v>
          </cell>
          <cell r="BR41">
            <v>18424.877317915805</v>
          </cell>
          <cell r="BS41">
            <v>0</v>
          </cell>
          <cell r="BT41">
            <v>19649.066913491519</v>
          </cell>
        </row>
        <row r="42">
          <cell r="BA42">
            <v>0</v>
          </cell>
          <cell r="BB42">
            <v>5047.6290796031708</v>
          </cell>
          <cell r="BC42">
            <v>0</v>
          </cell>
          <cell r="BD42">
            <v>5383.0047184719888</v>
          </cell>
          <cell r="BE42">
            <v>0</v>
          </cell>
          <cell r="BF42">
            <v>5740.6634564696988</v>
          </cell>
          <cell r="BG42">
            <v>0</v>
          </cell>
          <cell r="BH42">
            <v>6122.0858319814433</v>
          </cell>
          <cell r="BI42">
            <v>0</v>
          </cell>
          <cell r="BJ42">
            <v>6528.8507536368861</v>
          </cell>
          <cell r="BK42">
            <v>0</v>
          </cell>
          <cell r="BL42">
            <v>6962.6420362467961</v>
          </cell>
          <cell r="BM42">
            <v>0</v>
          </cell>
          <cell r="BN42">
            <v>7425.2553710017237</v>
          </cell>
          <cell r="BO42">
            <v>0</v>
          </cell>
          <cell r="BP42">
            <v>7918.6057587860814</v>
          </cell>
          <cell r="BQ42">
            <v>0</v>
          </cell>
          <cell r="BR42">
            <v>8444.735437378069</v>
          </cell>
          <cell r="BS42">
            <v>0</v>
          </cell>
          <cell r="BT42">
            <v>9005.8223353502708</v>
          </cell>
        </row>
        <row r="43">
          <cell r="BA43">
            <v>0</v>
          </cell>
          <cell r="BB43">
            <v>91.775074174602935</v>
          </cell>
          <cell r="BC43">
            <v>0</v>
          </cell>
          <cell r="BD43">
            <v>97.872813063126912</v>
          </cell>
          <cell r="BE43">
            <v>0</v>
          </cell>
          <cell r="BF43">
            <v>104.3756992085398</v>
          </cell>
          <cell r="BG43">
            <v>0</v>
          </cell>
          <cell r="BH43">
            <v>111.31065149057152</v>
          </cell>
          <cell r="BI43">
            <v>0</v>
          </cell>
          <cell r="BJ43">
            <v>118.70637733885228</v>
          </cell>
          <cell r="BK43">
            <v>0</v>
          </cell>
          <cell r="BL43">
            <v>126.59349156812335</v>
          </cell>
          <cell r="BM43">
            <v>0</v>
          </cell>
          <cell r="BN43">
            <v>135.00464310912201</v>
          </cell>
          <cell r="BO43">
            <v>0</v>
          </cell>
          <cell r="BP43">
            <v>143.97465015974666</v>
          </cell>
          <cell r="BQ43">
            <v>0</v>
          </cell>
          <cell r="BR43">
            <v>153.54064431596461</v>
          </cell>
          <cell r="BS43">
            <v>0</v>
          </cell>
          <cell r="BT43">
            <v>163.74222427909555</v>
          </cell>
        </row>
        <row r="44">
          <cell r="BA44">
            <v>666.52638218604807</v>
          </cell>
          <cell r="BB44">
            <v>688.31305630952386</v>
          </cell>
          <cell r="BC44">
            <v>710.81186904003505</v>
          </cell>
          <cell r="BD44">
            <v>734.0460979734537</v>
          </cell>
          <cell r="BE44">
            <v>758.03978157785207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</row>
        <row r="45">
          <cell r="BA45">
            <v>1333.0527643720961</v>
          </cell>
          <cell r="BB45">
            <v>1376.6261126190477</v>
          </cell>
          <cell r="BC45">
            <v>1421.6237380800701</v>
          </cell>
          <cell r="BD45">
            <v>1468.0921959469074</v>
          </cell>
          <cell r="BE45">
            <v>1516.0795631557041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</row>
        <row r="55">
          <cell r="BA55">
            <v>0</v>
          </cell>
          <cell r="BB55">
            <v>860.93516870759288</v>
          </cell>
          <cell r="BC55">
            <v>0</v>
          </cell>
          <cell r="BD55">
            <v>930.59086980146503</v>
          </cell>
          <cell r="BE55">
            <v>0</v>
          </cell>
          <cell r="BF55">
            <v>1005.8822062732746</v>
          </cell>
          <cell r="BG55">
            <v>0</v>
          </cell>
          <cell r="BH55">
            <v>1087.2651406015304</v>
          </cell>
          <cell r="BI55">
            <v>0</v>
          </cell>
          <cell r="BJ55">
            <v>1175.2325258312651</v>
          </cell>
          <cell r="BK55">
            <v>0</v>
          </cell>
          <cell r="BL55">
            <v>1270.3170902799293</v>
          </cell>
          <cell r="BM55">
            <v>0</v>
          </cell>
          <cell r="BN55">
            <v>1373.0946637269597</v>
          </cell>
          <cell r="BO55">
            <v>0</v>
          </cell>
          <cell r="BP55">
            <v>1484.187664624732</v>
          </cell>
          <cell r="BQ55">
            <v>0</v>
          </cell>
          <cell r="BR55">
            <v>1604.268869449372</v>
          </cell>
          <cell r="BS55">
            <v>0</v>
          </cell>
          <cell r="BT55">
            <v>1734.0654870185203</v>
          </cell>
        </row>
        <row r="56">
          <cell r="BA56">
            <v>2760.2919885692168</v>
          </cell>
          <cell r="BB56">
            <v>2869.7838956919763</v>
          </cell>
          <cell r="BC56">
            <v>2983.6189946853874</v>
          </cell>
          <cell r="BD56">
            <v>3101.9695660048833</v>
          </cell>
          <cell r="BE56">
            <v>3225.0147239175744</v>
          </cell>
          <cell r="BF56">
            <v>3352.9406875775817</v>
          </cell>
          <cell r="BG56">
            <v>3485.9410628540618</v>
          </cell>
          <cell r="BH56">
            <v>3624.2171353384347</v>
          </cell>
          <cell r="BI56">
            <v>3767.9781749742747</v>
          </cell>
          <cell r="BJ56">
            <v>3917.4417527708833</v>
          </cell>
          <cell r="BK56">
            <v>4072.8340700798726</v>
          </cell>
          <cell r="BL56">
            <v>4234.3903009330979</v>
          </cell>
          <cell r="BM56">
            <v>4402.3549479600242</v>
          </cell>
          <cell r="BN56">
            <v>4576.9822124231996</v>
          </cell>
          <cell r="BO56">
            <v>4758.5363789318408</v>
          </cell>
          <cell r="BP56">
            <v>4947.2922154157723</v>
          </cell>
          <cell r="BQ56">
            <v>5143.5353889650469</v>
          </cell>
          <cell r="BR56">
            <v>5347.5628981645732</v>
          </cell>
          <cell r="BS56">
            <v>5559.6835225780969</v>
          </cell>
          <cell r="BT56">
            <v>5780.2182900617336</v>
          </cell>
        </row>
        <row r="58">
          <cell r="BA58">
            <v>596.22306953095074</v>
          </cell>
          <cell r="BB58">
            <v>619.87332146946699</v>
          </cell>
          <cell r="BC58">
            <v>644.46170285204369</v>
          </cell>
          <cell r="BD58">
            <v>670.02542625705485</v>
          </cell>
          <cell r="BE58">
            <v>696.60318036619606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</row>
        <row r="59">
          <cell r="BA59">
            <v>596.22306953095074</v>
          </cell>
          <cell r="BB59">
            <v>619.87332146946699</v>
          </cell>
          <cell r="BC59">
            <v>644.46170285204369</v>
          </cell>
          <cell r="BD59">
            <v>670.02542625705485</v>
          </cell>
          <cell r="BE59">
            <v>696.60318036619606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</row>
        <row r="60">
          <cell r="BA60">
            <v>596.22306953095074</v>
          </cell>
          <cell r="BB60">
            <v>619.87332146946699</v>
          </cell>
          <cell r="BC60">
            <v>644.46170285204369</v>
          </cell>
          <cell r="BD60">
            <v>670.02542625705485</v>
          </cell>
          <cell r="BE60">
            <v>696.60318036619606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</row>
        <row r="65"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1012.7411481880104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1189.4379009353029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1396.9635999412708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1640.6970872765414</v>
          </cell>
        </row>
        <row r="66">
          <cell r="BA66">
            <v>2564.5802302096135</v>
          </cell>
          <cell r="BB66">
            <v>2648.4083805010287</v>
          </cell>
          <cell r="BC66">
            <v>2734.9766122679621</v>
          </cell>
          <cell r="BD66">
            <v>2824.3744902504982</v>
          </cell>
          <cell r="BE66">
            <v>2916.69450678147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</row>
        <row r="67">
          <cell r="BA67">
            <v>5129.1604604192271</v>
          </cell>
          <cell r="BB67">
            <v>5296.8167610020573</v>
          </cell>
          <cell r="BC67">
            <v>5469.9532245359242</v>
          </cell>
          <cell r="BD67">
            <v>5648.7489805009964</v>
          </cell>
          <cell r="BE67">
            <v>5833.3890135629399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</row>
        <row r="80">
          <cell r="BA80">
            <v>0</v>
          </cell>
        </row>
        <row r="81">
          <cell r="BA81">
            <v>0</v>
          </cell>
        </row>
        <row r="83">
          <cell r="BA83">
            <v>0</v>
          </cell>
        </row>
        <row r="84">
          <cell r="BA84">
            <v>0</v>
          </cell>
        </row>
        <row r="85">
          <cell r="BA85">
            <v>0</v>
          </cell>
        </row>
        <row r="90">
          <cell r="BA90">
            <v>0</v>
          </cell>
        </row>
        <row r="91">
          <cell r="BA91">
            <v>0</v>
          </cell>
        </row>
        <row r="92">
          <cell r="BA92">
            <v>0</v>
          </cell>
        </row>
        <row r="105">
          <cell r="BA105">
            <v>0</v>
          </cell>
          <cell r="BB105">
            <v>12630.486007985644</v>
          </cell>
          <cell r="BC105">
            <v>0</v>
          </cell>
          <cell r="BD105">
            <v>13652.38102403347</v>
          </cell>
          <cell r="BE105">
            <v>0</v>
          </cell>
          <cell r="BF105">
            <v>14756.954523170793</v>
          </cell>
          <cell r="BG105">
            <v>0</v>
          </cell>
          <cell r="BH105">
            <v>15950.895775291916</v>
          </cell>
          <cell r="BI105">
            <v>0</v>
          </cell>
          <cell r="BJ105">
            <v>17241.435259201193</v>
          </cell>
          <cell r="BK105">
            <v>0</v>
          </cell>
          <cell r="BL105">
            <v>18636.38845021453</v>
          </cell>
          <cell r="BM105">
            <v>0</v>
          </cell>
          <cell r="BN105">
            <v>20144.203150485337</v>
          </cell>
          <cell r="BO105">
            <v>0</v>
          </cell>
          <cell r="BP105">
            <v>21774.010648686188</v>
          </cell>
          <cell r="BQ105">
            <v>0</v>
          </cell>
          <cell r="BR105">
            <v>23535.681018868032</v>
          </cell>
          <cell r="BS105">
            <v>0</v>
          </cell>
          <cell r="BT105">
            <v>25439.882893385478</v>
          </cell>
        </row>
        <row r="106">
          <cell r="BA106">
            <v>36445.771465839054</v>
          </cell>
          <cell r="BB106">
            <v>37891.458023956933</v>
          </cell>
          <cell r="BC106">
            <v>39394.490319049575</v>
          </cell>
          <cell r="BD106">
            <v>40957.143072100407</v>
          </cell>
          <cell r="BE106">
            <v>42581.781234959592</v>
          </cell>
          <cell r="BF106">
            <v>44270.863569512388</v>
          </cell>
          <cell r="BG106">
            <v>46026.946368821591</v>
          </cell>
          <cell r="BH106">
            <v>47852.68732587574</v>
          </cell>
          <cell r="BI106">
            <v>49750.84955579805</v>
          </cell>
          <cell r="BJ106">
            <v>51724.305777603578</v>
          </cell>
          <cell r="BK106">
            <v>53776.042661833046</v>
          </cell>
          <cell r="BL106">
            <v>55909.165350643591</v>
          </cell>
          <cell r="BM106">
            <v>58126.902157196731</v>
          </cell>
          <cell r="BN106">
            <v>60432.609451456017</v>
          </cell>
          <cell r="BO106">
            <v>62829.776739788678</v>
          </cell>
          <cell r="BP106">
            <v>65322.03194605856</v>
          </cell>
          <cell r="BQ106">
            <v>67913.146902203152</v>
          </cell>
          <cell r="BR106">
            <v>70607.043056604103</v>
          </cell>
          <cell r="BS106">
            <v>73407.797408890445</v>
          </cell>
          <cell r="BT106">
            <v>76319.648680156432</v>
          </cell>
        </row>
        <row r="108">
          <cell r="BA108">
            <v>2699.4168065698127</v>
          </cell>
          <cell r="BB108">
            <v>2806.4939909744107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3983.012226486434</v>
          </cell>
          <cell r="BL108">
            <v>4141.0055136376686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</row>
        <row r="109">
          <cell r="BA109">
            <v>2699.4168065698127</v>
          </cell>
          <cell r="BB109">
            <v>2806.4939909744107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3983.012226486434</v>
          </cell>
          <cell r="BL109">
            <v>4141.0055136376686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</row>
        <row r="110">
          <cell r="BA110">
            <v>2699.4168065698127</v>
          </cell>
          <cell r="BB110">
            <v>2806.4939909744107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3983.012226486434</v>
          </cell>
          <cell r="BL110">
            <v>4141.0055136376686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</row>
        <row r="111">
          <cell r="BA111">
            <v>0</v>
          </cell>
          <cell r="BB111">
            <v>16037.108519853777</v>
          </cell>
          <cell r="BC111">
            <v>0</v>
          </cell>
          <cell r="BD111">
            <v>17334.623220229925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23662.888649358109</v>
          </cell>
          <cell r="BM111">
            <v>0</v>
          </cell>
          <cell r="BN111">
            <v>25577.382514501958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</row>
        <row r="112"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28034.583082690435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34053.750351951159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41365.263382462355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50246.595368091141</v>
          </cell>
        </row>
        <row r="115"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8914.5478313555395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10469.902481286799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12296.625700081844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14442.064181416263</v>
          </cell>
        </row>
        <row r="116">
          <cell r="BA116">
            <v>11652.177702903171</v>
          </cell>
          <cell r="BB116">
            <v>12114.382123344027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17192.886308961959</v>
          </cell>
          <cell r="BL116">
            <v>17874.872822964346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</row>
        <row r="117">
          <cell r="BA117">
            <v>3329.193629400906</v>
          </cell>
          <cell r="BB117">
            <v>3461.2520352411502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4912.2532311319883</v>
          </cell>
          <cell r="BL117">
            <v>5107.1065208469554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</row>
        <row r="129">
          <cell r="BA129">
            <v>0</v>
          </cell>
          <cell r="BB129">
            <v>21998.911238398643</v>
          </cell>
          <cell r="BC129">
            <v>0</v>
          </cell>
          <cell r="BD129">
            <v>23778.777645659982</v>
          </cell>
          <cell r="BE129">
            <v>0</v>
          </cell>
          <cell r="BF129">
            <v>25702.647744438931</v>
          </cell>
          <cell r="BG129">
            <v>0</v>
          </cell>
          <cell r="BH129">
            <v>27782.172444649888</v>
          </cell>
          <cell r="BI129">
            <v>0</v>
          </cell>
          <cell r="BJ129">
            <v>30029.945296638249</v>
          </cell>
          <cell r="BK129">
            <v>0</v>
          </cell>
          <cell r="BL129">
            <v>32459.57875741096</v>
          </cell>
          <cell r="BM129">
            <v>0</v>
          </cell>
          <cell r="BN129">
            <v>35085.786627340756</v>
          </cell>
          <cell r="BO129">
            <v>0</v>
          </cell>
          <cell r="BP129">
            <v>37924.473156578686</v>
          </cell>
          <cell r="BQ129">
            <v>0</v>
          </cell>
          <cell r="BR129">
            <v>40992.829360801115</v>
          </cell>
          <cell r="BS129">
            <v>0</v>
          </cell>
          <cell r="BT129">
            <v>44309.437129577091</v>
          </cell>
        </row>
        <row r="139"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12007.350140193177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14102.317627855689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16562.801963375547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19452.576244356598</v>
          </cell>
        </row>
        <row r="140"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1500.9187675241471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1762.7897034819612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2070.3502454219433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2431.5720305445748</v>
          </cell>
        </row>
        <row r="143">
          <cell r="BA143">
            <v>0</v>
          </cell>
          <cell r="BB143">
            <v>14991.458366421428</v>
          </cell>
          <cell r="BC143">
            <v>0</v>
          </cell>
          <cell r="BD143">
            <v>15987.524013861821</v>
          </cell>
          <cell r="BE143">
            <v>0</v>
          </cell>
          <cell r="BF143">
            <v>17049.770465715021</v>
          </cell>
          <cell r="BG143">
            <v>0</v>
          </cell>
          <cell r="BH143">
            <v>18182.594920984902</v>
          </cell>
          <cell r="BI143">
            <v>0</v>
          </cell>
          <cell r="BJ143">
            <v>19390.686738301571</v>
          </cell>
          <cell r="BK143">
            <v>0</v>
          </cell>
          <cell r="BL143">
            <v>20679.046847653004</v>
          </cell>
          <cell r="BM143">
            <v>0</v>
          </cell>
          <cell r="BN143">
            <v>22053.008451875139</v>
          </cell>
          <cell r="BO143">
            <v>0</v>
          </cell>
          <cell r="BP143">
            <v>23518.259103594679</v>
          </cell>
          <cell r="BQ143">
            <v>0</v>
          </cell>
          <cell r="BR143">
            <v>25080.864249012884</v>
          </cell>
          <cell r="BS143">
            <v>0</v>
          </cell>
          <cell r="BT143">
            <v>26747.292335990322</v>
          </cell>
        </row>
        <row r="144">
          <cell r="BA144">
            <v>0</v>
          </cell>
          <cell r="BB144">
            <v>272.57197029857144</v>
          </cell>
          <cell r="BC144">
            <v>0</v>
          </cell>
          <cell r="BD144">
            <v>290.68225479748764</v>
          </cell>
          <cell r="BE144">
            <v>0</v>
          </cell>
          <cell r="BF144">
            <v>309.99582664936401</v>
          </cell>
          <cell r="BG144">
            <v>0</v>
          </cell>
          <cell r="BH144">
            <v>330.59263492699819</v>
          </cell>
          <cell r="BI144">
            <v>0</v>
          </cell>
          <cell r="BJ144">
            <v>352.55794069639217</v>
          </cell>
          <cell r="BK144">
            <v>0</v>
          </cell>
          <cell r="BL144">
            <v>375.98266995732729</v>
          </cell>
          <cell r="BM144">
            <v>0</v>
          </cell>
          <cell r="BN144">
            <v>400.96379003409339</v>
          </cell>
          <cell r="BO144">
            <v>0</v>
          </cell>
          <cell r="BP144">
            <v>427.60471097444872</v>
          </cell>
          <cell r="BQ144">
            <v>0</v>
          </cell>
          <cell r="BR144">
            <v>456.0157136184161</v>
          </cell>
          <cell r="BS144">
            <v>0</v>
          </cell>
          <cell r="BT144">
            <v>486.31440610891502</v>
          </cell>
        </row>
        <row r="162">
          <cell r="BA162">
            <v>361.48254964077108</v>
          </cell>
          <cell r="BB162">
            <v>375.82139999271578</v>
          </cell>
          <cell r="BJ162">
            <v>513.02066546766002</v>
          </cell>
          <cell r="BK162">
            <v>533.37054558471152</v>
          </cell>
          <cell r="BT162">
            <v>756.96631139910255</v>
          </cell>
        </row>
        <row r="170">
          <cell r="BA170">
            <v>9133.6643404018359</v>
          </cell>
          <cell r="BB170">
            <v>9495.9674343466613</v>
          </cell>
          <cell r="BJ170">
            <v>12962.613444902752</v>
          </cell>
          <cell r="BK170">
            <v>13476.798637358863</v>
          </cell>
          <cell r="BT170">
            <v>19126.445279813004</v>
          </cell>
        </row>
        <row r="179">
          <cell r="BA179">
            <v>21159.578789104311</v>
          </cell>
          <cell r="BB179">
            <v>21998.911238398643</v>
          </cell>
          <cell r="BC179">
            <v>0</v>
          </cell>
          <cell r="BD179">
            <v>23778.777645659982</v>
          </cell>
          <cell r="BE179">
            <v>0</v>
          </cell>
          <cell r="BF179">
            <v>25702.647744438931</v>
          </cell>
          <cell r="BG179">
            <v>0</v>
          </cell>
          <cell r="BH179">
            <v>27782.172444649888</v>
          </cell>
          <cell r="BI179">
            <v>0</v>
          </cell>
          <cell r="BJ179">
            <v>30029.945296638249</v>
          </cell>
          <cell r="BK179">
            <v>0</v>
          </cell>
          <cell r="BL179">
            <v>32459.57875741096</v>
          </cell>
          <cell r="BM179">
            <v>0</v>
          </cell>
          <cell r="BN179">
            <v>35085.786627340756</v>
          </cell>
          <cell r="BO179">
            <v>0</v>
          </cell>
          <cell r="BP179">
            <v>37924.473156578686</v>
          </cell>
          <cell r="BQ179">
            <v>0</v>
          </cell>
          <cell r="BR179">
            <v>40992.829360801115</v>
          </cell>
          <cell r="BS179">
            <v>0</v>
          </cell>
          <cell r="BT179">
            <v>44309.437129577091</v>
          </cell>
        </row>
        <row r="189"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12007.350140193177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14102.317627855689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16562.801963375547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19452.576244356598</v>
          </cell>
        </row>
        <row r="190">
          <cell r="BA190">
            <v>2023.5740963168423</v>
          </cell>
          <cell r="BB190">
            <v>2089.7184389557142</v>
          </cell>
          <cell r="BC190">
            <v>2158.0248344055462</v>
          </cell>
          <cell r="BD190">
            <v>2228.5639534474053</v>
          </cell>
          <cell r="BE190">
            <v>2301.4087768703589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2702.9442120056738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3174.5370429803129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3728.4104468350147</v>
          </cell>
        </row>
        <row r="193">
          <cell r="BA193">
            <v>19355.926138682837</v>
          </cell>
          <cell r="BB193">
            <v>19988.611155228573</v>
          </cell>
          <cell r="BC193">
            <v>0</v>
          </cell>
          <cell r="BD193">
            <v>21316.698685149095</v>
          </cell>
          <cell r="BE193">
            <v>0</v>
          </cell>
          <cell r="BF193">
            <v>22733.027287620025</v>
          </cell>
          <cell r="BG193">
            <v>0</v>
          </cell>
          <cell r="BH193">
            <v>24243.459894646538</v>
          </cell>
          <cell r="BI193">
            <v>0</v>
          </cell>
          <cell r="BJ193">
            <v>25854.248984402093</v>
          </cell>
          <cell r="BK193">
            <v>0</v>
          </cell>
          <cell r="BL193">
            <v>27572.062463537339</v>
          </cell>
          <cell r="BM193">
            <v>0</v>
          </cell>
          <cell r="BN193">
            <v>29404.011269166851</v>
          </cell>
          <cell r="BO193">
            <v>0</v>
          </cell>
          <cell r="BP193">
            <v>31357.678804792908</v>
          </cell>
          <cell r="BQ193">
            <v>0</v>
          </cell>
          <cell r="BR193">
            <v>33441.152332017184</v>
          </cell>
          <cell r="BS193">
            <v>0</v>
          </cell>
          <cell r="BT193">
            <v>35663.056447987095</v>
          </cell>
        </row>
        <row r="194">
          <cell r="BA194">
            <v>263.94444734567509</v>
          </cell>
          <cell r="BB194">
            <v>272.57197029857144</v>
          </cell>
          <cell r="BC194">
            <v>0</v>
          </cell>
          <cell r="BD194">
            <v>290.68225479748764</v>
          </cell>
          <cell r="BE194">
            <v>0</v>
          </cell>
          <cell r="BF194">
            <v>309.99582664936401</v>
          </cell>
          <cell r="BG194">
            <v>0</v>
          </cell>
          <cell r="BH194">
            <v>330.59263492699819</v>
          </cell>
          <cell r="BI194">
            <v>0</v>
          </cell>
          <cell r="BJ194">
            <v>352.55794069639217</v>
          </cell>
          <cell r="BK194">
            <v>0</v>
          </cell>
          <cell r="BL194">
            <v>375.98266995732729</v>
          </cell>
          <cell r="BM194">
            <v>0</v>
          </cell>
          <cell r="BN194">
            <v>400.96379003409339</v>
          </cell>
          <cell r="BO194">
            <v>0</v>
          </cell>
          <cell r="BP194">
            <v>427.60471097444872</v>
          </cell>
          <cell r="BQ194">
            <v>0</v>
          </cell>
          <cell r="BR194">
            <v>456.0157136184161</v>
          </cell>
          <cell r="BS194">
            <v>0</v>
          </cell>
          <cell r="BT194">
            <v>486.31440610891502</v>
          </cell>
        </row>
        <row r="209">
          <cell r="BA209">
            <v>490.90222790721992</v>
          </cell>
          <cell r="BB209">
            <v>510.37474073084849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696.69473088200743</v>
          </cell>
          <cell r="BK209">
            <v>724.33037054713895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1027.9789414061886</v>
          </cell>
        </row>
        <row r="212">
          <cell r="BA212">
            <v>767.03473110503114</v>
          </cell>
          <cell r="BB212">
            <v>797.46053239195078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1088.5855170031366</v>
          </cell>
          <cell r="BK212">
            <v>1131.7662039799047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1606.2170959471698</v>
          </cell>
        </row>
        <row r="219">
          <cell r="BA219">
            <v>13376.224403842925</v>
          </cell>
          <cell r="BB219">
            <v>13906.816213022477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18983.709039132729</v>
          </cell>
          <cell r="BK219">
            <v>19736.731732226737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28010.622525169932</v>
          </cell>
        </row>
        <row r="220">
          <cell r="BA220">
            <v>15070.546161663029</v>
          </cell>
          <cell r="BB220">
            <v>15668.346266671992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21388.31218408954</v>
          </cell>
          <cell r="BK220">
            <v>22236.717751642125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31558.634711691455</v>
          </cell>
        </row>
        <row r="235"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13035.239153559058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15833.971156409259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19233.605124425107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23363.157759231559</v>
          </cell>
        </row>
        <row r="237">
          <cell r="BA237">
            <v>743.79125440487871</v>
          </cell>
          <cell r="BB237">
            <v>773.29506171340677</v>
          </cell>
          <cell r="BC237">
            <v>803.96919018468532</v>
          </cell>
          <cell r="BD237">
            <v>835.86006269592667</v>
          </cell>
          <cell r="BE237">
            <v>13904.255097129662</v>
          </cell>
          <cell r="BF237">
            <v>903.48701162270163</v>
          </cell>
          <cell r="BG237">
            <v>939.3254360983999</v>
          </cell>
          <cell r="BH237">
            <v>976.58545563011728</v>
          </cell>
          <cell r="BI237">
            <v>1015.3234603224092</v>
          </cell>
          <cell r="BJ237">
            <v>16889.569233503211</v>
          </cell>
          <cell r="BK237">
            <v>1097.4702584047561</v>
          </cell>
          <cell r="BL237">
            <v>1141.0033745029305</v>
          </cell>
          <cell r="BM237">
            <v>1186.2633093305456</v>
          </cell>
          <cell r="BN237">
            <v>1233.3185602337962</v>
          </cell>
          <cell r="BO237">
            <v>20515.845466053448</v>
          </cell>
          <cell r="BP237">
            <v>1333.1026927767055</v>
          </cell>
          <cell r="BQ237">
            <v>1385.9825898408808</v>
          </cell>
          <cell r="BR237">
            <v>1440.9600623796755</v>
          </cell>
          <cell r="BS237">
            <v>1498.118314467152</v>
          </cell>
          <cell r="BT237">
            <v>24920.701609846998</v>
          </cell>
        </row>
        <row r="245">
          <cell r="BA245">
            <v>16456.809418061297</v>
          </cell>
          <cell r="BB245">
            <v>17109.598128748868</v>
          </cell>
          <cell r="BC245">
            <v>17788.280868465743</v>
          </cell>
          <cell r="BD245">
            <v>18493.884770078046</v>
          </cell>
          <cell r="BE245">
            <v>19227.4777095098</v>
          </cell>
          <cell r="BF245">
            <v>19990.16992188905</v>
          </cell>
          <cell r="BG245">
            <v>20783.115681801282</v>
          </cell>
          <cell r="BH245">
            <v>21607.515050193066</v>
          </cell>
          <cell r="BI245">
            <v>22464.615690569772</v>
          </cell>
          <cell r="BJ245">
            <v>23355.714757236023</v>
          </cell>
          <cell r="BK245">
            <v>24282.160858436531</v>
          </cell>
          <cell r="BL245">
            <v>25245.356097368469</v>
          </cell>
          <cell r="BM245">
            <v>26246.758194154201</v>
          </cell>
          <cell r="BN245">
            <v>27287.882691985855</v>
          </cell>
          <cell r="BO245">
            <v>28370.305250780581</v>
          </cell>
          <cell r="BP245">
            <v>29495.664031817716</v>
          </cell>
          <cell r="BQ245">
            <v>30665.662176966816</v>
          </cell>
          <cell r="BR245">
            <v>31882.070386258754</v>
          </cell>
          <cell r="BS245">
            <v>33146.729597700723</v>
          </cell>
          <cell r="BT245">
            <v>34461.553773390886</v>
          </cell>
        </row>
        <row r="255"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965.5732706340043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1172.8867523266119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1424.711490698156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1730.604278461597</v>
          </cell>
        </row>
        <row r="260"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579.34396238040256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703.73205139596712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854.82689441889363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1038.3625670769582</v>
          </cell>
        </row>
        <row r="262">
          <cell r="BA262">
            <v>29844.624082995757</v>
          </cell>
          <cell r="BB262">
            <v>31028.464351250455</v>
          </cell>
          <cell r="BC262">
            <v>32259.263756160501</v>
          </cell>
          <cell r="BD262">
            <v>33538.885015674052</v>
          </cell>
          <cell r="BE262">
            <v>36414.181968784891</v>
          </cell>
          <cell r="BF262">
            <v>36252.416341360906</v>
          </cell>
          <cell r="BG262">
            <v>37690.433123448296</v>
          </cell>
          <cell r="BH262">
            <v>39185.491407158457</v>
          </cell>
          <cell r="BI262">
            <v>40739.853845436672</v>
          </cell>
          <cell r="BJ262">
            <v>44232.491647117349</v>
          </cell>
          <cell r="BK262">
            <v>44035.994118490838</v>
          </cell>
          <cell r="BL262">
            <v>45782.760401930092</v>
          </cell>
          <cell r="BM262">
            <v>47598.815286888137</v>
          </cell>
          <cell r="BN262">
            <v>49486.907229381075</v>
          </cell>
          <cell r="BO262">
            <v>53729.432092954201</v>
          </cell>
          <cell r="BP262">
            <v>53490.745547665312</v>
          </cell>
          <cell r="BQ262">
            <v>55612.551417365336</v>
          </cell>
          <cell r="BR262">
            <v>57818.522502984481</v>
          </cell>
          <cell r="BS262">
            <v>60111.997367994474</v>
          </cell>
          <cell r="BT262">
            <v>65265.413851482968</v>
          </cell>
        </row>
        <row r="268"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8050.9143118637094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9779.4864747047395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11879.191853775121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14429.71463417845</v>
          </cell>
        </row>
        <row r="271">
          <cell r="BA271">
            <v>6752.9639210058722</v>
          </cell>
          <cell r="BB271">
            <v>7020.8322847529225</v>
          </cell>
          <cell r="BC271">
            <v>7299.3261251256217</v>
          </cell>
          <cell r="BD271">
            <v>7588.8669206141649</v>
          </cell>
          <cell r="BE271">
            <v>15940.807180268846</v>
          </cell>
          <cell r="BF271">
            <v>8202.8595475584261</v>
          </cell>
          <cell r="BG271">
            <v>8528.2406084902668</v>
          </cell>
          <cell r="BH271">
            <v>8866.5284898058162</v>
          </cell>
          <cell r="BI271">
            <v>9218.2351635662017</v>
          </cell>
          <cell r="BJ271">
            <v>19363.379384822649</v>
          </cell>
          <cell r="BK271">
            <v>9964.0551236571482</v>
          </cell>
          <cell r="BL271">
            <v>10359.297149748392</v>
          </cell>
          <cell r="BM271">
            <v>10770.217156064558</v>
          </cell>
          <cell r="BN271">
            <v>11197.437037666659</v>
          </cell>
          <cell r="BO271">
            <v>23520.795211968129</v>
          </cell>
          <cell r="BP271">
            <v>12103.388328382338</v>
          </cell>
          <cell r="BQ271">
            <v>12583.490823411808</v>
          </cell>
          <cell r="BR271">
            <v>13082.637440589531</v>
          </cell>
          <cell r="BS271">
            <v>13601.583599002384</v>
          </cell>
          <cell r="BT271">
            <v>28570.82931696171</v>
          </cell>
        </row>
        <row r="288">
          <cell r="BC288">
            <v>4019.8459509234267</v>
          </cell>
          <cell r="BF288">
            <v>4517.4350581135086</v>
          </cell>
          <cell r="BI288">
            <v>5076.6173016120465</v>
          </cell>
          <cell r="BL288">
            <v>5705.0168725146532</v>
          </cell>
          <cell r="BO288">
            <v>6411.2017081417016</v>
          </cell>
          <cell r="BR288">
            <v>7204.800311898377</v>
          </cell>
        </row>
        <row r="311">
          <cell r="BA311">
            <v>0</v>
          </cell>
          <cell r="BB311">
            <v>26549.797118826969</v>
          </cell>
          <cell r="BC311">
            <v>0</v>
          </cell>
          <cell r="BD311">
            <v>28697.862152560156</v>
          </cell>
          <cell r="BE311">
            <v>0</v>
          </cell>
          <cell r="BF311">
            <v>31019.720732379421</v>
          </cell>
          <cell r="BG311">
            <v>0</v>
          </cell>
          <cell r="BH311">
            <v>33529.433976634027</v>
          </cell>
          <cell r="BI311">
            <v>0</v>
          </cell>
          <cell r="BJ311">
            <v>36242.200646892306</v>
          </cell>
          <cell r="BK311">
            <v>0</v>
          </cell>
          <cell r="BL311">
            <v>39174.449191267282</v>
          </cell>
          <cell r="BM311">
            <v>0</v>
          </cell>
          <cell r="BN311">
            <v>42343.937234693673</v>
          </cell>
          <cell r="BO311">
            <v>0</v>
          </cell>
          <cell r="BP311">
            <v>45769.859118666893</v>
          </cell>
          <cell r="BQ311">
            <v>0</v>
          </cell>
          <cell r="BR311">
            <v>49472.962141702206</v>
          </cell>
          <cell r="BS311">
            <v>0</v>
          </cell>
          <cell r="BT311">
            <v>53475.67220446335</v>
          </cell>
        </row>
        <row r="320">
          <cell r="BA320">
            <v>6485.4421351965702</v>
          </cell>
          <cell r="BB320">
            <v>6742.6987699502934</v>
          </cell>
          <cell r="BC320">
            <v>7010.1599481638405</v>
          </cell>
          <cell r="BD320">
            <v>7288.2304512622841</v>
          </cell>
          <cell r="BE320">
            <v>7577.3311170481975</v>
          </cell>
          <cell r="BF320">
            <v>7877.8994766065225</v>
          </cell>
          <cell r="BG320">
            <v>8190.3904164734122</v>
          </cell>
          <cell r="BH320">
            <v>8515.2768670711594</v>
          </cell>
          <cell r="BI320">
            <v>8853.0505184511403</v>
          </cell>
          <cell r="BJ320">
            <v>9204.2225644279897</v>
          </cell>
          <cell r="BK320">
            <v>9569.324476231146</v>
          </cell>
          <cell r="BL320">
            <v>9948.9088068447181</v>
          </cell>
          <cell r="BM320">
            <v>10343.550027252888</v>
          </cell>
          <cell r="BN320">
            <v>10753.845395856493</v>
          </cell>
          <cell r="BO320">
            <v>11180.415862376583</v>
          </cell>
          <cell r="BP320">
            <v>11623.907007612892</v>
          </cell>
          <cell r="BQ320">
            <v>12084.990020479534</v>
          </cell>
          <cell r="BR320">
            <v>12564.362713796556</v>
          </cell>
          <cell r="BS320">
            <v>13062.75058037467</v>
          </cell>
          <cell r="BT320">
            <v>13580.907890991481</v>
          </cell>
        </row>
      </sheetData>
      <sheetData sheetId="6" refreshError="1">
        <row r="7">
          <cell r="BA7">
            <v>0</v>
          </cell>
          <cell r="BB7">
            <v>395.09520492917812</v>
          </cell>
          <cell r="BC7">
            <v>0</v>
          </cell>
          <cell r="BD7">
            <v>467.87899469518476</v>
          </cell>
          <cell r="BE7">
            <v>0</v>
          </cell>
          <cell r="BF7">
            <v>554.07089467516334</v>
          </cell>
          <cell r="BG7">
            <v>0</v>
          </cell>
          <cell r="BH7">
            <v>656.1409249118733</v>
          </cell>
          <cell r="BI7">
            <v>0</v>
          </cell>
          <cell r="BJ7">
            <v>777.01412848370455</v>
          </cell>
          <cell r="BK7">
            <v>0</v>
          </cell>
          <cell r="BL7">
            <v>920.15439510099316</v>
          </cell>
          <cell r="BM7">
            <v>0</v>
          </cell>
          <cell r="BN7">
            <v>1089.6637265475813</v>
          </cell>
          <cell r="BO7">
            <v>0</v>
          </cell>
          <cell r="BP7">
            <v>1290.399788638993</v>
          </cell>
          <cell r="BQ7">
            <v>0</v>
          </cell>
          <cell r="BR7">
            <v>1528.115118409283</v>
          </cell>
          <cell r="BS7">
            <v>0</v>
          </cell>
          <cell r="BT7">
            <v>1809.6219758172201</v>
          </cell>
        </row>
        <row r="8">
          <cell r="BA8">
            <v>1210.2207908836413</v>
          </cell>
          <cell r="BB8">
            <v>1316.9840164305936</v>
          </cell>
          <cell r="BC8">
            <v>1433.1656773697086</v>
          </cell>
          <cell r="BD8">
            <v>1559.5966489839493</v>
          </cell>
          <cell r="BE8">
            <v>1697.1811046898947</v>
          </cell>
          <cell r="BF8">
            <v>1846.9029822505445</v>
          </cell>
          <cell r="BG8">
            <v>2009.8330204243082</v>
          </cell>
          <cell r="BH8">
            <v>2187.1364163729108</v>
          </cell>
          <cell r="BI8">
            <v>2380.0811585903048</v>
          </cell>
          <cell r="BJ8">
            <v>2590.0470949456817</v>
          </cell>
          <cell r="BK8">
            <v>2818.535800690865</v>
          </cell>
          <cell r="BL8">
            <v>3067.1813170033106</v>
          </cell>
          <cell r="BM8">
            <v>3337.7618368616149</v>
          </cell>
          <cell r="BN8">
            <v>3632.2124218252707</v>
          </cell>
          <cell r="BO8">
            <v>3952.6388406629712</v>
          </cell>
          <cell r="BP8">
            <v>4301.3326287966438</v>
          </cell>
          <cell r="BQ8">
            <v>4680.7874762591309</v>
          </cell>
          <cell r="BR8">
            <v>5093.7170613642775</v>
          </cell>
          <cell r="BS8">
            <v>5543.0744576272555</v>
          </cell>
          <cell r="BT8">
            <v>6032.0732527240671</v>
          </cell>
        </row>
        <row r="17"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741.93902918845367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905.72778901117351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1105.6741801066521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1349.7602782942058</v>
          </cell>
        </row>
        <row r="30">
          <cell r="BA30">
            <v>0</v>
          </cell>
          <cell r="BB30">
            <v>169.13322128817558</v>
          </cell>
          <cell r="BC30">
            <v>0</v>
          </cell>
          <cell r="BD30">
            <v>200.29066553732224</v>
          </cell>
          <cell r="BE30">
            <v>0</v>
          </cell>
          <cell r="BF30">
            <v>237.18788299450486</v>
          </cell>
          <cell r="BG30">
            <v>0</v>
          </cell>
          <cell r="BH30">
            <v>280.8822452533704</v>
          </cell>
          <cell r="BI30">
            <v>0</v>
          </cell>
          <cell r="BJ30">
            <v>332.6259111659694</v>
          </cell>
          <cell r="BK30">
            <v>0</v>
          </cell>
          <cell r="BL30">
            <v>393.90171023158956</v>
          </cell>
          <cell r="BM30">
            <v>0</v>
          </cell>
          <cell r="BN30">
            <v>466.46563636454681</v>
          </cell>
          <cell r="BO30">
            <v>0</v>
          </cell>
          <cell r="BP30">
            <v>552.39716979408945</v>
          </cell>
          <cell r="BQ30">
            <v>0</v>
          </cell>
          <cell r="BR30">
            <v>654.15886918205615</v>
          </cell>
          <cell r="BS30">
            <v>0</v>
          </cell>
          <cell r="BT30">
            <v>774.66694170257711</v>
          </cell>
        </row>
        <row r="31">
          <cell r="BA31">
            <v>518.07396870018886</v>
          </cell>
          <cell r="BB31">
            <v>563.77740429391838</v>
          </cell>
          <cell r="BC31">
            <v>613.51270435347112</v>
          </cell>
          <cell r="BD31">
            <v>667.63555179107414</v>
          </cell>
          <cell r="BE31">
            <v>726.53300714464672</v>
          </cell>
          <cell r="BF31">
            <v>790.62627664834952</v>
          </cell>
          <cell r="BG31">
            <v>860.37372449670727</v>
          </cell>
          <cell r="BH31">
            <v>936.274150844568</v>
          </cell>
          <cell r="BI31">
            <v>1018.8703589855756</v>
          </cell>
          <cell r="BJ31">
            <v>1108.753037219898</v>
          </cell>
          <cell r="BK31">
            <v>1206.5649831724595</v>
          </cell>
          <cell r="BL31">
            <v>1313.0057007719652</v>
          </cell>
          <cell r="BM31">
            <v>1428.8364027661023</v>
          </cell>
          <cell r="BN31">
            <v>1554.8854545484892</v>
          </cell>
          <cell r="BO31">
            <v>1692.0542982290117</v>
          </cell>
          <cell r="BP31">
            <v>1841.3238993136315</v>
          </cell>
          <cell r="BQ31">
            <v>2003.7617620972305</v>
          </cell>
          <cell r="BR31">
            <v>2180.5295639401875</v>
          </cell>
          <cell r="BS31">
            <v>2372.8914630253662</v>
          </cell>
          <cell r="BT31">
            <v>2582.2231390085904</v>
          </cell>
        </row>
        <row r="32">
          <cell r="BA32">
            <v>0</v>
          </cell>
          <cell r="BB32">
            <v>4792.107936498307</v>
          </cell>
          <cell r="BC32">
            <v>0</v>
          </cell>
          <cell r="BD32">
            <v>5674.9021902241302</v>
          </cell>
          <cell r="BE32">
            <v>0</v>
          </cell>
          <cell r="BF32">
            <v>6720.3233515109714</v>
          </cell>
          <cell r="BG32">
            <v>0</v>
          </cell>
          <cell r="BH32">
            <v>7958.3302821788284</v>
          </cell>
          <cell r="BI32">
            <v>0</v>
          </cell>
          <cell r="BJ32">
            <v>9424.4008163691324</v>
          </cell>
          <cell r="BK32">
            <v>0</v>
          </cell>
          <cell r="BL32">
            <v>11160.548456561703</v>
          </cell>
          <cell r="BM32">
            <v>0</v>
          </cell>
          <cell r="BN32">
            <v>13216.52636366216</v>
          </cell>
          <cell r="BO32">
            <v>0</v>
          </cell>
          <cell r="BP32">
            <v>15651.25314416587</v>
          </cell>
          <cell r="BQ32">
            <v>0</v>
          </cell>
          <cell r="BR32">
            <v>18534.50129349159</v>
          </cell>
          <cell r="BS32">
            <v>0</v>
          </cell>
          <cell r="BT32">
            <v>21948.896681573013</v>
          </cell>
        </row>
        <row r="34">
          <cell r="BA34">
            <v>97.138869131285404</v>
          </cell>
          <cell r="BB34">
            <v>105.70826330510972</v>
          </cell>
          <cell r="BC34">
            <v>115.03363206627586</v>
          </cell>
          <cell r="BD34">
            <v>125.18166596082642</v>
          </cell>
          <cell r="BE34">
            <v>136.22493883962127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</row>
        <row r="35">
          <cell r="BA35">
            <v>97.138869131285404</v>
          </cell>
          <cell r="BB35">
            <v>105.70826330510972</v>
          </cell>
          <cell r="BC35">
            <v>115.03363206627586</v>
          </cell>
          <cell r="BD35">
            <v>125.18166596082642</v>
          </cell>
          <cell r="BE35">
            <v>136.22493883962127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</row>
        <row r="36">
          <cell r="BA36">
            <v>97.138869131285404</v>
          </cell>
          <cell r="BB36">
            <v>105.70826330510972</v>
          </cell>
          <cell r="BC36">
            <v>115.03363206627586</v>
          </cell>
          <cell r="BD36">
            <v>125.18166596082642</v>
          </cell>
          <cell r="BE36">
            <v>136.22493883962127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</row>
        <row r="40"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1588.0544289136421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1938.6296853835049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2366.5971320775943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2889.0416915543788</v>
          </cell>
        </row>
        <row r="41">
          <cell r="BA41">
            <v>0</v>
          </cell>
          <cell r="BB41">
            <v>11271.395402215798</v>
          </cell>
          <cell r="BC41">
            <v>0</v>
          </cell>
          <cell r="BD41">
            <v>12207.577083549239</v>
          </cell>
          <cell r="BE41">
            <v>0</v>
          </cell>
          <cell r="BF41">
            <v>13221.516319221695</v>
          </cell>
          <cell r="BG41">
            <v>0</v>
          </cell>
          <cell r="BH41">
            <v>14319.671510820528</v>
          </cell>
          <cell r="BI41">
            <v>0</v>
          </cell>
          <cell r="BJ41">
            <v>15509.037483068043</v>
          </cell>
          <cell r="BK41">
            <v>0</v>
          </cell>
          <cell r="BL41">
            <v>16797.190038155208</v>
          </cell>
          <cell r="BM41">
            <v>0</v>
          </cell>
          <cell r="BN41">
            <v>18192.33421067764</v>
          </cell>
          <cell r="BO41">
            <v>0</v>
          </cell>
          <cell r="BP41">
            <v>19703.356530539113</v>
          </cell>
          <cell r="BQ41">
            <v>0</v>
          </cell>
          <cell r="BR41">
            <v>21339.88162671719</v>
          </cell>
          <cell r="BS41">
            <v>0</v>
          </cell>
          <cell r="BT41">
            <v>23112.333532435034</v>
          </cell>
        </row>
        <row r="42">
          <cell r="BA42">
            <v>0</v>
          </cell>
          <cell r="BB42">
            <v>5166.0562260155693</v>
          </cell>
          <cell r="BC42">
            <v>0</v>
          </cell>
          <cell r="BD42">
            <v>5595.1394966267289</v>
          </cell>
          <cell r="BE42">
            <v>0</v>
          </cell>
          <cell r="BF42">
            <v>6059.8616463099379</v>
          </cell>
          <cell r="BG42">
            <v>0</v>
          </cell>
          <cell r="BH42">
            <v>6563.1827757927358</v>
          </cell>
          <cell r="BI42">
            <v>0</v>
          </cell>
          <cell r="BJ42">
            <v>7108.3088464061793</v>
          </cell>
          <cell r="BK42">
            <v>0</v>
          </cell>
          <cell r="BL42">
            <v>7698.7121008211298</v>
          </cell>
          <cell r="BM42">
            <v>0</v>
          </cell>
          <cell r="BN42">
            <v>8338.1531798939104</v>
          </cell>
          <cell r="BO42">
            <v>0</v>
          </cell>
          <cell r="BP42">
            <v>9030.7050764970845</v>
          </cell>
          <cell r="BQ42">
            <v>0</v>
          </cell>
          <cell r="BR42">
            <v>9780.7790789120372</v>
          </cell>
          <cell r="BS42">
            <v>0</v>
          </cell>
          <cell r="BT42">
            <v>10593.152869032712</v>
          </cell>
        </row>
        <row r="43">
          <cell r="BA43">
            <v>0</v>
          </cell>
          <cell r="BB43">
            <v>93.928295018464723</v>
          </cell>
          <cell r="BC43">
            <v>0</v>
          </cell>
          <cell r="BD43">
            <v>101.72980902957671</v>
          </cell>
          <cell r="BE43">
            <v>0</v>
          </cell>
          <cell r="BF43">
            <v>110.1793026601805</v>
          </cell>
          <cell r="BG43">
            <v>0</v>
          </cell>
          <cell r="BH43">
            <v>119.33059592350408</v>
          </cell>
          <cell r="BI43">
            <v>0</v>
          </cell>
          <cell r="BJ43">
            <v>129.24197902556668</v>
          </cell>
          <cell r="BK43">
            <v>0</v>
          </cell>
          <cell r="BL43">
            <v>139.976583651293</v>
          </cell>
          <cell r="BM43">
            <v>0</v>
          </cell>
          <cell r="BN43">
            <v>151.60278508897991</v>
          </cell>
          <cell r="BO43">
            <v>0</v>
          </cell>
          <cell r="BP43">
            <v>164.19463775449216</v>
          </cell>
          <cell r="BQ43">
            <v>0</v>
          </cell>
          <cell r="BR43">
            <v>177.83234688930943</v>
          </cell>
          <cell r="BS43">
            <v>0</v>
          </cell>
          <cell r="BT43">
            <v>192.60277943695809</v>
          </cell>
        </row>
        <row r="44">
          <cell r="BA44">
            <v>676.91136766601016</v>
          </cell>
          <cell r="BB44">
            <v>704.46221263848713</v>
          </cell>
          <cell r="BC44">
            <v>733.13439948074938</v>
          </cell>
          <cell r="BD44">
            <v>762.97356772182729</v>
          </cell>
          <cell r="BE44">
            <v>794.02721445682107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</row>
        <row r="45">
          <cell r="BA45">
            <v>1353.8227353320203</v>
          </cell>
          <cell r="BB45">
            <v>1408.9244252769743</v>
          </cell>
          <cell r="BC45">
            <v>1466.2687989614988</v>
          </cell>
          <cell r="BD45">
            <v>1525.9471354436546</v>
          </cell>
          <cell r="BE45">
            <v>1588.0544289136421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</row>
        <row r="55">
          <cell r="BA55">
            <v>0</v>
          </cell>
          <cell r="BB55">
            <v>399.15440224009433</v>
          </cell>
          <cell r="BC55">
            <v>0</v>
          </cell>
          <cell r="BD55">
            <v>472.68597066808053</v>
          </cell>
          <cell r="BE55">
            <v>0</v>
          </cell>
          <cell r="BF55">
            <v>559.76340386703146</v>
          </cell>
          <cell r="BG55">
            <v>0</v>
          </cell>
          <cell r="BH55">
            <v>662.8820987979542</v>
          </cell>
          <cell r="BI55">
            <v>0</v>
          </cell>
          <cell r="BJ55">
            <v>784.99715035168776</v>
          </cell>
          <cell r="BK55">
            <v>0</v>
          </cell>
          <cell r="BL55">
            <v>929.60803614655129</v>
          </cell>
          <cell r="BM55">
            <v>0</v>
          </cell>
          <cell r="BN55">
            <v>1100.8589018203304</v>
          </cell>
          <cell r="BO55">
            <v>0</v>
          </cell>
          <cell r="BP55">
            <v>1303.6573207140511</v>
          </cell>
          <cell r="BQ55">
            <v>0</v>
          </cell>
          <cell r="BR55">
            <v>1543.8149312696526</v>
          </cell>
          <cell r="BS55">
            <v>0</v>
          </cell>
          <cell r="BT55">
            <v>1828.213982418082</v>
          </cell>
        </row>
        <row r="56">
          <cell r="BA56">
            <v>1222.6545661324458</v>
          </cell>
          <cell r="BB56">
            <v>1330.5146741336475</v>
          </cell>
          <cell r="BC56">
            <v>1447.8899822741919</v>
          </cell>
          <cell r="BD56">
            <v>1575.619902226935</v>
          </cell>
          <cell r="BE56">
            <v>1714.6178968613663</v>
          </cell>
          <cell r="BF56">
            <v>1865.8780128901049</v>
          </cell>
          <cell r="BG56">
            <v>2030.4819898122291</v>
          </cell>
          <cell r="BH56">
            <v>2209.6069959931806</v>
          </cell>
          <cell r="BI56">
            <v>2404.5340472059584</v>
          </cell>
          <cell r="BJ56">
            <v>2616.6571678389591</v>
          </cell>
          <cell r="BK56">
            <v>2847.4933602870042</v>
          </cell>
          <cell r="BL56">
            <v>3098.6934538218375</v>
          </cell>
          <cell r="BM56">
            <v>3372.0539105280013</v>
          </cell>
          <cell r="BN56">
            <v>3669.5296727344344</v>
          </cell>
          <cell r="BO56">
            <v>3993.2481438204677</v>
          </cell>
          <cell r="BP56">
            <v>4345.5244023801706</v>
          </cell>
          <cell r="BQ56">
            <v>4728.8777585494645</v>
          </cell>
          <cell r="BR56">
            <v>5146.0497708988423</v>
          </cell>
          <cell r="BS56">
            <v>5600.0238527398642</v>
          </cell>
          <cell r="BT56">
            <v>6094.0466080602728</v>
          </cell>
        </row>
        <row r="58">
          <cell r="BA58">
            <v>264.09338628460824</v>
          </cell>
          <cell r="BB58">
            <v>287.39116961286788</v>
          </cell>
          <cell r="BC58">
            <v>312.74423617122551</v>
          </cell>
          <cell r="BD58">
            <v>340.33389888101794</v>
          </cell>
          <cell r="BE58">
            <v>370.35746572205511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</row>
        <row r="59">
          <cell r="BA59">
            <v>264.09338628460824</v>
          </cell>
          <cell r="BB59">
            <v>287.39116961286788</v>
          </cell>
          <cell r="BC59">
            <v>312.74423617122551</v>
          </cell>
          <cell r="BD59">
            <v>340.33389888101794</v>
          </cell>
          <cell r="BE59">
            <v>370.35746572205511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</row>
        <row r="60">
          <cell r="BA60">
            <v>264.09338628460824</v>
          </cell>
          <cell r="BB60">
            <v>287.39116961286788</v>
          </cell>
          <cell r="BC60">
            <v>312.74423617122551</v>
          </cell>
          <cell r="BD60">
            <v>340.33389888101794</v>
          </cell>
          <cell r="BE60">
            <v>370.35746572205511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</row>
        <row r="65"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749.56169044723913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915.03321150101431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1117.0338463406247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1363.6276784136667</v>
          </cell>
        </row>
        <row r="66">
          <cell r="BA66">
            <v>1840.3324735009351</v>
          </cell>
          <cell r="BB66">
            <v>1915.2355067445078</v>
          </cell>
          <cell r="BC66">
            <v>1993.1871545563031</v>
          </cell>
          <cell r="BD66">
            <v>2074.3114980366863</v>
          </cell>
          <cell r="BE66">
            <v>2158.7376684880487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</row>
        <row r="67">
          <cell r="BA67">
            <v>3680.6649470018701</v>
          </cell>
          <cell r="BB67">
            <v>3830.4710134890156</v>
          </cell>
          <cell r="BC67">
            <v>3986.3743091126062</v>
          </cell>
          <cell r="BD67">
            <v>4148.6229960733726</v>
          </cell>
          <cell r="BE67">
            <v>4317.4753369760974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</row>
        <row r="80">
          <cell r="BA80">
            <v>0</v>
          </cell>
          <cell r="BB80">
            <v>169.13322128817558</v>
          </cell>
          <cell r="BC80">
            <v>0</v>
          </cell>
          <cell r="BD80">
            <v>200.29066553732224</v>
          </cell>
          <cell r="BE80">
            <v>0</v>
          </cell>
          <cell r="BF80">
            <v>237.18788299450486</v>
          </cell>
          <cell r="BG80">
            <v>0</v>
          </cell>
          <cell r="BH80">
            <v>280.8822452533704</v>
          </cell>
          <cell r="BI80">
            <v>0</v>
          </cell>
          <cell r="BJ80">
            <v>332.6259111659694</v>
          </cell>
          <cell r="BK80">
            <v>0</v>
          </cell>
          <cell r="BL80">
            <v>393.90171023158956</v>
          </cell>
          <cell r="BM80">
            <v>0</v>
          </cell>
          <cell r="BN80">
            <v>466.46563636454681</v>
          </cell>
          <cell r="BO80">
            <v>0</v>
          </cell>
          <cell r="BP80">
            <v>552.39716979408945</v>
          </cell>
          <cell r="BQ80">
            <v>0</v>
          </cell>
          <cell r="BR80">
            <v>654.15886918205615</v>
          </cell>
          <cell r="BS80">
            <v>0</v>
          </cell>
          <cell r="BT80">
            <v>774.66694170257711</v>
          </cell>
        </row>
        <row r="81">
          <cell r="BA81">
            <v>518.07396870018886</v>
          </cell>
          <cell r="BB81">
            <v>563.77740429391838</v>
          </cell>
          <cell r="BC81">
            <v>613.51270435347112</v>
          </cell>
          <cell r="BD81">
            <v>667.63555179107414</v>
          </cell>
          <cell r="BE81">
            <v>726.53300714464672</v>
          </cell>
          <cell r="BF81">
            <v>790.62627664834952</v>
          </cell>
          <cell r="BG81">
            <v>860.37372449670727</v>
          </cell>
          <cell r="BH81">
            <v>936.274150844568</v>
          </cell>
          <cell r="BI81">
            <v>1018.8703589855756</v>
          </cell>
          <cell r="BJ81">
            <v>1108.753037219898</v>
          </cell>
          <cell r="BK81">
            <v>1206.5649831724595</v>
          </cell>
          <cell r="BL81">
            <v>1313.0057007719652</v>
          </cell>
          <cell r="BM81">
            <v>1428.8364027661023</v>
          </cell>
          <cell r="BN81">
            <v>1554.8854545484892</v>
          </cell>
          <cell r="BO81">
            <v>1692.0542982290117</v>
          </cell>
          <cell r="BP81">
            <v>1841.3238993136315</v>
          </cell>
          <cell r="BQ81">
            <v>2003.7617620972305</v>
          </cell>
          <cell r="BR81">
            <v>2180.5295639401875</v>
          </cell>
          <cell r="BS81">
            <v>2372.8914630253662</v>
          </cell>
          <cell r="BT81">
            <v>2582.2231390085904</v>
          </cell>
        </row>
        <row r="83">
          <cell r="BA83">
            <v>111.90397723924079</v>
          </cell>
          <cell r="BB83">
            <v>121.77591932748638</v>
          </cell>
          <cell r="BC83">
            <v>132.51874414034978</v>
          </cell>
          <cell r="BD83">
            <v>144.20927918687201</v>
          </cell>
          <cell r="BE83">
            <v>156.93112954324371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</row>
        <row r="84">
          <cell r="BA84">
            <v>111.90397723924079</v>
          </cell>
          <cell r="BB84">
            <v>121.77591932748638</v>
          </cell>
          <cell r="BC84">
            <v>132.51874414034978</v>
          </cell>
          <cell r="BD84">
            <v>144.20927918687201</v>
          </cell>
          <cell r="BE84">
            <v>156.93112954324371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</row>
        <row r="85">
          <cell r="BA85">
            <v>111.90397723924079</v>
          </cell>
          <cell r="BB85">
            <v>121.77591932748638</v>
          </cell>
          <cell r="BC85">
            <v>132.51874414034978</v>
          </cell>
          <cell r="BD85">
            <v>144.20927918687201</v>
          </cell>
          <cell r="BE85">
            <v>156.93112954324371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</row>
        <row r="90"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317.61088578272847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387.72593707670097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473.31942641551888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577.8083383108758</v>
          </cell>
        </row>
        <row r="91">
          <cell r="BA91">
            <v>858.55830929361366</v>
          </cell>
          <cell r="BB91">
            <v>934.2985833913649</v>
          </cell>
          <cell r="BC91">
            <v>1016.7205109753219</v>
          </cell>
          <cell r="BD91">
            <v>1106.4135339750462</v>
          </cell>
          <cell r="BE91">
            <v>1204.0190936925671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</row>
        <row r="92">
          <cell r="BA92">
            <v>1717.1166185872273</v>
          </cell>
          <cell r="BB92">
            <v>1868.5971667827298</v>
          </cell>
          <cell r="BC92">
            <v>2033.4410219506437</v>
          </cell>
          <cell r="BD92">
            <v>2212.8270679500924</v>
          </cell>
          <cell r="BE92">
            <v>2408.0381873851343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</row>
        <row r="105">
          <cell r="BA105">
            <v>0</v>
          </cell>
          <cell r="BB105">
            <v>14376.323809494921</v>
          </cell>
          <cell r="BC105">
            <v>0</v>
          </cell>
          <cell r="BD105">
            <v>17024.706570672392</v>
          </cell>
          <cell r="BE105">
            <v>0</v>
          </cell>
          <cell r="BF105">
            <v>20160.970054532911</v>
          </cell>
          <cell r="BG105">
            <v>0</v>
          </cell>
          <cell r="BH105">
            <v>23874.990846536482</v>
          </cell>
          <cell r="BI105">
            <v>0</v>
          </cell>
          <cell r="BJ105">
            <v>28273.202449107401</v>
          </cell>
          <cell r="BK105">
            <v>0</v>
          </cell>
          <cell r="BL105">
            <v>33481.645369685109</v>
          </cell>
          <cell r="BM105">
            <v>0</v>
          </cell>
          <cell r="BN105">
            <v>39649.579090986481</v>
          </cell>
          <cell r="BO105">
            <v>0</v>
          </cell>
          <cell r="BP105">
            <v>46953.759432497609</v>
          </cell>
          <cell r="BQ105">
            <v>0</v>
          </cell>
          <cell r="BR105">
            <v>55603.503880474775</v>
          </cell>
          <cell r="BS105">
            <v>0</v>
          </cell>
          <cell r="BT105">
            <v>65846.690044719056</v>
          </cell>
        </row>
        <row r="106">
          <cell r="BA106">
            <v>39632.658605564444</v>
          </cell>
          <cell r="BB106">
            <v>43128.971428484765</v>
          </cell>
          <cell r="BC106">
            <v>46933.721883040547</v>
          </cell>
          <cell r="BD106">
            <v>51074.119712017171</v>
          </cell>
          <cell r="BE106">
            <v>55579.775046565475</v>
          </cell>
          <cell r="BF106">
            <v>60482.910163598739</v>
          </cell>
          <cell r="BG106">
            <v>65818.589923998108</v>
          </cell>
          <cell r="BH106">
            <v>71624.972539609458</v>
          </cell>
          <cell r="BI106">
            <v>77943.582462396531</v>
          </cell>
          <cell r="BJ106">
            <v>84819.607347322206</v>
          </cell>
          <cell r="BK106">
            <v>92302.221212693141</v>
          </cell>
          <cell r="BL106">
            <v>100444.93610905534</v>
          </cell>
          <cell r="BM106">
            <v>109305.98481160682</v>
          </cell>
          <cell r="BN106">
            <v>118948.73727295942</v>
          </cell>
          <cell r="BO106">
            <v>129442.15381451939</v>
          </cell>
          <cell r="BP106">
            <v>140861.27829749283</v>
          </cell>
          <cell r="BQ106">
            <v>153287.77480043814</v>
          </cell>
          <cell r="BR106">
            <v>166810.51164142432</v>
          </cell>
          <cell r="BS106">
            <v>181526.19692144048</v>
          </cell>
          <cell r="BT106">
            <v>197540.07013415717</v>
          </cell>
        </row>
        <row r="108">
          <cell r="BA108">
            <v>2935.4589140521398</v>
          </cell>
          <cell r="BB108">
            <v>3194.419150469771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6836.5178511534714</v>
          </cell>
          <cell r="BL108">
            <v>7439.621601144032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</row>
        <row r="109">
          <cell r="BA109">
            <v>2935.4589140521398</v>
          </cell>
          <cell r="BB109">
            <v>3194.419150469771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6836.5178511534714</v>
          </cell>
          <cell r="BL109">
            <v>7439.621601144032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</row>
        <row r="110">
          <cell r="BA110">
            <v>2935.4589140521398</v>
          </cell>
          <cell r="BB110">
            <v>3194.419150469771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6836.5178511534714</v>
          </cell>
          <cell r="BL110">
            <v>7439.621601144032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</row>
        <row r="111">
          <cell r="BA111">
            <v>0</v>
          </cell>
          <cell r="BB111">
            <v>18253.823716970124</v>
          </cell>
          <cell r="BC111">
            <v>0</v>
          </cell>
          <cell r="BD111">
            <v>21616.513142876604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42512.123435108755</v>
          </cell>
          <cell r="BM111">
            <v>0</v>
          </cell>
          <cell r="BN111">
            <v>50343.636994383967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</row>
        <row r="112"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36592.077082509182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55842.71630392591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85220.878748403586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130054.52913721399</v>
          </cell>
        </row>
        <row r="115"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16198.155174919151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19774.022790911749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24139.290747191462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29468.225253854664</v>
          </cell>
        </row>
        <row r="116">
          <cell r="BA116">
            <v>22144.883287986999</v>
          </cell>
          <cell r="BB116">
            <v>24098.460012991065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51574.181190309195</v>
          </cell>
          <cell r="BL116">
            <v>56123.950935051405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</row>
        <row r="117">
          <cell r="BA117">
            <v>6327.1095108534282</v>
          </cell>
          <cell r="BB117">
            <v>6885.2742894260191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14735.480340088341</v>
          </cell>
          <cell r="BL117">
            <v>16035.414552871829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</row>
        <row r="129">
          <cell r="BA129">
            <v>0</v>
          </cell>
          <cell r="BB129">
            <v>14522.128310605418</v>
          </cell>
          <cell r="BC129">
            <v>0</v>
          </cell>
          <cell r="BD129">
            <v>17197.370937514908</v>
          </cell>
          <cell r="BE129">
            <v>0</v>
          </cell>
          <cell r="BF129">
            <v>20365.442367459211</v>
          </cell>
          <cell r="BG129">
            <v>0</v>
          </cell>
          <cell r="BH129">
            <v>24117.130713134218</v>
          </cell>
          <cell r="BI129">
            <v>0</v>
          </cell>
          <cell r="BJ129">
            <v>28559.948924250479</v>
          </cell>
          <cell r="BK129">
            <v>0</v>
          </cell>
          <cell r="BL129">
            <v>33821.215809539935</v>
          </cell>
          <cell r="BM129">
            <v>0</v>
          </cell>
          <cell r="BN129">
            <v>40051.704639576608</v>
          </cell>
          <cell r="BO129">
            <v>0</v>
          </cell>
          <cell r="BP129">
            <v>47429.963889216655</v>
          </cell>
          <cell r="BQ129">
            <v>0</v>
          </cell>
          <cell r="BR129">
            <v>56167.433940114483</v>
          </cell>
          <cell r="BS129">
            <v>0</v>
          </cell>
          <cell r="BT129">
            <v>66514.506373772994</v>
          </cell>
        </row>
        <row r="139"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12653.617689583902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15447.001333135768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18857.045948394272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23019.884198305292</v>
          </cell>
        </row>
        <row r="140"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1581.7022111979877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1930.875166641971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2357.130743549284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2877.4855247881615</v>
          </cell>
        </row>
        <row r="143">
          <cell r="BA143">
            <v>0</v>
          </cell>
          <cell r="BB143">
            <v>15436.176003334533</v>
          </cell>
          <cell r="BC143">
            <v>0</v>
          </cell>
          <cell r="BD143">
            <v>16718.276815920679</v>
          </cell>
          <cell r="BE143">
            <v>0</v>
          </cell>
          <cell r="BF143">
            <v>18106.866599174107</v>
          </cell>
          <cell r="BG143">
            <v>0</v>
          </cell>
          <cell r="BH143">
            <v>19610.790134068709</v>
          </cell>
          <cell r="BI143">
            <v>0</v>
          </cell>
          <cell r="BJ143">
            <v>21239.62683306168</v>
          </cell>
          <cell r="BK143">
            <v>0</v>
          </cell>
          <cell r="BL143">
            <v>23003.751757253554</v>
          </cell>
          <cell r="BM143">
            <v>0</v>
          </cell>
          <cell r="BN143">
            <v>24914.401701523024</v>
          </cell>
          <cell r="BO143">
            <v>0</v>
          </cell>
          <cell r="BP143">
            <v>26983.746768573314</v>
          </cell>
          <cell r="BQ143">
            <v>0</v>
          </cell>
          <cell r="BR143">
            <v>29224.967887789189</v>
          </cell>
          <cell r="BS143">
            <v>0</v>
          </cell>
          <cell r="BT143">
            <v>31652.34077266977</v>
          </cell>
        </row>
        <row r="144">
          <cell r="BA144">
            <v>0</v>
          </cell>
          <cell r="BB144">
            <v>280.6577455151733</v>
          </cell>
          <cell r="BC144">
            <v>0</v>
          </cell>
          <cell r="BD144">
            <v>303.96866938037596</v>
          </cell>
          <cell r="BE144">
            <v>0</v>
          </cell>
          <cell r="BF144">
            <v>329.21575634862012</v>
          </cell>
          <cell r="BG144">
            <v>0</v>
          </cell>
          <cell r="BH144">
            <v>356.55982061943109</v>
          </cell>
          <cell r="BI144">
            <v>0</v>
          </cell>
          <cell r="BJ144">
            <v>386.17503332839419</v>
          </cell>
          <cell r="BK144">
            <v>0</v>
          </cell>
          <cell r="BL144">
            <v>418.25003195006457</v>
          </cell>
          <cell r="BM144">
            <v>0</v>
          </cell>
          <cell r="BN144">
            <v>452.98912184587317</v>
          </cell>
          <cell r="BO144">
            <v>0</v>
          </cell>
          <cell r="BP144">
            <v>490.61357761042387</v>
          </cell>
          <cell r="BQ144">
            <v>0</v>
          </cell>
          <cell r="BR144">
            <v>531.363052505258</v>
          </cell>
          <cell r="BS144">
            <v>0</v>
          </cell>
          <cell r="BT144">
            <v>575.49710495763225</v>
          </cell>
        </row>
        <row r="162">
          <cell r="BA162">
            <v>378.43127502880253</v>
          </cell>
          <cell r="BB162">
            <v>411.81571518572702</v>
          </cell>
          <cell r="BJ162">
            <v>809.89752606157231</v>
          </cell>
          <cell r="BK162">
            <v>881.34504447818836</v>
          </cell>
          <cell r="BT162">
            <v>1886.205549673937</v>
          </cell>
        </row>
        <row r="170">
          <cell r="BA170">
            <v>16711.09735392666</v>
          </cell>
          <cell r="BB170">
            <v>18185.316495899649</v>
          </cell>
          <cell r="BJ170">
            <v>35764.159301287109</v>
          </cell>
          <cell r="BK170">
            <v>38919.20095545712</v>
          </cell>
          <cell r="BT170">
            <v>83292.705043257505</v>
          </cell>
        </row>
        <row r="179">
          <cell r="BA179">
            <v>13425.261637179032</v>
          </cell>
          <cell r="BB179">
            <v>14609.611011271716</v>
          </cell>
          <cell r="BC179">
            <v>0</v>
          </cell>
          <cell r="BD179">
            <v>17300.969557620421</v>
          </cell>
          <cell r="BE179">
            <v>0</v>
          </cell>
          <cell r="BF179">
            <v>20488.125755214987</v>
          </cell>
          <cell r="BG179">
            <v>0</v>
          </cell>
          <cell r="BH179">
            <v>24262.41463309286</v>
          </cell>
          <cell r="BI179">
            <v>0</v>
          </cell>
          <cell r="BJ179">
            <v>28731.996809336324</v>
          </cell>
          <cell r="BK179">
            <v>0</v>
          </cell>
          <cell r="BL179">
            <v>34024.958073452821</v>
          </cell>
          <cell r="BM179">
            <v>0</v>
          </cell>
          <cell r="BN179">
            <v>40292.97996873068</v>
          </cell>
          <cell r="BO179">
            <v>0</v>
          </cell>
          <cell r="BP179">
            <v>47715.686563248084</v>
          </cell>
          <cell r="BQ179">
            <v>0</v>
          </cell>
          <cell r="BR179">
            <v>56505.791975898304</v>
          </cell>
          <cell r="BS179">
            <v>0</v>
          </cell>
          <cell r="BT179">
            <v>66915.196171205374</v>
          </cell>
        </row>
        <row r="189"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12729.844302171758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15540.055558034175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18970.642610733998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23158.558199499901</v>
          </cell>
        </row>
        <row r="190">
          <cell r="BA190">
            <v>2080.0132505641159</v>
          </cell>
          <cell r="BB190">
            <v>2164.6714869955435</v>
          </cell>
          <cell r="BC190">
            <v>2252.7753827244469</v>
          </cell>
          <cell r="BD190">
            <v>2344.4651788956312</v>
          </cell>
          <cell r="BE190">
            <v>2439.8868245829199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2978.5106486232171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3636.0398337240163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4438.7236549041472</v>
          </cell>
        </row>
        <row r="193">
          <cell r="BA193">
            <v>0</v>
          </cell>
          <cell r="BB193">
            <v>20705.553353870415</v>
          </cell>
          <cell r="BC193">
            <v>0</v>
          </cell>
          <cell r="BD193">
            <v>22425.319102479949</v>
          </cell>
          <cell r="BE193">
            <v>0</v>
          </cell>
          <cell r="BF193">
            <v>24287.925478410252</v>
          </cell>
          <cell r="BG193">
            <v>0</v>
          </cell>
          <cell r="BH193">
            <v>26305.236565377305</v>
          </cell>
          <cell r="BI193">
            <v>0</v>
          </cell>
          <cell r="BJ193">
            <v>28490.101856395991</v>
          </cell>
          <cell r="BK193">
            <v>0</v>
          </cell>
          <cell r="BL193">
            <v>30856.438100091113</v>
          </cell>
          <cell r="BM193">
            <v>0</v>
          </cell>
          <cell r="BN193">
            <v>33419.317945014816</v>
          </cell>
          <cell r="BO193">
            <v>0</v>
          </cell>
          <cell r="BP193">
            <v>36195.065946600349</v>
          </cell>
          <cell r="BQ193">
            <v>0</v>
          </cell>
          <cell r="BR193">
            <v>39201.362548279474</v>
          </cell>
          <cell r="BS193">
            <v>0</v>
          </cell>
          <cell r="BT193">
            <v>42457.356699083153</v>
          </cell>
        </row>
        <row r="194">
          <cell r="BA194">
            <v>271.30607616053686</v>
          </cell>
          <cell r="BB194">
            <v>282.34845482550571</v>
          </cell>
          <cell r="BC194">
            <v>0</v>
          </cell>
          <cell r="BD194">
            <v>305.79980594290839</v>
          </cell>
          <cell r="BE194">
            <v>0</v>
          </cell>
          <cell r="BF194">
            <v>331.1989837965034</v>
          </cell>
          <cell r="BG194">
            <v>0</v>
          </cell>
          <cell r="BH194">
            <v>358.70777134605419</v>
          </cell>
          <cell r="BI194">
            <v>0</v>
          </cell>
          <cell r="BJ194">
            <v>388.50138895085439</v>
          </cell>
          <cell r="BK194">
            <v>0</v>
          </cell>
          <cell r="BL194">
            <v>420.76961045578787</v>
          </cell>
          <cell r="BM194">
            <v>0</v>
          </cell>
          <cell r="BN194">
            <v>455.7179719774748</v>
          </cell>
          <cell r="BO194">
            <v>0</v>
          </cell>
          <cell r="BP194">
            <v>493.56908109000477</v>
          </cell>
          <cell r="BQ194">
            <v>0</v>
          </cell>
          <cell r="BR194">
            <v>534.5640347492656</v>
          </cell>
          <cell r="BS194">
            <v>0</v>
          </cell>
          <cell r="BT194">
            <v>578.96395498749746</v>
          </cell>
        </row>
        <row r="209">
          <cell r="BA209">
            <v>311.46606998255351</v>
          </cell>
          <cell r="BB209">
            <v>338.94297546150381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666.58232597660265</v>
          </cell>
          <cell r="BK209">
            <v>725.38686788328255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1552.4325511719644</v>
          </cell>
        </row>
        <row r="212">
          <cell r="BA212">
            <v>486.66573434773989</v>
          </cell>
          <cell r="BB212">
            <v>529.5983991585997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1041.5348843384418</v>
          </cell>
          <cell r="BK212">
            <v>1133.416981067629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2425.6758612061944</v>
          </cell>
        </row>
        <row r="219">
          <cell r="BA219">
            <v>14832.334929520704</v>
          </cell>
          <cell r="BB219">
            <v>16140.813457899098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31743.33665794714</v>
          </cell>
          <cell r="BK219">
            <v>34543.66948709212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73928.436428926783</v>
          </cell>
        </row>
        <row r="220">
          <cell r="BA220">
            <v>16711.09735392666</v>
          </cell>
          <cell r="BB220">
            <v>18185.316495899649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35764.159301287109</v>
          </cell>
          <cell r="BK220">
            <v>38919.20095545712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83292.705043257505</v>
          </cell>
        </row>
        <row r="235"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13077.594128603641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19957.554669958165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30456.97736812221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46480.01650215462</v>
          </cell>
        </row>
        <row r="237">
          <cell r="BA237">
            <v>621.68876244022658</v>
          </cell>
          <cell r="BB237">
            <v>676.53288515270219</v>
          </cell>
          <cell r="BC237">
            <v>736.2152452241653</v>
          </cell>
          <cell r="BD237">
            <v>801.16266214928896</v>
          </cell>
          <cell r="BE237">
            <v>13949.433737177216</v>
          </cell>
          <cell r="BF237">
            <v>948.75153197801933</v>
          </cell>
          <cell r="BG237">
            <v>1032.4484693960487</v>
          </cell>
          <cell r="BH237">
            <v>1123.5289810134816</v>
          </cell>
          <cell r="BI237">
            <v>1222.6444307826907</v>
          </cell>
          <cell r="BJ237">
            <v>21288.058314622045</v>
          </cell>
          <cell r="BK237">
            <v>1447.8779798069513</v>
          </cell>
          <cell r="BL237">
            <v>1575.6068409263582</v>
          </cell>
          <cell r="BM237">
            <v>1714.6036833193227</v>
          </cell>
          <cell r="BN237">
            <v>1865.8625454581872</v>
          </cell>
          <cell r="BO237">
            <v>32487.442525997027</v>
          </cell>
          <cell r="BP237">
            <v>2209.5886791763583</v>
          </cell>
          <cell r="BQ237">
            <v>2404.5141145166767</v>
          </cell>
          <cell r="BR237">
            <v>2616.6354767282246</v>
          </cell>
          <cell r="BS237">
            <v>2847.4697556304391</v>
          </cell>
          <cell r="BT237">
            <v>49578.684268964935</v>
          </cell>
        </row>
        <row r="245">
          <cell r="BA245">
            <v>24039.632660221181</v>
          </cell>
          <cell r="BB245">
            <v>26160.360334958219</v>
          </cell>
          <cell r="BC245">
            <v>28468.174307309015</v>
          </cell>
          <cell r="BD245">
            <v>30979.578951301297</v>
          </cell>
          <cell r="BE245">
            <v>33712.534623391883</v>
          </cell>
          <cell r="BF245">
            <v>36686.586106285875</v>
          </cell>
          <cell r="BG245">
            <v>39923.002383809304</v>
          </cell>
          <cell r="BH245">
            <v>43444.928746437763</v>
          </cell>
          <cell r="BI245">
            <v>47277.552315266512</v>
          </cell>
          <cell r="BJ245">
            <v>51448.282168169819</v>
          </cell>
          <cell r="BK245">
            <v>55986.945356324955</v>
          </cell>
          <cell r="BL245">
            <v>60926.000212916762</v>
          </cell>
          <cell r="BM245">
            <v>66300.768479503851</v>
          </cell>
          <cell r="BN245">
            <v>72149.687910102279</v>
          </cell>
          <cell r="BO245">
            <v>78514.587159489834</v>
          </cell>
          <cell r="BP245">
            <v>85440.984921599025</v>
          </cell>
          <cell r="BQ245">
            <v>92978.415457293318</v>
          </cell>
          <cell r="BR245">
            <v>101180.78283954371</v>
          </cell>
          <cell r="BS245">
            <v>110106.74644939716</v>
          </cell>
          <cell r="BT245">
            <v>119820.14047961784</v>
          </cell>
        </row>
        <row r="255"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726.53300714464672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1108.753037219898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1692.0542982290117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2582.2231390085904</v>
          </cell>
        </row>
        <row r="260"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435.91980428678801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665.25182233193891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1015.2325789374071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1549.3338834051542</v>
          </cell>
        </row>
        <row r="262">
          <cell r="BA262">
            <v>18708.946194685566</v>
          </cell>
          <cell r="BB262">
            <v>20359.411512564133</v>
          </cell>
          <cell r="BC262">
            <v>22155.477535964725</v>
          </cell>
          <cell r="BD262">
            <v>24109.988864055165</v>
          </cell>
          <cell r="BE262">
            <v>27399.376031942487</v>
          </cell>
          <cell r="BF262">
            <v>28551.491415463526</v>
          </cell>
          <cell r="BG262">
            <v>31070.246125887345</v>
          </cell>
          <cell r="BH262">
            <v>33811.200272374466</v>
          </cell>
          <cell r="BI262">
            <v>36793.955838866597</v>
          </cell>
          <cell r="BJ262">
            <v>41813.84891615541</v>
          </cell>
          <cell r="BK262">
            <v>43572.077954815439</v>
          </cell>
          <cell r="BL262">
            <v>47415.918369127598</v>
          </cell>
          <cell r="BM262">
            <v>51598.854594890872</v>
          </cell>
          <cell r="BN262">
            <v>56150.800977382321</v>
          </cell>
          <cell r="BO262">
            <v>63811.597721961603</v>
          </cell>
          <cell r="BP262">
            <v>66494.809313963531</v>
          </cell>
          <cell r="BQ262">
            <v>72360.846633736233</v>
          </cell>
          <cell r="BR262">
            <v>78744.373877790014</v>
          </cell>
          <cell r="BS262">
            <v>85691.042958503516</v>
          </cell>
          <cell r="BT262">
            <v>97382.090129861463</v>
          </cell>
        </row>
        <row r="268">
          <cell r="BA268">
            <v>1509.8784059991135</v>
          </cell>
          <cell r="BB268">
            <v>1643.0768190675726</v>
          </cell>
          <cell r="BC268">
            <v>1788.0257261979798</v>
          </cell>
          <cell r="BD268">
            <v>1945.7617321630123</v>
          </cell>
          <cell r="BE268">
            <v>2117.4128889076183</v>
          </cell>
          <cell r="BF268">
            <v>2304.2067628332261</v>
          </cell>
          <cell r="BG268">
            <v>2507.4792137614218</v>
          </cell>
          <cell r="BH268">
            <v>2728.6839483600074</v>
          </cell>
          <cell r="BI268">
            <v>2969.4029163529462</v>
          </cell>
          <cell r="BJ268">
            <v>3231.3576238628825</v>
          </cell>
          <cell r="BK268">
            <v>3516.4214447938089</v>
          </cell>
          <cell r="BL268">
            <v>3826.6330182989586</v>
          </cell>
          <cell r="BM268">
            <v>4164.2108281461778</v>
          </cell>
          <cell r="BN268">
            <v>4531.5690682453405</v>
          </cell>
          <cell r="BO268">
            <v>4931.3349078004703</v>
          </cell>
          <cell r="BP268">
            <v>5366.3672795585608</v>
          </cell>
          <cell r="BQ268">
            <v>5839.7773255196544</v>
          </cell>
          <cell r="BR268">
            <v>6354.9506463260223</v>
          </cell>
          <cell r="BS268">
            <v>6915.5715134473585</v>
          </cell>
          <cell r="BT268">
            <v>7525.6492173158995</v>
          </cell>
        </row>
        <row r="271">
          <cell r="BA271">
            <v>8908.2796348488755</v>
          </cell>
          <cell r="BB271">
            <v>9694.1500107794254</v>
          </cell>
          <cell r="BC271">
            <v>10549.348278635283</v>
          </cell>
          <cell r="BD271">
            <v>11479.990404542692</v>
          </cell>
          <cell r="BE271">
            <v>12492.73189276497</v>
          </cell>
          <cell r="BF271">
            <v>13594.815382663561</v>
          </cell>
          <cell r="BG271">
            <v>14794.122444566477</v>
          </cell>
          <cell r="BH271">
            <v>16099.229944963357</v>
          </cell>
          <cell r="BI271">
            <v>17519.471384123724</v>
          </cell>
          <cell r="BJ271">
            <v>19065.003644795666</v>
          </cell>
          <cell r="BK271">
            <v>20746.879629339463</v>
          </cell>
          <cell r="BL271">
            <v>22577.127304761867</v>
          </cell>
          <cell r="BM271">
            <v>24568.835720943174</v>
          </cell>
          <cell r="BN271">
            <v>26736.248617217963</v>
          </cell>
          <cell r="BO271">
            <v>29094.866286738637</v>
          </cell>
          <cell r="BP271">
            <v>31661.55642710672</v>
          </cell>
          <cell r="BQ271">
            <v>34454.674770022182</v>
          </cell>
          <cell r="BR271">
            <v>37494.196352635983</v>
          </cell>
          <cell r="BS271">
            <v>40801.858369395275</v>
          </cell>
          <cell r="BT271">
            <v>44401.315625988871</v>
          </cell>
        </row>
        <row r="288">
          <cell r="BC288">
            <v>3128.9147922027032</v>
          </cell>
          <cell r="BF288">
            <v>4032.1940109065822</v>
          </cell>
          <cell r="BI288">
            <v>5196.2388308264353</v>
          </cell>
          <cell r="BL288">
            <v>6696.3290739370213</v>
          </cell>
          <cell r="BO288">
            <v>8629.4769209679598</v>
          </cell>
          <cell r="BR288">
            <v>11120.700776094955</v>
          </cell>
        </row>
        <row r="311">
          <cell r="BA311">
            <v>0</v>
          </cell>
          <cell r="BB311">
            <v>19743.484698373024</v>
          </cell>
          <cell r="BC311">
            <v>0</v>
          </cell>
          <cell r="BD311">
            <v>23380.597023723418</v>
          </cell>
          <cell r="BE311">
            <v>0</v>
          </cell>
          <cell r="BF311">
            <v>27687.732208225199</v>
          </cell>
          <cell r="BG311">
            <v>0</v>
          </cell>
          <cell r="BH311">
            <v>32788.320762576775</v>
          </cell>
          <cell r="BI311">
            <v>0</v>
          </cell>
          <cell r="BJ311">
            <v>38828.531363440838</v>
          </cell>
          <cell r="BK311">
            <v>0</v>
          </cell>
          <cell r="BL311">
            <v>45981.45964103422</v>
          </cell>
          <cell r="BM311">
            <v>0</v>
          </cell>
          <cell r="BN311">
            <v>54452.0886182881</v>
          </cell>
          <cell r="BO311">
            <v>0</v>
          </cell>
          <cell r="BP311">
            <v>64483.162953963387</v>
          </cell>
          <cell r="BQ311">
            <v>0</v>
          </cell>
          <cell r="BR311">
            <v>76362.145329185354</v>
          </cell>
          <cell r="BS311">
            <v>0</v>
          </cell>
          <cell r="BT311">
            <v>90429.454328080828</v>
          </cell>
        </row>
        <row r="320">
          <cell r="BA320">
            <v>8052.6848319952724</v>
          </cell>
          <cell r="BB320">
            <v>8763.0763683603873</v>
          </cell>
          <cell r="BC320">
            <v>9536.137206389225</v>
          </cell>
          <cell r="BD320">
            <v>10377.3959048694</v>
          </cell>
          <cell r="BE320">
            <v>11292.868740840631</v>
          </cell>
          <cell r="BF320">
            <v>12289.10273511054</v>
          </cell>
          <cell r="BG320">
            <v>13373.222473394249</v>
          </cell>
          <cell r="BH320">
            <v>14552.981057920038</v>
          </cell>
          <cell r="BI320">
            <v>15836.815553882378</v>
          </cell>
          <cell r="BJ320">
            <v>17233.907327268706</v>
          </cell>
          <cell r="BK320">
            <v>18754.247705566981</v>
          </cell>
          <cell r="BL320">
            <v>20408.709430927782</v>
          </cell>
          <cell r="BM320">
            <v>22209.124416779614</v>
          </cell>
          <cell r="BN320">
            <v>24168.368363975147</v>
          </cell>
          <cell r="BO320">
            <v>26300.452841602506</v>
          </cell>
          <cell r="BP320">
            <v>28620.625490978986</v>
          </cell>
          <cell r="BQ320">
            <v>31145.479069438159</v>
          </cell>
          <cell r="BR320">
            <v>33893.07011373878</v>
          </cell>
          <cell r="BS320">
            <v>36883.048071719248</v>
          </cell>
          <cell r="BT320">
            <v>40136.7958256848</v>
          </cell>
        </row>
      </sheetData>
      <sheetData sheetId="7" refreshError="1">
        <row r="7">
          <cell r="BA7">
            <v>0</v>
          </cell>
          <cell r="BB7">
            <v>260.11445425131132</v>
          </cell>
          <cell r="BC7">
            <v>0</v>
          </cell>
          <cell r="BD7">
            <v>275.35409370823919</v>
          </cell>
          <cell r="BE7">
            <v>0</v>
          </cell>
          <cell r="BF7">
            <v>291.48659631437437</v>
          </cell>
          <cell r="BG7">
            <v>0</v>
          </cell>
          <cell r="BH7">
            <v>308.56427332061384</v>
          </cell>
          <cell r="BI7">
            <v>0</v>
          </cell>
          <cell r="BJ7">
            <v>326.64250080024414</v>
          </cell>
          <cell r="BK7">
            <v>0</v>
          </cell>
          <cell r="BL7">
            <v>345.77989921138965</v>
          </cell>
          <cell r="BM7">
            <v>0</v>
          </cell>
          <cell r="BN7">
            <v>366.03852347970195</v>
          </cell>
          <cell r="BO7">
            <v>0</v>
          </cell>
          <cell r="BP7">
            <v>387.48406421765497</v>
          </cell>
          <cell r="BQ7">
            <v>0</v>
          </cell>
          <cell r="BR7">
            <v>410.18606073291551</v>
          </cell>
          <cell r="BS7">
            <v>0</v>
          </cell>
          <cell r="BT7">
            <v>434.21812651649407</v>
          </cell>
        </row>
        <row r="8">
          <cell r="BA8">
            <v>842.71302345632716</v>
          </cell>
          <cell r="BB8">
            <v>867.04818083770419</v>
          </cell>
          <cell r="BC8">
            <v>892.08606841108394</v>
          </cell>
          <cell r="BD8">
            <v>917.84697902746393</v>
          </cell>
          <cell r="BE8">
            <v>944.35179153771287</v>
          </cell>
          <cell r="BF8">
            <v>971.621987714581</v>
          </cell>
          <cell r="BG8">
            <v>999.67966966337133</v>
          </cell>
          <cell r="BH8">
            <v>1028.5475777353795</v>
          </cell>
          <cell r="BI8">
            <v>1058.2491089586263</v>
          </cell>
          <cell r="BJ8">
            <v>1088.8083360008138</v>
          </cell>
          <cell r="BK8">
            <v>1120.2500266798811</v>
          </cell>
          <cell r="BL8">
            <v>1152.5996640379653</v>
          </cell>
          <cell r="BM8">
            <v>1185.8834669950463</v>
          </cell>
          <cell r="BN8">
            <v>1220.1284115990065</v>
          </cell>
          <cell r="BO8">
            <v>1255.3622528893336</v>
          </cell>
          <cell r="BP8">
            <v>1291.6135473921834</v>
          </cell>
          <cell r="BQ8">
            <v>1328.911676265039</v>
          </cell>
          <cell r="BR8">
            <v>1367.2868691097183</v>
          </cell>
          <cell r="BS8">
            <v>1406.7702284730376</v>
          </cell>
          <cell r="BT8">
            <v>1447.3937550549801</v>
          </cell>
        </row>
        <row r="17"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789.42927575584827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992.23576277521897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1247.143777366844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1567.5383409630169</v>
          </cell>
        </row>
        <row r="30">
          <cell r="BA30">
            <v>0</v>
          </cell>
          <cell r="BB30">
            <v>117.05150441309009</v>
          </cell>
          <cell r="BC30">
            <v>0</v>
          </cell>
          <cell r="BD30">
            <v>123.90934216870762</v>
          </cell>
          <cell r="BE30">
            <v>0</v>
          </cell>
          <cell r="BF30">
            <v>131.16896834146846</v>
          </cell>
          <cell r="BG30">
            <v>0</v>
          </cell>
          <cell r="BH30">
            <v>138.85392299427622</v>
          </cell>
          <cell r="BI30">
            <v>0</v>
          </cell>
          <cell r="BJ30">
            <v>146.98912536010988</v>
          </cell>
          <cell r="BK30">
            <v>0</v>
          </cell>
          <cell r="BL30">
            <v>155.60095464512534</v>
          </cell>
          <cell r="BM30">
            <v>0</v>
          </cell>
          <cell r="BN30">
            <v>164.71733556586588</v>
          </cell>
          <cell r="BO30">
            <v>0</v>
          </cell>
          <cell r="BP30">
            <v>174.36782889794475</v>
          </cell>
          <cell r="BQ30">
            <v>0</v>
          </cell>
          <cell r="BR30">
            <v>184.58372732981198</v>
          </cell>
          <cell r="BS30">
            <v>0</v>
          </cell>
          <cell r="BT30">
            <v>195.39815693242232</v>
          </cell>
        </row>
        <row r="31">
          <cell r="BA31">
            <v>379.2208605553472</v>
          </cell>
          <cell r="BB31">
            <v>390.17168137696689</v>
          </cell>
          <cell r="BC31">
            <v>401.4387307849878</v>
          </cell>
          <cell r="BD31">
            <v>413.03114056235881</v>
          </cell>
          <cell r="BE31">
            <v>424.95830619197079</v>
          </cell>
          <cell r="BF31">
            <v>437.22989447156147</v>
          </cell>
          <cell r="BG31">
            <v>449.85585134851709</v>
          </cell>
          <cell r="BH31">
            <v>462.84640998092073</v>
          </cell>
          <cell r="BI31">
            <v>476.2120990313818</v>
          </cell>
          <cell r="BJ31">
            <v>489.96375120036623</v>
          </cell>
          <cell r="BK31">
            <v>504.11251200594648</v>
          </cell>
          <cell r="BL31">
            <v>518.66984881708436</v>
          </cell>
          <cell r="BM31">
            <v>533.64756014777083</v>
          </cell>
          <cell r="BN31">
            <v>549.05778521955301</v>
          </cell>
          <cell r="BO31">
            <v>564.91301380020013</v>
          </cell>
          <cell r="BP31">
            <v>581.22609632648243</v>
          </cell>
          <cell r="BQ31">
            <v>598.01025431926746</v>
          </cell>
          <cell r="BR31">
            <v>615.2790910993732</v>
          </cell>
          <cell r="BS31">
            <v>633.04660281286692</v>
          </cell>
          <cell r="BT31">
            <v>651.3271897747411</v>
          </cell>
        </row>
        <row r="32">
          <cell r="BA32">
            <v>0</v>
          </cell>
          <cell r="BB32">
            <v>3316.4592917042191</v>
          </cell>
          <cell r="BC32">
            <v>0</v>
          </cell>
          <cell r="BD32">
            <v>3510.7646947800495</v>
          </cell>
          <cell r="BE32">
            <v>0</v>
          </cell>
          <cell r="BF32">
            <v>3716.4541030082728</v>
          </cell>
          <cell r="BG32">
            <v>0</v>
          </cell>
          <cell r="BH32">
            <v>3934.1944848378257</v>
          </cell>
          <cell r="BI32">
            <v>0</v>
          </cell>
          <cell r="BJ32">
            <v>4164.691885203114</v>
          </cell>
          <cell r="BK32">
            <v>0</v>
          </cell>
          <cell r="BL32">
            <v>4408.6937149452169</v>
          </cell>
          <cell r="BM32">
            <v>0</v>
          </cell>
          <cell r="BN32">
            <v>4666.9911743662005</v>
          </cell>
          <cell r="BO32">
            <v>0</v>
          </cell>
          <cell r="BP32">
            <v>4940.4218187751012</v>
          </cell>
          <cell r="BQ32">
            <v>0</v>
          </cell>
          <cell r="BR32">
            <v>5229.8722743446724</v>
          </cell>
          <cell r="BS32">
            <v>0</v>
          </cell>
          <cell r="BT32">
            <v>5536.2811130852997</v>
          </cell>
        </row>
        <row r="34">
          <cell r="BA34">
            <v>71.103911354127604</v>
          </cell>
          <cell r="BB34">
            <v>73.157190258181316</v>
          </cell>
          <cell r="BC34">
            <v>75.269762022185219</v>
          </cell>
          <cell r="BD34">
            <v>77.443338855442278</v>
          </cell>
          <cell r="BE34">
            <v>79.679682410994531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</row>
        <row r="35">
          <cell r="BA35">
            <v>71.103911354127604</v>
          </cell>
          <cell r="BB35">
            <v>73.157190258181316</v>
          </cell>
          <cell r="BC35">
            <v>75.269762022185219</v>
          </cell>
          <cell r="BD35">
            <v>77.443338855442278</v>
          </cell>
          <cell r="BE35">
            <v>79.679682410994531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</row>
        <row r="36">
          <cell r="BA36">
            <v>71.103911354127604</v>
          </cell>
          <cell r="BB36">
            <v>73.157190258181316</v>
          </cell>
          <cell r="BC36">
            <v>75.269762022185219</v>
          </cell>
          <cell r="BD36">
            <v>77.443338855442278</v>
          </cell>
          <cell r="BE36">
            <v>79.679682410994531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</row>
        <row r="40"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1776.2158704506587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2232.5304662442427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2806.0734990753995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3526.9612671667883</v>
          </cell>
        </row>
        <row r="41">
          <cell r="BA41">
            <v>0</v>
          </cell>
          <cell r="BB41">
            <v>12388.101194571222</v>
          </cell>
          <cell r="BC41">
            <v>0</v>
          </cell>
          <cell r="BD41">
            <v>13574.548812763584</v>
          </cell>
          <cell r="BE41">
            <v>0</v>
          </cell>
          <cell r="BF41">
            <v>14874.626270477374</v>
          </cell>
          <cell r="BG41">
            <v>0</v>
          </cell>
          <cell r="BH41">
            <v>16299.216256700867</v>
          </cell>
          <cell r="BI41">
            <v>0</v>
          </cell>
          <cell r="BJ41">
            <v>17860.243729953942</v>
          </cell>
          <cell r="BK41">
            <v>0</v>
          </cell>
          <cell r="BL41">
            <v>19570.775739736448</v>
          </cell>
          <cell r="BM41">
            <v>0</v>
          </cell>
          <cell r="BN41">
            <v>21445.130808192182</v>
          </cell>
          <cell r="BO41">
            <v>0</v>
          </cell>
          <cell r="BP41">
            <v>23498.998787600787</v>
          </cell>
          <cell r="BQ41">
            <v>0</v>
          </cell>
          <cell r="BR41">
            <v>25749.572197000449</v>
          </cell>
          <cell r="BS41">
            <v>0</v>
          </cell>
          <cell r="BT41">
            <v>28215.69013733431</v>
          </cell>
        </row>
        <row r="42">
          <cell r="BA42">
            <v>0</v>
          </cell>
          <cell r="BB42">
            <v>5677.8797141784707</v>
          </cell>
          <cell r="BC42">
            <v>0</v>
          </cell>
          <cell r="BD42">
            <v>6221.66820584997</v>
          </cell>
          <cell r="BE42">
            <v>0</v>
          </cell>
          <cell r="BF42">
            <v>6817.5370406354559</v>
          </cell>
          <cell r="BG42">
            <v>0</v>
          </cell>
          <cell r="BH42">
            <v>7470.4741176545558</v>
          </cell>
          <cell r="BI42">
            <v>0</v>
          </cell>
          <cell r="BJ42">
            <v>8185.9450428955488</v>
          </cell>
          <cell r="BK42">
            <v>0</v>
          </cell>
          <cell r="BL42">
            <v>8969.9388807125288</v>
          </cell>
          <cell r="BM42">
            <v>0</v>
          </cell>
          <cell r="BN42">
            <v>9829.0182870880744</v>
          </cell>
          <cell r="BO42">
            <v>0</v>
          </cell>
          <cell r="BP42">
            <v>10770.374444317016</v>
          </cell>
          <cell r="BQ42">
            <v>0</v>
          </cell>
          <cell r="BR42">
            <v>11801.887256958527</v>
          </cell>
          <cell r="BS42">
            <v>0</v>
          </cell>
          <cell r="BT42">
            <v>12932.19131294488</v>
          </cell>
        </row>
        <row r="43">
          <cell r="BA43">
            <v>98.619584548122944</v>
          </cell>
          <cell r="BB43">
            <v>103.23417662142656</v>
          </cell>
          <cell r="BC43">
            <v>0</v>
          </cell>
          <cell r="BD43">
            <v>113.12124010636289</v>
          </cell>
          <cell r="BE43">
            <v>0</v>
          </cell>
          <cell r="BF43">
            <v>123.95521892064444</v>
          </cell>
          <cell r="BG43">
            <v>0</v>
          </cell>
          <cell r="BH43">
            <v>135.82680213917351</v>
          </cell>
          <cell r="BI43">
            <v>0</v>
          </cell>
          <cell r="BJ43">
            <v>148.83536441628246</v>
          </cell>
          <cell r="BK43">
            <v>0</v>
          </cell>
          <cell r="BL43">
            <v>163.08979783113659</v>
          </cell>
          <cell r="BM43">
            <v>0</v>
          </cell>
          <cell r="BN43">
            <v>178.70942340160101</v>
          </cell>
          <cell r="BO43">
            <v>0</v>
          </cell>
          <cell r="BP43">
            <v>195.82498989667266</v>
          </cell>
          <cell r="BQ43">
            <v>0</v>
          </cell>
          <cell r="BR43">
            <v>214.57976830833647</v>
          </cell>
          <cell r="BS43">
            <v>0</v>
          </cell>
          <cell r="BT43">
            <v>235.13075114445195</v>
          </cell>
        </row>
        <row r="44">
          <cell r="BA44">
            <v>739.64688411092402</v>
          </cell>
          <cell r="BB44">
            <v>774.25632466070124</v>
          </cell>
          <cell r="BC44">
            <v>810.4852047037017</v>
          </cell>
          <cell r="BD44">
            <v>848.40930079772386</v>
          </cell>
          <cell r="BE44">
            <v>888.10793522532936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</row>
        <row r="45">
          <cell r="BA45">
            <v>1479.293768221848</v>
          </cell>
          <cell r="BB45">
            <v>1548.5126493214025</v>
          </cell>
          <cell r="BC45">
            <v>1620.9704094074034</v>
          </cell>
          <cell r="BD45">
            <v>1696.8186015954477</v>
          </cell>
          <cell r="BE45">
            <v>1776.2158704506587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</row>
        <row r="55">
          <cell r="BA55">
            <v>0</v>
          </cell>
          <cell r="BB55">
            <v>260.11445425131132</v>
          </cell>
          <cell r="BC55">
            <v>0</v>
          </cell>
          <cell r="BD55">
            <v>275.35409370823919</v>
          </cell>
          <cell r="BE55">
            <v>0</v>
          </cell>
          <cell r="BF55">
            <v>291.48659631437437</v>
          </cell>
          <cell r="BG55">
            <v>0</v>
          </cell>
          <cell r="BH55">
            <v>308.56427332061384</v>
          </cell>
          <cell r="BI55">
            <v>0</v>
          </cell>
          <cell r="BJ55">
            <v>326.64250080024414</v>
          </cell>
          <cell r="BK55">
            <v>0</v>
          </cell>
          <cell r="BL55">
            <v>345.77989921138965</v>
          </cell>
          <cell r="BM55">
            <v>0</v>
          </cell>
          <cell r="BN55">
            <v>366.03852347970195</v>
          </cell>
          <cell r="BO55">
            <v>0</v>
          </cell>
          <cell r="BP55">
            <v>387.48406421765497</v>
          </cell>
          <cell r="BQ55">
            <v>0</v>
          </cell>
          <cell r="BR55">
            <v>410.18606073291551</v>
          </cell>
          <cell r="BS55">
            <v>0</v>
          </cell>
          <cell r="BT55">
            <v>434.21812651649407</v>
          </cell>
        </row>
        <row r="56">
          <cell r="BA56">
            <v>842.71302345632716</v>
          </cell>
          <cell r="BB56">
            <v>867.04818083770419</v>
          </cell>
          <cell r="BC56">
            <v>892.08606841108394</v>
          </cell>
          <cell r="BD56">
            <v>917.84697902746393</v>
          </cell>
          <cell r="BE56">
            <v>944.35179153771287</v>
          </cell>
          <cell r="BF56">
            <v>971.621987714581</v>
          </cell>
          <cell r="BG56">
            <v>999.67966966337133</v>
          </cell>
          <cell r="BH56">
            <v>1028.5475777353795</v>
          </cell>
          <cell r="BI56">
            <v>1058.2491089586263</v>
          </cell>
          <cell r="BJ56">
            <v>1088.8083360008138</v>
          </cell>
          <cell r="BK56">
            <v>1120.2500266798811</v>
          </cell>
          <cell r="BL56">
            <v>1152.5996640379653</v>
          </cell>
          <cell r="BM56">
            <v>1185.8834669950463</v>
          </cell>
          <cell r="BN56">
            <v>1220.1284115990065</v>
          </cell>
          <cell r="BO56">
            <v>1255.3622528893336</v>
          </cell>
          <cell r="BP56">
            <v>1291.6135473921834</v>
          </cell>
          <cell r="BQ56">
            <v>1328.911676265039</v>
          </cell>
          <cell r="BR56">
            <v>1367.2868691097183</v>
          </cell>
          <cell r="BS56">
            <v>1406.7702284730376</v>
          </cell>
          <cell r="BT56">
            <v>1447.3937550549801</v>
          </cell>
        </row>
        <row r="58">
          <cell r="BA58">
            <v>182.02601306656663</v>
          </cell>
          <cell r="BB58">
            <v>187.28240706094417</v>
          </cell>
          <cell r="BC58">
            <v>192.69059077679412</v>
          </cell>
          <cell r="BD58">
            <v>198.25494746993218</v>
          </cell>
          <cell r="BE58">
            <v>203.97998697214598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</row>
        <row r="59">
          <cell r="BA59">
            <v>182.02601306656663</v>
          </cell>
          <cell r="BB59">
            <v>187.28240706094417</v>
          </cell>
          <cell r="BC59">
            <v>192.69059077679412</v>
          </cell>
          <cell r="BD59">
            <v>198.25494746993218</v>
          </cell>
          <cell r="BE59">
            <v>203.97998697214598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</row>
        <row r="60">
          <cell r="BA60">
            <v>182.02601306656663</v>
          </cell>
          <cell r="BB60">
            <v>187.28240706094417</v>
          </cell>
          <cell r="BC60">
            <v>192.69059077679412</v>
          </cell>
          <cell r="BD60">
            <v>198.25494746993218</v>
          </cell>
          <cell r="BE60">
            <v>203.97998697214598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</row>
        <row r="65"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789.42927575584827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992.23576277521897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1247.143777366844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1567.5383409630169</v>
          </cell>
        </row>
        <row r="66">
          <cell r="BA66">
            <v>1893.4960233239653</v>
          </cell>
          <cell r="BB66">
            <v>1982.096191131395</v>
          </cell>
          <cell r="BC66">
            <v>2074.8421240414759</v>
          </cell>
          <cell r="BD66">
            <v>2171.927810042173</v>
          </cell>
          <cell r="BE66">
            <v>2273.556314176843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</row>
        <row r="67">
          <cell r="BA67">
            <v>3786.9920466479307</v>
          </cell>
          <cell r="BB67">
            <v>3964.19238226279</v>
          </cell>
          <cell r="BC67">
            <v>4149.6842480829519</v>
          </cell>
          <cell r="BD67">
            <v>4343.8556200843459</v>
          </cell>
          <cell r="BE67">
            <v>4547.112628353686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</row>
        <row r="80">
          <cell r="BA80">
            <v>0</v>
          </cell>
          <cell r="BB80">
            <v>117.05150441309009</v>
          </cell>
          <cell r="BC80">
            <v>0</v>
          </cell>
          <cell r="BD80">
            <v>123.90934216870762</v>
          </cell>
          <cell r="BE80">
            <v>0</v>
          </cell>
          <cell r="BF80">
            <v>131.16896834146846</v>
          </cell>
          <cell r="BG80">
            <v>0</v>
          </cell>
          <cell r="BH80">
            <v>138.85392299427622</v>
          </cell>
          <cell r="BI80">
            <v>0</v>
          </cell>
          <cell r="BJ80">
            <v>146.98912536010988</v>
          </cell>
          <cell r="BK80">
            <v>0</v>
          </cell>
          <cell r="BL80">
            <v>155.60095464512534</v>
          </cell>
          <cell r="BM80">
            <v>0</v>
          </cell>
          <cell r="BN80">
            <v>164.71733556586588</v>
          </cell>
          <cell r="BO80">
            <v>0</v>
          </cell>
          <cell r="BP80">
            <v>174.36782889794475</v>
          </cell>
          <cell r="BQ80">
            <v>0</v>
          </cell>
          <cell r="BR80">
            <v>184.58372732981198</v>
          </cell>
          <cell r="BS80">
            <v>0</v>
          </cell>
          <cell r="BT80">
            <v>195.39815693242232</v>
          </cell>
        </row>
        <row r="81">
          <cell r="BA81">
            <v>379.2208605553472</v>
          </cell>
          <cell r="BB81">
            <v>390.17168137696689</v>
          </cell>
          <cell r="BC81">
            <v>401.4387307849878</v>
          </cell>
          <cell r="BD81">
            <v>413.03114056235881</v>
          </cell>
          <cell r="BE81">
            <v>424.95830619197079</v>
          </cell>
          <cell r="BF81">
            <v>437.22989447156147</v>
          </cell>
          <cell r="BG81">
            <v>449.85585134851709</v>
          </cell>
          <cell r="BH81">
            <v>462.84640998092073</v>
          </cell>
          <cell r="BI81">
            <v>476.2120990313818</v>
          </cell>
          <cell r="BJ81">
            <v>489.96375120036623</v>
          </cell>
          <cell r="BK81">
            <v>504.11251200594648</v>
          </cell>
          <cell r="BL81">
            <v>518.66984881708436</v>
          </cell>
          <cell r="BM81">
            <v>533.64756014777083</v>
          </cell>
          <cell r="BN81">
            <v>549.05778521955301</v>
          </cell>
          <cell r="BO81">
            <v>564.91301380020013</v>
          </cell>
          <cell r="BP81">
            <v>581.22609632648243</v>
          </cell>
          <cell r="BQ81">
            <v>598.01025431926746</v>
          </cell>
          <cell r="BR81">
            <v>615.2790910993732</v>
          </cell>
          <cell r="BS81">
            <v>633.04660281286692</v>
          </cell>
          <cell r="BT81">
            <v>651.3271897747411</v>
          </cell>
        </row>
        <row r="83">
          <cell r="BA83">
            <v>81.911705879954994</v>
          </cell>
          <cell r="BB83">
            <v>84.277083177424871</v>
          </cell>
          <cell r="BC83">
            <v>86.710765849557347</v>
          </cell>
          <cell r="BD83">
            <v>89.214726361469488</v>
          </cell>
          <cell r="BE83">
            <v>91.790994137465688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</row>
        <row r="84">
          <cell r="BA84">
            <v>81.911705879954994</v>
          </cell>
          <cell r="BB84">
            <v>84.277083177424871</v>
          </cell>
          <cell r="BC84">
            <v>86.710765849557347</v>
          </cell>
          <cell r="BD84">
            <v>89.214726361469488</v>
          </cell>
          <cell r="BE84">
            <v>91.790994137465688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</row>
        <row r="85">
          <cell r="BA85">
            <v>81.911705879954994</v>
          </cell>
          <cell r="BB85">
            <v>84.277083177424871</v>
          </cell>
          <cell r="BC85">
            <v>86.710765849557347</v>
          </cell>
          <cell r="BD85">
            <v>89.214726361469488</v>
          </cell>
          <cell r="BE85">
            <v>91.790994137465688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</row>
        <row r="90"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355.24317409013173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446.50609324884852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561.21469981507983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705.39225343335761</v>
          </cell>
        </row>
        <row r="91">
          <cell r="BA91">
            <v>828.87456598334882</v>
          </cell>
          <cell r="BB91">
            <v>852.81010803762547</v>
          </cell>
          <cell r="BC91">
            <v>877.43684052884396</v>
          </cell>
          <cell r="BD91">
            <v>902.77472307266873</v>
          </cell>
          <cell r="BE91">
            <v>928.84429166174505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</row>
        <row r="92">
          <cell r="BA92">
            <v>1657.7491319666976</v>
          </cell>
          <cell r="BB92">
            <v>1705.6202160752509</v>
          </cell>
          <cell r="BC92">
            <v>1754.8736810576879</v>
          </cell>
          <cell r="BD92">
            <v>1805.5494461453375</v>
          </cell>
          <cell r="BE92">
            <v>1857.6885833234901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</row>
        <row r="105">
          <cell r="BA105">
            <v>0</v>
          </cell>
          <cell r="BB105">
            <v>9104.0058987958964</v>
          </cell>
          <cell r="BC105">
            <v>0</v>
          </cell>
          <cell r="BD105">
            <v>9637.3932797883699</v>
          </cell>
          <cell r="BE105">
            <v>0</v>
          </cell>
          <cell r="BF105">
            <v>10202.030871003102</v>
          </cell>
          <cell r="BG105">
            <v>0</v>
          </cell>
          <cell r="BH105">
            <v>10799.749566221484</v>
          </cell>
          <cell r="BI105">
            <v>0</v>
          </cell>
          <cell r="BJ105">
            <v>11432.487528008547</v>
          </cell>
          <cell r="BK105">
            <v>0</v>
          </cell>
          <cell r="BL105">
            <v>12102.296472398637</v>
          </cell>
          <cell r="BM105">
            <v>0</v>
          </cell>
          <cell r="BN105">
            <v>12811.34832178957</v>
          </cell>
          <cell r="BO105">
            <v>0</v>
          </cell>
          <cell r="BP105">
            <v>13561.942247617924</v>
          </cell>
          <cell r="BQ105">
            <v>0</v>
          </cell>
          <cell r="BR105">
            <v>14356.512125652043</v>
          </cell>
          <cell r="BS105">
            <v>0</v>
          </cell>
          <cell r="BT105">
            <v>15197.634428077294</v>
          </cell>
        </row>
        <row r="106">
          <cell r="BA106">
            <v>26545.460238874301</v>
          </cell>
          <cell r="BB106">
            <v>27312.017696387684</v>
          </cell>
          <cell r="BC106">
            <v>28100.711154949142</v>
          </cell>
          <cell r="BD106">
            <v>28912.179839365115</v>
          </cell>
          <cell r="BE106">
            <v>29747.081433437954</v>
          </cell>
          <cell r="BF106">
            <v>30606.09261300931</v>
          </cell>
          <cell r="BG106">
            <v>31489.909594396195</v>
          </cell>
          <cell r="BH106">
            <v>32399.248698664447</v>
          </cell>
          <cell r="BI106">
            <v>33334.84693219672</v>
          </cell>
          <cell r="BJ106">
            <v>34297.462584025641</v>
          </cell>
          <cell r="BK106">
            <v>35287.875840416258</v>
          </cell>
          <cell r="BL106">
            <v>36306.889417195904</v>
          </cell>
          <cell r="BM106">
            <v>37355.32921034396</v>
          </cell>
          <cell r="BN106">
            <v>38434.04496536871</v>
          </cell>
          <cell r="BO106">
            <v>39543.910966014009</v>
          </cell>
          <cell r="BP106">
            <v>40685.82674285378</v>
          </cell>
          <cell r="BQ106">
            <v>41860.717802348721</v>
          </cell>
          <cell r="BR106">
            <v>43069.53637695613</v>
          </cell>
          <cell r="BS106">
            <v>44313.262196900687</v>
          </cell>
          <cell r="BT106">
            <v>45592.903284231877</v>
          </cell>
        </row>
        <row r="108">
          <cell r="BA108">
            <v>1966.1337550259564</v>
          </cell>
          <cell r="BB108">
            <v>2022.9101107124477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2613.6553372468306</v>
          </cell>
          <cell r="BL108">
            <v>2689.1302761669767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</row>
        <row r="109">
          <cell r="BA109">
            <v>1966.1337550259564</v>
          </cell>
          <cell r="BB109">
            <v>2022.9101107124477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2613.6553372468306</v>
          </cell>
          <cell r="BL109">
            <v>2689.1302761669767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</row>
        <row r="110">
          <cell r="BA110">
            <v>1966.1337550259564</v>
          </cell>
          <cell r="BB110">
            <v>2022.9101107124477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2613.6553372468306</v>
          </cell>
          <cell r="BL110">
            <v>2689.1302761669767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</row>
        <row r="111">
          <cell r="BA111">
            <v>0</v>
          </cell>
          <cell r="BB111">
            <v>11559.486346928274</v>
          </cell>
          <cell r="BC111">
            <v>0</v>
          </cell>
          <cell r="BD111">
            <v>12236.73592439415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15366.458720954153</v>
          </cell>
          <cell r="BM111">
            <v>0</v>
          </cell>
          <cell r="BN111">
            <v>16266.751983437956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</row>
        <row r="112"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19584.597020770114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22580.433144208884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26034.539308587591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30017.016621500221</v>
          </cell>
        </row>
        <row r="115"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16578.014790872814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20836.951018279597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26190.019324703728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32918.305160223354</v>
          </cell>
        </row>
        <row r="116">
          <cell r="BA116">
            <v>19562.710063055281</v>
          </cell>
          <cell r="BB116">
            <v>20127.625538359283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26005.444154862042</v>
          </cell>
          <cell r="BL116">
            <v>26756.407482431856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</row>
        <row r="117">
          <cell r="BA117">
            <v>5589.3457323015091</v>
          </cell>
          <cell r="BB117">
            <v>5750.7501538169381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7430.1269013891542</v>
          </cell>
          <cell r="BL117">
            <v>7644.6878521233875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</row>
        <row r="129">
          <cell r="BA129">
            <v>0</v>
          </cell>
          <cell r="BB129">
            <v>10090.646932162937</v>
          </cell>
          <cell r="BC129">
            <v>0</v>
          </cell>
          <cell r="BD129">
            <v>10681.839842129968</v>
          </cell>
          <cell r="BE129">
            <v>0</v>
          </cell>
          <cell r="BF129">
            <v>11307.669684609349</v>
          </cell>
          <cell r="BG129">
            <v>0</v>
          </cell>
          <cell r="BH129">
            <v>11970.16577536864</v>
          </cell>
          <cell r="BI129">
            <v>0</v>
          </cell>
          <cell r="BJ129">
            <v>12671.476324147403</v>
          </cell>
          <cell r="BK129">
            <v>0</v>
          </cell>
          <cell r="BL129">
            <v>13413.875400441837</v>
          </cell>
          <cell r="BM129">
            <v>0</v>
          </cell>
          <cell r="BN129">
            <v>14199.770307402232</v>
          </cell>
          <cell r="BO129">
            <v>0</v>
          </cell>
          <cell r="BP129">
            <v>15031.709387753857</v>
          </cell>
          <cell r="BQ129">
            <v>0</v>
          </cell>
          <cell r="BR129">
            <v>15912.390287052758</v>
          </cell>
          <cell r="BS129">
            <v>0</v>
          </cell>
          <cell r="BT129">
            <v>16844.668701070892</v>
          </cell>
        </row>
        <row r="139"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14209.72696360527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17860.243729953938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22448.587992603196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28215.690137334303</v>
          </cell>
        </row>
        <row r="140"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1776.2158704506587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2232.5304662442422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2806.0734990753995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3526.9612671667878</v>
          </cell>
        </row>
        <row r="143">
          <cell r="BA143">
            <v>0</v>
          </cell>
          <cell r="BB143">
            <v>17033.639142535427</v>
          </cell>
          <cell r="BC143">
            <v>0</v>
          </cell>
          <cell r="BD143">
            <v>18665.004617549926</v>
          </cell>
          <cell r="BE143">
            <v>0</v>
          </cell>
          <cell r="BF143">
            <v>20452.611121906386</v>
          </cell>
          <cell r="BG143">
            <v>0</v>
          </cell>
          <cell r="BH143">
            <v>22411.422352963687</v>
          </cell>
          <cell r="BI143">
            <v>0</v>
          </cell>
          <cell r="BJ143">
            <v>24557.835128686671</v>
          </cell>
          <cell r="BK143">
            <v>0</v>
          </cell>
          <cell r="BL143">
            <v>26909.816642137608</v>
          </cell>
          <cell r="BM143">
            <v>0</v>
          </cell>
          <cell r="BN143">
            <v>29487.054861264249</v>
          </cell>
          <cell r="BO143">
            <v>0</v>
          </cell>
          <cell r="BP143">
            <v>32311.123332951076</v>
          </cell>
          <cell r="BQ143">
            <v>0</v>
          </cell>
          <cell r="BR143">
            <v>35405.661770875609</v>
          </cell>
          <cell r="BS143">
            <v>0</v>
          </cell>
          <cell r="BT143">
            <v>38796.57393883467</v>
          </cell>
        </row>
        <row r="144">
          <cell r="BA144">
            <v>0</v>
          </cell>
          <cell r="BB144">
            <v>309.70252986428051</v>
          </cell>
          <cell r="BC144">
            <v>0</v>
          </cell>
          <cell r="BD144">
            <v>339.36372031908957</v>
          </cell>
          <cell r="BE144">
            <v>0</v>
          </cell>
          <cell r="BF144">
            <v>371.86565676193425</v>
          </cell>
          <cell r="BG144">
            <v>0</v>
          </cell>
          <cell r="BH144">
            <v>407.48040641752158</v>
          </cell>
          <cell r="BI144">
            <v>0</v>
          </cell>
          <cell r="BJ144">
            <v>446.50609324884852</v>
          </cell>
          <cell r="BK144">
            <v>0</v>
          </cell>
          <cell r="BL144">
            <v>489.26939349341109</v>
          </cell>
          <cell r="BM144">
            <v>0</v>
          </cell>
          <cell r="BN144">
            <v>536.12827020480449</v>
          </cell>
          <cell r="BO144">
            <v>0</v>
          </cell>
          <cell r="BP144">
            <v>587.47496969001952</v>
          </cell>
          <cell r="BQ144">
            <v>0</v>
          </cell>
          <cell r="BR144">
            <v>643.73930492501108</v>
          </cell>
          <cell r="BS144">
            <v>0</v>
          </cell>
          <cell r="BT144">
            <v>705.39225343335761</v>
          </cell>
        </row>
        <row r="162">
          <cell r="BA162">
            <v>276.45200734484814</v>
          </cell>
          <cell r="BB162">
            <v>284.43515572380892</v>
          </cell>
          <cell r="BJ162">
            <v>357.18357462506702</v>
          </cell>
          <cell r="BK162">
            <v>367.49802125233504</v>
          </cell>
          <cell r="BT162">
            <v>474.8175213457863</v>
          </cell>
        </row>
        <row r="170">
          <cell r="BA170">
            <v>16101.126626573099</v>
          </cell>
          <cell r="BB170">
            <v>16566.081409006751</v>
          </cell>
          <cell r="BJ170">
            <v>20803.097142269318</v>
          </cell>
          <cell r="BK170">
            <v>21403.831471615351</v>
          </cell>
          <cell r="BT170">
            <v>27654.337217987839</v>
          </cell>
        </row>
        <row r="179">
          <cell r="BA179">
            <v>9153.6069789221747</v>
          </cell>
          <cell r="BB179">
            <v>9417.9371366854084</v>
          </cell>
          <cell r="BC179">
            <v>0</v>
          </cell>
          <cell r="BD179">
            <v>9969.7171859879691</v>
          </cell>
          <cell r="BE179">
            <v>0</v>
          </cell>
          <cell r="BF179">
            <v>10553.825038968725</v>
          </cell>
          <cell r="BG179">
            <v>0</v>
          </cell>
          <cell r="BH179">
            <v>11172.154723677397</v>
          </cell>
          <cell r="BI179">
            <v>0</v>
          </cell>
          <cell r="BJ179">
            <v>11826.711235870909</v>
          </cell>
          <cell r="BK179">
            <v>0</v>
          </cell>
          <cell r="BL179">
            <v>12519.617040412382</v>
          </cell>
          <cell r="BM179">
            <v>0</v>
          </cell>
          <cell r="BN179">
            <v>13253.118953575417</v>
          </cell>
          <cell r="BO179">
            <v>0</v>
          </cell>
          <cell r="BP179">
            <v>14029.595428570266</v>
          </cell>
          <cell r="BQ179">
            <v>0</v>
          </cell>
          <cell r="BR179">
            <v>14851.564267915908</v>
          </cell>
          <cell r="BS179">
            <v>0</v>
          </cell>
          <cell r="BT179">
            <v>15721.690787666168</v>
          </cell>
        </row>
        <row r="189"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13262.411832698252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16669.560814623677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20952.015459762981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26334.644128178683</v>
          </cell>
        </row>
        <row r="190">
          <cell r="BA190">
            <v>2117.0337482997111</v>
          </cell>
          <cell r="BB190">
            <v>2216.0936581399624</v>
          </cell>
          <cell r="BC190">
            <v>2319.7887636852615</v>
          </cell>
          <cell r="BD190">
            <v>2428.3359542832632</v>
          </cell>
          <cell r="BE190">
            <v>2541.9622679338318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3194.9991561362049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4015.802963121238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5047.4734579009146</v>
          </cell>
        </row>
        <row r="193">
          <cell r="BA193">
            <v>0</v>
          </cell>
          <cell r="BB193">
            <v>21197.417599599645</v>
          </cell>
          <cell r="BC193">
            <v>0</v>
          </cell>
          <cell r="BD193">
            <v>23227.561301839905</v>
          </cell>
          <cell r="BE193">
            <v>0</v>
          </cell>
          <cell r="BF193">
            <v>25452.138285039055</v>
          </cell>
          <cell r="BG193">
            <v>0</v>
          </cell>
          <cell r="BH193">
            <v>27889.7700392437</v>
          </cell>
          <cell r="BI193">
            <v>0</v>
          </cell>
          <cell r="BJ193">
            <v>30560.861493476743</v>
          </cell>
          <cell r="BK193">
            <v>0</v>
          </cell>
          <cell r="BL193">
            <v>33487.771821326802</v>
          </cell>
          <cell r="BM193">
            <v>0</v>
          </cell>
          <cell r="BN193">
            <v>36695.00160512884</v>
          </cell>
          <cell r="BO193">
            <v>0</v>
          </cell>
          <cell r="BP193">
            <v>40209.397925450226</v>
          </cell>
          <cell r="BQ193">
            <v>0</v>
          </cell>
          <cell r="BR193">
            <v>44060.379092645206</v>
          </cell>
          <cell r="BS193">
            <v>0</v>
          </cell>
          <cell r="BT193">
            <v>48280.180901660919</v>
          </cell>
        </row>
        <row r="194">
          <cell r="BA194">
            <v>276.13483673474491</v>
          </cell>
          <cell r="BB194">
            <v>289.05569453999516</v>
          </cell>
          <cell r="BC194">
            <v>0</v>
          </cell>
          <cell r="BD194">
            <v>316.73947229781692</v>
          </cell>
          <cell r="BE194">
            <v>0</v>
          </cell>
          <cell r="BF194">
            <v>347.07461297780526</v>
          </cell>
          <cell r="BG194">
            <v>0</v>
          </cell>
          <cell r="BH194">
            <v>380.31504598968678</v>
          </cell>
          <cell r="BI194">
            <v>0</v>
          </cell>
          <cell r="BJ194">
            <v>416.73902036559195</v>
          </cell>
          <cell r="BK194">
            <v>0</v>
          </cell>
          <cell r="BL194">
            <v>456.65143392718369</v>
          </cell>
          <cell r="BM194">
            <v>0</v>
          </cell>
          <cell r="BN194">
            <v>500.38638552448418</v>
          </cell>
          <cell r="BO194">
            <v>0</v>
          </cell>
          <cell r="BP194">
            <v>548.30997171068486</v>
          </cell>
          <cell r="BQ194">
            <v>0</v>
          </cell>
          <cell r="BR194">
            <v>600.82335126334362</v>
          </cell>
          <cell r="BS194">
            <v>0</v>
          </cell>
          <cell r="BT194">
            <v>658.36610320446709</v>
          </cell>
        </row>
        <row r="209">
          <cell r="BA209">
            <v>212.36368191099439</v>
          </cell>
          <cell r="BB209">
            <v>218.49614157110148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274.3797006722051</v>
          </cell>
          <cell r="BK209">
            <v>282.30300672332999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364.74322627385504</v>
          </cell>
        </row>
        <row r="212">
          <cell r="BA212">
            <v>331.81825298592878</v>
          </cell>
          <cell r="BB212">
            <v>341.40022120484605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428.71828230032042</v>
          </cell>
          <cell r="BK212">
            <v>441.09844800520318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569.91129105289849</v>
          </cell>
        </row>
        <row r="219">
          <cell r="BA219">
            <v>13338.211406628603</v>
          </cell>
          <cell r="BB219">
            <v>13723.381048881331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17233.334910755646</v>
          </cell>
          <cell r="BK219">
            <v>17730.984651042301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22908.918405433713</v>
          </cell>
        </row>
        <row r="220">
          <cell r="BA220">
            <v>15027.718184801559</v>
          </cell>
          <cell r="BB220">
            <v>15461.675981739632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19416.223999451362</v>
          </cell>
          <cell r="BK220">
            <v>19976.90937350766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25810.71473678865</v>
          </cell>
        </row>
        <row r="235"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8499.1661238394154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9799.2750240073256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11298.260276004003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13026.543795494825</v>
          </cell>
        </row>
        <row r="237">
          <cell r="BA237">
            <v>505.62781407379623</v>
          </cell>
          <cell r="BB237">
            <v>520.22890850262263</v>
          </cell>
          <cell r="BC237">
            <v>535.25164104665032</v>
          </cell>
          <cell r="BD237">
            <v>550.70818741647827</v>
          </cell>
          <cell r="BE237">
            <v>9065.7771987620436</v>
          </cell>
          <cell r="BF237">
            <v>582.97319262874862</v>
          </cell>
          <cell r="BG237">
            <v>599.80780179802275</v>
          </cell>
          <cell r="BH237">
            <v>617.12854664122767</v>
          </cell>
          <cell r="BI237">
            <v>634.94946537517569</v>
          </cell>
          <cell r="BJ237">
            <v>10452.560025607814</v>
          </cell>
          <cell r="BK237">
            <v>672.15001600792857</v>
          </cell>
          <cell r="BL237">
            <v>691.55979842277929</v>
          </cell>
          <cell r="BM237">
            <v>711.5300801970277</v>
          </cell>
          <cell r="BN237">
            <v>732.07704695940402</v>
          </cell>
          <cell r="BO237">
            <v>12051.477627737602</v>
          </cell>
          <cell r="BP237">
            <v>774.96812843530995</v>
          </cell>
          <cell r="BQ237">
            <v>797.34700575902332</v>
          </cell>
          <cell r="BR237">
            <v>820.37212146583101</v>
          </cell>
          <cell r="BS237">
            <v>844.06213708382256</v>
          </cell>
          <cell r="BT237">
            <v>13894.98004852781</v>
          </cell>
        </row>
        <row r="245">
          <cell r="BA245">
            <v>25787.208719481965</v>
          </cell>
          <cell r="BB245">
            <v>26531.870027837242</v>
          </cell>
          <cell r="BC245">
            <v>27298.035038675145</v>
          </cell>
          <cell r="BD245">
            <v>28086.324717816358</v>
          </cell>
          <cell r="BE245">
            <v>28897.377962809849</v>
          </cell>
          <cell r="BF245">
            <v>29731.852120750238</v>
          </cell>
          <cell r="BG245">
            <v>30590.423521048277</v>
          </cell>
          <cell r="BH245">
            <v>31473.788023586159</v>
          </cell>
          <cell r="BI245">
            <v>32382.661582702058</v>
          </cell>
          <cell r="BJ245">
            <v>33317.78082746092</v>
          </cell>
          <cell r="BK245">
            <v>34279.903658681782</v>
          </cell>
          <cell r="BL245">
            <v>35269.809863205628</v>
          </cell>
          <cell r="BM245">
            <v>36288.301745901495</v>
          </cell>
          <cell r="BN245">
            <v>37336.204779923122</v>
          </cell>
          <cell r="BO245">
            <v>38414.368275743174</v>
          </cell>
          <cell r="BP245">
            <v>39523.666069507293</v>
          </cell>
          <cell r="BQ245">
            <v>40664.997231265836</v>
          </cell>
          <cell r="BR245">
            <v>41839.286793657302</v>
          </cell>
          <cell r="BS245">
            <v>43047.486501634157</v>
          </cell>
          <cell r="BT245">
            <v>44290.575583838508</v>
          </cell>
        </row>
        <row r="255"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472.17589576885644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544.40416800040691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627.68112644466669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723.69687752749019</v>
          </cell>
        </row>
        <row r="260"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283.30553746131386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326.64250080024419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376.60867586680007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434.21812651649407</v>
          </cell>
        </row>
        <row r="262">
          <cell r="BA262">
            <v>15216.237029783304</v>
          </cell>
          <cell r="BB262">
            <v>15655.6387152508</v>
          </cell>
          <cell r="BC262">
            <v>16107.72907274763</v>
          </cell>
          <cell r="BD262">
            <v>16572.874515064643</v>
          </cell>
          <cell r="BE262">
            <v>17806.933469183001</v>
          </cell>
          <cell r="BF262">
            <v>17543.849515671405</v>
          </cell>
          <cell r="BG262">
            <v>18050.466035359248</v>
          </cell>
          <cell r="BH262">
            <v>18571.712200484442</v>
          </cell>
          <cell r="BI262">
            <v>19108.010473634193</v>
          </cell>
          <cell r="BJ262">
            <v>20530.842185715352</v>
          </cell>
          <cell r="BK262">
            <v>20227.514544238606</v>
          </cell>
          <cell r="BL262">
            <v>20811.627683785511</v>
          </cell>
          <cell r="BM262">
            <v>21412.608350929306</v>
          </cell>
          <cell r="BN262">
            <v>22030.943631934562</v>
          </cell>
          <cell r="BO262">
            <v>23671.424481044494</v>
          </cell>
          <cell r="BP262">
            <v>23321.697115100105</v>
          </cell>
          <cell r="BQ262">
            <v>23995.161454560606</v>
          </cell>
          <cell r="BR262">
            <v>24688.073530362351</v>
          </cell>
          <cell r="BS262">
            <v>25400.994937866286</v>
          </cell>
          <cell r="BT262">
            <v>27292.418493755475</v>
          </cell>
        </row>
        <row r="268">
          <cell r="BA268">
            <v>1619.6399565191873</v>
          </cell>
          <cell r="BB268">
            <v>1666.4105559355901</v>
          </cell>
          <cell r="BC268">
            <v>1714.5317573552124</v>
          </cell>
          <cell r="BD268">
            <v>1764.0425623259043</v>
          </cell>
          <cell r="BE268">
            <v>1814.9830986493866</v>
          </cell>
          <cell r="BF268">
            <v>1867.3946529042637</v>
          </cell>
          <cell r="BG268">
            <v>1921.3197039082045</v>
          </cell>
          <cell r="BH268">
            <v>1976.8019571464215</v>
          </cell>
          <cell r="BI268">
            <v>2033.8863801943414</v>
          </cell>
          <cell r="BJ268">
            <v>2092.6192391631857</v>
          </cell>
          <cell r="BK268">
            <v>2153.0481361979937</v>
          </cell>
          <cell r="BL268">
            <v>2215.222048058482</v>
          </cell>
          <cell r="BM268">
            <v>2279.1913658140102</v>
          </cell>
          <cell r="BN268">
            <v>2345.0079356848264</v>
          </cell>
          <cell r="BO268">
            <v>2412.7251010626869</v>
          </cell>
          <cell r="BP268">
            <v>2482.3977457449164</v>
          </cell>
          <cell r="BQ268">
            <v>2554.082338416943</v>
          </cell>
          <cell r="BR268">
            <v>2627.8369784193628</v>
          </cell>
          <cell r="BS268">
            <v>2703.7214428366283</v>
          </cell>
          <cell r="BT268">
            <v>2781.7972349455222</v>
          </cell>
        </row>
        <row r="271">
          <cell r="BA271">
            <v>9555.872567698585</v>
          </cell>
          <cell r="BB271">
            <v>9831.8190125483034</v>
          </cell>
          <cell r="BC271">
            <v>10115.734006568779</v>
          </cell>
          <cell r="BD271">
            <v>10407.847658815852</v>
          </cell>
          <cell r="BE271">
            <v>10708.396723240992</v>
          </cell>
          <cell r="BF271">
            <v>11017.624790577012</v>
          </cell>
          <cell r="BG271">
            <v>11335.78248576487</v>
          </cell>
          <cell r="BH271">
            <v>11663.127671081616</v>
          </cell>
          <cell r="BI271">
            <v>11999.925655134104</v>
          </cell>
          <cell r="BJ271">
            <v>12346.449407887818</v>
          </cell>
          <cell r="BK271">
            <v>12702.979781905153</v>
          </cell>
          <cell r="BL271">
            <v>13069.805739972398</v>
          </cell>
          <cell r="BM271">
            <v>13447.224589299982</v>
          </cell>
          <cell r="BN271">
            <v>13835.542222485701</v>
          </cell>
          <cell r="BO271">
            <v>14235.073365436319</v>
          </cell>
          <cell r="BP271">
            <v>14646.141832448448</v>
          </cell>
          <cell r="BQ271">
            <v>15069.080788655381</v>
          </cell>
          <cell r="BR271">
            <v>15504.233020052714</v>
          </cell>
          <cell r="BS271">
            <v>15951.951211321513</v>
          </cell>
          <cell r="BT271">
            <v>16412.598231674201</v>
          </cell>
        </row>
        <row r="288">
          <cell r="BC288">
            <v>1784.1721368221679</v>
          </cell>
          <cell r="BF288">
            <v>1943.2439754291622</v>
          </cell>
          <cell r="BI288">
            <v>2116.4982179172521</v>
          </cell>
          <cell r="BL288">
            <v>2305.1993280759307</v>
          </cell>
          <cell r="BO288">
            <v>2510.7245057786672</v>
          </cell>
          <cell r="BR288">
            <v>2734.5737382194366</v>
          </cell>
        </row>
        <row r="311">
          <cell r="BA311">
            <v>0</v>
          </cell>
          <cell r="BB311">
            <v>11907.461683504473</v>
          </cell>
          <cell r="BC311">
            <v>0</v>
          </cell>
          <cell r="BD311">
            <v>12605.09851197717</v>
          </cell>
          <cell r="BE311">
            <v>0</v>
          </cell>
          <cell r="BF311">
            <v>13343.608631280247</v>
          </cell>
          <cell r="BG311">
            <v>0</v>
          </cell>
          <cell r="BH311">
            <v>14125.386734232545</v>
          </cell>
          <cell r="BI311">
            <v>0</v>
          </cell>
          <cell r="BJ311">
            <v>14952.96781441118</v>
          </cell>
          <cell r="BK311">
            <v>0</v>
          </cell>
          <cell r="BL311">
            <v>15829.035386121393</v>
          </cell>
          <cell r="BM311">
            <v>0</v>
          </cell>
          <cell r="BN311">
            <v>16756.430185959693</v>
          </cell>
          <cell r="BO311">
            <v>0</v>
          </cell>
          <cell r="BP311">
            <v>17738.159384185987</v>
          </cell>
          <cell r="BQ311">
            <v>0</v>
          </cell>
          <cell r="BR311">
            <v>18777.406335773467</v>
          </cell>
          <cell r="BS311">
            <v>0</v>
          </cell>
          <cell r="BT311">
            <v>19877.540902755063</v>
          </cell>
        </row>
        <row r="320">
          <cell r="BA320">
            <v>6774.964524001829</v>
          </cell>
          <cell r="BB320">
            <v>6970.606247050835</v>
          </cell>
          <cell r="BC320">
            <v>7171.8975471067706</v>
          </cell>
          <cell r="BD320">
            <v>7379.0015678992077</v>
          </cell>
          <cell r="BE320">
            <v>7592.0861642850168</v>
          </cell>
          <cell r="BF320">
            <v>7811.324038292345</v>
          </cell>
          <cell r="BG320">
            <v>8036.8928790931432</v>
          </cell>
          <cell r="BH320">
            <v>8268.9755070177089</v>
          </cell>
          <cell r="BI320">
            <v>8507.7600217279651</v>
          </cell>
          <cell r="BJ320">
            <v>8753.4399546695349</v>
          </cell>
          <cell r="BK320">
            <v>9006.2144259262477</v>
          </cell>
          <cell r="BL320">
            <v>9266.2883056041064</v>
          </cell>
          <cell r="BM320">
            <v>9533.8723798755982</v>
          </cell>
          <cell r="BN320">
            <v>9809.1835218188826</v>
          </cell>
          <cell r="BO320">
            <v>10092.444867190325</v>
          </cell>
          <cell r="BP320">
            <v>10383.885995272853</v>
          </cell>
          <cell r="BQ320">
            <v>10683.74311494669</v>
          </cell>
          <cell r="BR320">
            <v>10992.259256133282</v>
          </cell>
          <cell r="BS320">
            <v>11309.684466767594</v>
          </cell>
          <cell r="BT320">
            <v>11636.276015458394</v>
          </cell>
        </row>
      </sheetData>
      <sheetData sheetId="8" refreshError="1">
        <row r="7">
          <cell r="BA7">
            <v>0</v>
          </cell>
          <cell r="BB7">
            <v>223.77089103288264</v>
          </cell>
          <cell r="BC7">
            <v>0</v>
          </cell>
          <cell r="BD7">
            <v>254.49972195092357</v>
          </cell>
          <cell r="BE7">
            <v>0</v>
          </cell>
          <cell r="BF7">
            <v>289.44831999430886</v>
          </cell>
          <cell r="BG7">
            <v>0</v>
          </cell>
          <cell r="BH7">
            <v>329.19615512854489</v>
          </cell>
          <cell r="BI7">
            <v>0</v>
          </cell>
          <cell r="BJ7">
            <v>374.40227172003563</v>
          </cell>
          <cell r="BK7">
            <v>0</v>
          </cell>
          <cell r="BL7">
            <v>425.81621591050123</v>
          </cell>
          <cell r="BM7">
            <v>0</v>
          </cell>
          <cell r="BN7">
            <v>484.29046356834806</v>
          </cell>
          <cell r="BO7">
            <v>0</v>
          </cell>
          <cell r="BP7">
            <v>550.79455488031681</v>
          </cell>
          <cell r="BQ7">
            <v>0</v>
          </cell>
          <cell r="BR7">
            <v>626.43116994392551</v>
          </cell>
          <cell r="BS7">
            <v>0</v>
          </cell>
          <cell r="BT7">
            <v>712.45441190424276</v>
          </cell>
        </row>
        <row r="8">
          <cell r="BA8">
            <v>699.42391204067928</v>
          </cell>
          <cell r="BB8">
            <v>745.90297010960876</v>
          </cell>
          <cell r="BC8">
            <v>795.47071702915514</v>
          </cell>
          <cell r="BD8">
            <v>848.33240650307857</v>
          </cell>
          <cell r="BE8">
            <v>904.70693203019277</v>
          </cell>
          <cell r="BF8">
            <v>964.82773331436272</v>
          </cell>
          <cell r="BG8">
            <v>1028.9437629084778</v>
          </cell>
          <cell r="BH8">
            <v>1097.3205170951496</v>
          </cell>
          <cell r="BI8">
            <v>1170.2411352728807</v>
          </cell>
          <cell r="BJ8">
            <v>1248.0075724001185</v>
          </cell>
          <cell r="BK8">
            <v>1330.9418493521414</v>
          </cell>
          <cell r="BL8">
            <v>1419.3873863683373</v>
          </cell>
          <cell r="BM8">
            <v>1513.7104251115184</v>
          </cell>
          <cell r="BN8">
            <v>1614.3015452278266</v>
          </cell>
          <cell r="BO8">
            <v>1721.577281687124</v>
          </cell>
          <cell r="BP8">
            <v>1835.981849601056</v>
          </cell>
          <cell r="BQ8">
            <v>1957.9889836610437</v>
          </cell>
          <cell r="BR8">
            <v>2088.1038998130853</v>
          </cell>
          <cell r="BS8">
            <v>2226.8653872924065</v>
          </cell>
          <cell r="BT8">
            <v>2374.8480396808095</v>
          </cell>
        </row>
        <row r="17"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649.25424467665255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693.37432111371447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740.49257763319054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790.81275558216066</v>
          </cell>
        </row>
        <row r="30">
          <cell r="BA30">
            <v>0</v>
          </cell>
          <cell r="BB30">
            <v>102.56165839007122</v>
          </cell>
          <cell r="BC30">
            <v>0</v>
          </cell>
          <cell r="BD30">
            <v>116.6457058941733</v>
          </cell>
          <cell r="BE30">
            <v>0</v>
          </cell>
          <cell r="BF30">
            <v>132.66381333072488</v>
          </cell>
          <cell r="BG30">
            <v>0</v>
          </cell>
          <cell r="BH30">
            <v>150.88157110058307</v>
          </cell>
          <cell r="BI30">
            <v>0</v>
          </cell>
          <cell r="BJ30">
            <v>171.60104120501632</v>
          </cell>
          <cell r="BK30">
            <v>0</v>
          </cell>
          <cell r="BL30">
            <v>195.1657656256464</v>
          </cell>
          <cell r="BM30">
            <v>0</v>
          </cell>
          <cell r="BN30">
            <v>221.96646246882619</v>
          </cell>
          <cell r="BO30">
            <v>0</v>
          </cell>
          <cell r="BP30">
            <v>252.44750432014521</v>
          </cell>
          <cell r="BQ30">
            <v>0</v>
          </cell>
          <cell r="BR30">
            <v>287.11428622429924</v>
          </cell>
          <cell r="BS30">
            <v>0</v>
          </cell>
          <cell r="BT30">
            <v>326.54160545611131</v>
          </cell>
        </row>
        <row r="31">
          <cell r="BA31">
            <v>320.56929301864466</v>
          </cell>
          <cell r="BB31">
            <v>341.87219463357064</v>
          </cell>
          <cell r="BC31">
            <v>364.59074530502943</v>
          </cell>
          <cell r="BD31">
            <v>388.81901964724432</v>
          </cell>
          <cell r="BE31">
            <v>414.65734384717172</v>
          </cell>
          <cell r="BF31">
            <v>442.21271110241622</v>
          </cell>
          <cell r="BG31">
            <v>471.59922466638562</v>
          </cell>
          <cell r="BH31">
            <v>502.93857033527689</v>
          </cell>
          <cell r="BI31">
            <v>536.36052033340366</v>
          </cell>
          <cell r="BJ31">
            <v>572.0034706833876</v>
          </cell>
          <cell r="BK31">
            <v>610.01501428639813</v>
          </cell>
          <cell r="BL31">
            <v>650.55255208548783</v>
          </cell>
          <cell r="BM31">
            <v>693.78394484277919</v>
          </cell>
          <cell r="BN31">
            <v>739.88820822942046</v>
          </cell>
          <cell r="BO31">
            <v>789.05625410659854</v>
          </cell>
          <cell r="BP31">
            <v>841.49168106715069</v>
          </cell>
          <cell r="BQ31">
            <v>897.41161751131165</v>
          </cell>
          <cell r="BR31">
            <v>957.04762074766415</v>
          </cell>
          <cell r="BS31">
            <v>1020.6466358423529</v>
          </cell>
          <cell r="BT31">
            <v>1088.4720181870377</v>
          </cell>
        </row>
        <row r="32">
          <cell r="BA32">
            <v>0</v>
          </cell>
          <cell r="BB32">
            <v>2905.9136543853506</v>
          </cell>
          <cell r="BC32">
            <v>0</v>
          </cell>
          <cell r="BD32">
            <v>3304.9616670015771</v>
          </cell>
          <cell r="BE32">
            <v>0</v>
          </cell>
          <cell r="BF32">
            <v>3758.808044370538</v>
          </cell>
          <cell r="BG32">
            <v>0</v>
          </cell>
          <cell r="BH32">
            <v>4274.9778478498529</v>
          </cell>
          <cell r="BI32">
            <v>0</v>
          </cell>
          <cell r="BJ32">
            <v>4862.0295008087951</v>
          </cell>
          <cell r="BK32">
            <v>0</v>
          </cell>
          <cell r="BL32">
            <v>5529.6966927266476</v>
          </cell>
          <cell r="BM32">
            <v>0</v>
          </cell>
          <cell r="BN32">
            <v>6289.0497699500738</v>
          </cell>
          <cell r="BO32">
            <v>0</v>
          </cell>
          <cell r="BP32">
            <v>7152.6792890707811</v>
          </cell>
          <cell r="BQ32">
            <v>0</v>
          </cell>
          <cell r="BR32">
            <v>8134.9047763551453</v>
          </cell>
          <cell r="BS32">
            <v>0</v>
          </cell>
          <cell r="BT32">
            <v>9252.0121545898201</v>
          </cell>
        </row>
        <row r="34">
          <cell r="BA34">
            <v>60.106742440995873</v>
          </cell>
          <cell r="BB34">
            <v>64.10103649379451</v>
          </cell>
          <cell r="BC34">
            <v>68.360764744693029</v>
          </cell>
          <cell r="BD34">
            <v>72.903566183858317</v>
          </cell>
          <cell r="BE34">
            <v>77.748251971344686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</row>
        <row r="35">
          <cell r="BA35">
            <v>60.106742440995873</v>
          </cell>
          <cell r="BB35">
            <v>64.10103649379451</v>
          </cell>
          <cell r="BC35">
            <v>68.360764744693029</v>
          </cell>
          <cell r="BD35">
            <v>72.903566183858317</v>
          </cell>
          <cell r="BE35">
            <v>77.748251971344686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</row>
        <row r="36">
          <cell r="BA36">
            <v>60.106742440995873</v>
          </cell>
          <cell r="BB36">
            <v>64.10103649379451</v>
          </cell>
          <cell r="BC36">
            <v>68.360764744693029</v>
          </cell>
          <cell r="BD36">
            <v>72.903566183858317</v>
          </cell>
          <cell r="BE36">
            <v>77.748251971344686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</row>
        <row r="40"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1487.8743107173289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1588.9828192189291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1696.9621570760617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1812.2792315424515</v>
          </cell>
        </row>
        <row r="41">
          <cell r="BA41">
            <v>0</v>
          </cell>
          <cell r="BB41">
            <v>11442.593208845841</v>
          </cell>
          <cell r="BC41">
            <v>0</v>
          </cell>
          <cell r="BD41">
            <v>11747.505071837284</v>
          </cell>
          <cell r="BE41">
            <v>0</v>
          </cell>
          <cell r="BF41">
            <v>12060.541950067498</v>
          </cell>
          <cell r="BG41">
            <v>0</v>
          </cell>
          <cell r="BH41">
            <v>12381.920351585668</v>
          </cell>
          <cell r="BI41">
            <v>0</v>
          </cell>
          <cell r="BJ41">
            <v>12711.862553751434</v>
          </cell>
          <cell r="BK41">
            <v>0</v>
          </cell>
          <cell r="BL41">
            <v>13050.596756970261</v>
          </cell>
          <cell r="BM41">
            <v>0</v>
          </cell>
          <cell r="BN41">
            <v>13398.357242525373</v>
          </cell>
          <cell r="BO41">
            <v>0</v>
          </cell>
          <cell r="BP41">
            <v>13755.384534615519</v>
          </cell>
          <cell r="BQ41">
            <v>0</v>
          </cell>
          <cell r="BR41">
            <v>14121.925566710495</v>
          </cell>
          <cell r="BS41">
            <v>0</v>
          </cell>
          <cell r="BT41">
            <v>14498.233852339616</v>
          </cell>
        </row>
        <row r="42">
          <cell r="BA42">
            <v>0</v>
          </cell>
          <cell r="BB42">
            <v>5244.521887387672</v>
          </cell>
          <cell r="BC42">
            <v>0</v>
          </cell>
          <cell r="BD42">
            <v>5384.2731579254169</v>
          </cell>
          <cell r="BE42">
            <v>0</v>
          </cell>
          <cell r="BF42">
            <v>5527.7483937809302</v>
          </cell>
          <cell r="BG42">
            <v>0</v>
          </cell>
          <cell r="BH42">
            <v>5675.0468278100916</v>
          </cell>
          <cell r="BI42">
            <v>0</v>
          </cell>
          <cell r="BJ42">
            <v>5826.2703371360676</v>
          </cell>
          <cell r="BK42">
            <v>0</v>
          </cell>
          <cell r="BL42">
            <v>5981.5235136113624</v>
          </cell>
          <cell r="BM42">
            <v>0</v>
          </cell>
          <cell r="BN42">
            <v>6140.9137361574567</v>
          </cell>
          <cell r="BO42">
            <v>0</v>
          </cell>
          <cell r="BP42">
            <v>6304.5512450321066</v>
          </cell>
          <cell r="BQ42">
            <v>0</v>
          </cell>
          <cell r="BR42">
            <v>6472.5492180756373</v>
          </cell>
          <cell r="BS42">
            <v>0</v>
          </cell>
          <cell r="BT42">
            <v>6645.0238489889834</v>
          </cell>
        </row>
        <row r="43">
          <cell r="BA43">
            <v>94.109316999279983</v>
          </cell>
          <cell r="BB43">
            <v>95.35494340704841</v>
          </cell>
          <cell r="BC43">
            <v>0</v>
          </cell>
          <cell r="BD43">
            <v>97.895875598643769</v>
          </cell>
          <cell r="BE43">
            <v>0</v>
          </cell>
          <cell r="BF43">
            <v>100.5045162505622</v>
          </cell>
          <cell r="BG43">
            <v>0</v>
          </cell>
          <cell r="BH43">
            <v>103.18266959654694</v>
          </cell>
          <cell r="BI43">
            <v>0</v>
          </cell>
          <cell r="BJ43">
            <v>105.93218794792833</v>
          </cell>
          <cell r="BK43">
            <v>0</v>
          </cell>
          <cell r="BL43">
            <v>108.75497297475187</v>
          </cell>
          <cell r="BM43">
            <v>0</v>
          </cell>
          <cell r="BN43">
            <v>111.65297702104448</v>
          </cell>
          <cell r="BO43">
            <v>0</v>
          </cell>
          <cell r="BP43">
            <v>114.62820445512901</v>
          </cell>
          <cell r="BQ43">
            <v>0</v>
          </cell>
          <cell r="BR43">
            <v>117.68271305592047</v>
          </cell>
          <cell r="BS43">
            <v>0</v>
          </cell>
          <cell r="BT43">
            <v>120.81861543616313</v>
          </cell>
        </row>
        <row r="44">
          <cell r="BA44">
            <v>705.81987749460166</v>
          </cell>
          <cell r="BB44">
            <v>715.16207555286496</v>
          </cell>
          <cell r="BC44">
            <v>724.6279264967194</v>
          </cell>
          <cell r="BD44">
            <v>734.21906698983014</v>
          </cell>
          <cell r="BE44">
            <v>743.93715535866443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</row>
        <row r="45">
          <cell r="BA45">
            <v>1411.6397549892033</v>
          </cell>
          <cell r="BB45">
            <v>1430.3241511057299</v>
          </cell>
          <cell r="BC45">
            <v>1449.2558529934388</v>
          </cell>
          <cell r="BD45">
            <v>1468.4381339796603</v>
          </cell>
          <cell r="BE45">
            <v>1487.8743107173289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</row>
        <row r="55">
          <cell r="BA55">
            <v>0</v>
          </cell>
          <cell r="BB55">
            <v>317.00876229658377</v>
          </cell>
          <cell r="BC55">
            <v>0</v>
          </cell>
          <cell r="BD55">
            <v>360.54127276380842</v>
          </cell>
          <cell r="BE55">
            <v>0</v>
          </cell>
          <cell r="BF55">
            <v>410.05178665860416</v>
          </cell>
          <cell r="BG55">
            <v>0</v>
          </cell>
          <cell r="BH55">
            <v>466.36121976543859</v>
          </cell>
          <cell r="BI55">
            <v>0</v>
          </cell>
          <cell r="BJ55">
            <v>530.4032182700505</v>
          </cell>
          <cell r="BK55">
            <v>0</v>
          </cell>
          <cell r="BL55">
            <v>603.23963920654342</v>
          </cell>
          <cell r="BM55">
            <v>0</v>
          </cell>
          <cell r="BN55">
            <v>686.07815672182642</v>
          </cell>
          <cell r="BO55">
            <v>0</v>
          </cell>
          <cell r="BP55">
            <v>780.29228608044878</v>
          </cell>
          <cell r="BQ55">
            <v>0</v>
          </cell>
          <cell r="BR55">
            <v>887.44415742056117</v>
          </cell>
          <cell r="BS55">
            <v>0</v>
          </cell>
          <cell r="BT55">
            <v>1009.310416864344</v>
          </cell>
        </row>
        <row r="56">
          <cell r="BA56">
            <v>990.8505420576289</v>
          </cell>
          <cell r="BB56">
            <v>1056.6958743219457</v>
          </cell>
          <cell r="BC56">
            <v>1126.9168491246364</v>
          </cell>
          <cell r="BD56">
            <v>1201.804242546028</v>
          </cell>
          <cell r="BE56">
            <v>1281.6681537094398</v>
          </cell>
          <cell r="BF56">
            <v>1366.8392888620137</v>
          </cell>
          <cell r="BG56">
            <v>1457.67033078701</v>
          </cell>
          <cell r="BH56">
            <v>1554.5373992181287</v>
          </cell>
          <cell r="BI56">
            <v>1657.8416083032478</v>
          </cell>
          <cell r="BJ56">
            <v>1768.0107275668345</v>
          </cell>
          <cell r="BK56">
            <v>1885.5009532488671</v>
          </cell>
          <cell r="BL56">
            <v>2010.7987973551444</v>
          </cell>
          <cell r="BM56">
            <v>2144.4231022413173</v>
          </cell>
          <cell r="BN56">
            <v>2286.9271890727541</v>
          </cell>
          <cell r="BO56">
            <v>2438.9011490567591</v>
          </cell>
          <cell r="BP56">
            <v>2600.9742869348293</v>
          </cell>
          <cell r="BQ56">
            <v>2773.8177268531454</v>
          </cell>
          <cell r="BR56">
            <v>2958.1471914018712</v>
          </cell>
          <cell r="BS56">
            <v>3154.7259653309088</v>
          </cell>
          <cell r="BT56">
            <v>3364.36805621448</v>
          </cell>
        </row>
        <row r="58">
          <cell r="BA58">
            <v>214.02371708444778</v>
          </cell>
          <cell r="BB58">
            <v>228.24630885354031</v>
          </cell>
          <cell r="BC58">
            <v>243.41403941092148</v>
          </cell>
          <cell r="BD58">
            <v>259.58971638994205</v>
          </cell>
          <cell r="BE58">
            <v>276.84032120123896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</row>
        <row r="59">
          <cell r="BA59">
            <v>214.02371708444778</v>
          </cell>
          <cell r="BB59">
            <v>228.24630885354031</v>
          </cell>
          <cell r="BC59">
            <v>243.41403941092148</v>
          </cell>
          <cell r="BD59">
            <v>259.58971638994205</v>
          </cell>
          <cell r="BE59">
            <v>276.84032120123896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</row>
        <row r="60">
          <cell r="BA60">
            <v>214.02371708444778</v>
          </cell>
          <cell r="BB60">
            <v>228.24630885354031</v>
          </cell>
          <cell r="BC60">
            <v>243.41403941092148</v>
          </cell>
          <cell r="BD60">
            <v>259.58971638994205</v>
          </cell>
          <cell r="BE60">
            <v>276.84032120123896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</row>
        <row r="65"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919.7768466252578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982.2802882444289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1049.0311516470199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1120.318070408061</v>
          </cell>
        </row>
        <row r="66">
          <cell r="BA66">
            <v>2513.2320874280508</v>
          </cell>
          <cell r="BB66">
            <v>2546.4971068413283</v>
          </cell>
          <cell r="BC66">
            <v>2580.2024204566819</v>
          </cell>
          <cell r="BD66">
            <v>2614.3538559870608</v>
          </cell>
          <cell r="BE66">
            <v>2648.9573182807421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</row>
        <row r="67">
          <cell r="BA67">
            <v>5026.4641748561016</v>
          </cell>
          <cell r="BB67">
            <v>5092.9942136826567</v>
          </cell>
          <cell r="BC67">
            <v>5160.4048409133638</v>
          </cell>
          <cell r="BD67">
            <v>5228.7077119741216</v>
          </cell>
          <cell r="BE67">
            <v>5297.9146365614843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</row>
        <row r="80"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</row>
        <row r="81"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</row>
        <row r="83"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</row>
        <row r="84"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</row>
        <row r="85"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</row>
        <row r="90"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</row>
        <row r="91"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</row>
        <row r="92"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</row>
        <row r="105">
          <cell r="BA105">
            <v>0</v>
          </cell>
          <cell r="BB105">
            <v>8158.3137355738463</v>
          </cell>
          <cell r="BC105">
            <v>0</v>
          </cell>
          <cell r="BD105">
            <v>9278.6356961274214</v>
          </cell>
          <cell r="BE105">
            <v>0</v>
          </cell>
          <cell r="BF105">
            <v>10552.803333125843</v>
          </cell>
          <cell r="BG105">
            <v>0</v>
          </cell>
          <cell r="BH105">
            <v>12001.943155728199</v>
          </cell>
          <cell r="BI105">
            <v>0</v>
          </cell>
          <cell r="BJ105">
            <v>13650.082823126297</v>
          </cell>
          <cell r="BK105">
            <v>0</v>
          </cell>
          <cell r="BL105">
            <v>15524.549538403689</v>
          </cell>
          <cell r="BM105">
            <v>0</v>
          </cell>
          <cell r="BN105">
            <v>17656.423150929357</v>
          </cell>
          <cell r="BO105">
            <v>0</v>
          </cell>
          <cell r="BP105">
            <v>20081.051480011552</v>
          </cell>
          <cell r="BQ105">
            <v>0</v>
          </cell>
          <cell r="BR105">
            <v>22838.636404205619</v>
          </cell>
          <cell r="BS105">
            <v>0</v>
          </cell>
          <cell r="BT105">
            <v>25974.900434008854</v>
          </cell>
        </row>
        <row r="106">
          <cell r="BA106">
            <v>22949.847113834785</v>
          </cell>
          <cell r="BB106">
            <v>24474.941206721538</v>
          </cell>
          <cell r="BC106">
            <v>26101.382902519152</v>
          </cell>
          <cell r="BD106">
            <v>27835.907088382264</v>
          </cell>
          <cell r="BE106">
            <v>29685.696207240704</v>
          </cell>
          <cell r="BF106">
            <v>31658.409999377527</v>
          </cell>
          <cell r="BG106">
            <v>33762.217220434424</v>
          </cell>
          <cell r="BH106">
            <v>36005.829467184594</v>
          </cell>
          <cell r="BI106">
            <v>38398.537251141395</v>
          </cell>
          <cell r="BJ106">
            <v>40950.248469378894</v>
          </cell>
          <cell r="BK106">
            <v>43671.529431867129</v>
          </cell>
          <cell r="BL106">
            <v>46573.648615211066</v>
          </cell>
          <cell r="BM106">
            <v>49668.623323971697</v>
          </cell>
          <cell r="BN106">
            <v>52969.269452788059</v>
          </cell>
          <cell r="BO106">
            <v>56489.254555358762</v>
          </cell>
          <cell r="BP106">
            <v>60243.154440034654</v>
          </cell>
          <cell r="BQ106">
            <v>64246.513526377996</v>
          </cell>
          <cell r="BR106">
            <v>68515.909212616854</v>
          </cell>
          <cell r="BS106">
            <v>73069.020520532082</v>
          </cell>
          <cell r="BT106">
            <v>77924.701302026559</v>
          </cell>
        </row>
        <row r="108">
          <cell r="BA108">
            <v>1699.818676231363</v>
          </cell>
          <cell r="BB108">
            <v>1812.7773120445083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3234.6046132536253</v>
          </cell>
          <cell r="BL108">
            <v>3449.5549074332994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</row>
        <row r="109">
          <cell r="BA109">
            <v>1699.818676231363</v>
          </cell>
          <cell r="BB109">
            <v>1812.7773120445083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3234.6046132536253</v>
          </cell>
          <cell r="BL109">
            <v>3449.5549074332994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</row>
        <row r="110">
          <cell r="BA110">
            <v>1699.818676231363</v>
          </cell>
          <cell r="BB110">
            <v>1812.7773120445083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3234.6046132536253</v>
          </cell>
          <cell r="BL110">
            <v>3449.5549074332994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</row>
        <row r="111">
          <cell r="BA111">
            <v>0</v>
          </cell>
          <cell r="BB111">
            <v>10358.727497397193</v>
          </cell>
          <cell r="BC111">
            <v>0</v>
          </cell>
          <cell r="BD111">
            <v>11781.216295311506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19711.742328190285</v>
          </cell>
          <cell r="BM111">
            <v>0</v>
          </cell>
          <cell r="BN111">
            <v>22418.612709351444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</row>
        <row r="112"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19544.182806663361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26960.430251543672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37190.85144355768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51303.314457215718</v>
          </cell>
        </row>
        <row r="115"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14202.436602301774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15167.563274362503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16198.275135726042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17299.029028359764</v>
          </cell>
        </row>
        <row r="116">
          <cell r="BA116">
            <v>21893.462661483369</v>
          </cell>
          <cell r="BB116">
            <v>23348.356474598873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41661.323242980543</v>
          </cell>
          <cell r="BL116">
            <v>44429.857502252926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</row>
        <row r="117">
          <cell r="BA117">
            <v>6255.2750461381056</v>
          </cell>
          <cell r="BB117">
            <v>6670.958992742535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11903.235212280155</v>
          </cell>
          <cell r="BL117">
            <v>12694.245000643694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</row>
        <row r="129">
          <cell r="BA129">
            <v>0</v>
          </cell>
          <cell r="BB129">
            <v>9645.2970272794228</v>
          </cell>
          <cell r="BC129">
            <v>0</v>
          </cell>
          <cell r="BD129">
            <v>10969.815601332912</v>
          </cell>
          <cell r="BE129">
            <v>0</v>
          </cell>
          <cell r="BF129">
            <v>12476.220689409862</v>
          </cell>
          <cell r="BG129">
            <v>0</v>
          </cell>
          <cell r="BH129">
            <v>14189.489445195901</v>
          </cell>
          <cell r="BI129">
            <v>0</v>
          </cell>
          <cell r="BJ129">
            <v>16138.02895344981</v>
          </cell>
          <cell r="BK129">
            <v>0</v>
          </cell>
          <cell r="BL129">
            <v>18354.147237521604</v>
          </cell>
          <cell r="BM129">
            <v>0</v>
          </cell>
          <cell r="BN129">
            <v>20874.588946911554</v>
          </cell>
          <cell r="BO129">
            <v>0</v>
          </cell>
          <cell r="BP129">
            <v>23741.144606910209</v>
          </cell>
          <cell r="BQ129">
            <v>0</v>
          </cell>
          <cell r="BR129">
            <v>27001.343532065755</v>
          </cell>
          <cell r="BS129">
            <v>0</v>
          </cell>
          <cell r="BT129">
            <v>30709.241892424263</v>
          </cell>
        </row>
        <row r="139"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12985.08489353305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13867.486422274289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14809.851552663809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15816.255111643213</v>
          </cell>
        </row>
        <row r="140"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1623.1356116916313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1733.4358027842861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1851.2314440829762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1977.0318889554017</v>
          </cell>
        </row>
        <row r="143">
          <cell r="BA143">
            <v>0</v>
          </cell>
          <cell r="BB143">
            <v>17163.889813268757</v>
          </cell>
          <cell r="BC143">
            <v>0</v>
          </cell>
          <cell r="BD143">
            <v>17621.257607755921</v>
          </cell>
          <cell r="BE143">
            <v>0</v>
          </cell>
          <cell r="BF143">
            <v>18090.812925101243</v>
          </cell>
          <cell r="BG143">
            <v>0</v>
          </cell>
          <cell r="BH143">
            <v>18572.8805273785</v>
          </cell>
          <cell r="BI143">
            <v>0</v>
          </cell>
          <cell r="BJ143">
            <v>19067.793830627146</v>
          </cell>
          <cell r="BK143">
            <v>0</v>
          </cell>
          <cell r="BL143">
            <v>19575.895135455386</v>
          </cell>
          <cell r="BM143">
            <v>0</v>
          </cell>
          <cell r="BN143">
            <v>20097.535863788056</v>
          </cell>
          <cell r="BO143">
            <v>0</v>
          </cell>
          <cell r="BP143">
            <v>20633.076801923278</v>
          </cell>
          <cell r="BQ143">
            <v>0</v>
          </cell>
          <cell r="BR143">
            <v>21182.888350065739</v>
          </cell>
          <cell r="BS143">
            <v>0</v>
          </cell>
          <cell r="BT143">
            <v>21747.350778509419</v>
          </cell>
        </row>
        <row r="144">
          <cell r="BA144">
            <v>0</v>
          </cell>
          <cell r="BB144">
            <v>312.07072387761377</v>
          </cell>
          <cell r="BC144">
            <v>0</v>
          </cell>
          <cell r="BD144">
            <v>320.3865019591986</v>
          </cell>
          <cell r="BE144">
            <v>0</v>
          </cell>
          <cell r="BF144">
            <v>328.92387136547711</v>
          </cell>
          <cell r="BG144">
            <v>0</v>
          </cell>
          <cell r="BH144">
            <v>337.68873686142723</v>
          </cell>
          <cell r="BI144">
            <v>0</v>
          </cell>
          <cell r="BJ144">
            <v>346.68716055685724</v>
          </cell>
          <cell r="BK144">
            <v>0</v>
          </cell>
          <cell r="BL144">
            <v>355.92536609918881</v>
          </cell>
          <cell r="BM144">
            <v>0</v>
          </cell>
          <cell r="BN144">
            <v>365.4097429779647</v>
          </cell>
          <cell r="BO144">
            <v>0</v>
          </cell>
          <cell r="BP144">
            <v>375.14685094405957</v>
          </cell>
          <cell r="BQ144">
            <v>0</v>
          </cell>
          <cell r="BR144">
            <v>385.14342454664978</v>
          </cell>
          <cell r="BS144">
            <v>0</v>
          </cell>
          <cell r="BT144">
            <v>395.40637779108033</v>
          </cell>
        </row>
        <row r="179">
          <cell r="BA179">
            <v>10174.809065246951</v>
          </cell>
          <cell r="BB179">
            <v>10850.959155689352</v>
          </cell>
          <cell r="BC179">
            <v>0</v>
          </cell>
          <cell r="BD179">
            <v>12341.042551499526</v>
          </cell>
          <cell r="BE179">
            <v>0</v>
          </cell>
          <cell r="BF179">
            <v>14035.748275586095</v>
          </cell>
          <cell r="BG179">
            <v>0</v>
          </cell>
          <cell r="BH179">
            <v>15963.175625845388</v>
          </cell>
          <cell r="BI179">
            <v>0</v>
          </cell>
          <cell r="BJ179">
            <v>18155.282572631037</v>
          </cell>
          <cell r="BK179">
            <v>0</v>
          </cell>
          <cell r="BL179">
            <v>20648.415642211807</v>
          </cell>
          <cell r="BM179">
            <v>0</v>
          </cell>
          <cell r="BN179">
            <v>23483.912565275496</v>
          </cell>
          <cell r="BO179">
            <v>0</v>
          </cell>
          <cell r="BP179">
            <v>26708.787682773986</v>
          </cell>
          <cell r="BQ179">
            <v>0</v>
          </cell>
          <cell r="BR179">
            <v>30376.511473573973</v>
          </cell>
          <cell r="BS179">
            <v>0</v>
          </cell>
          <cell r="BT179">
            <v>34547.897128977296</v>
          </cell>
        </row>
        <row r="189"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14608.220505224681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15600.922225058574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16661.082996746787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17793.287000598615</v>
          </cell>
        </row>
        <row r="190">
          <cell r="BA190">
            <v>2656.4493571160465</v>
          </cell>
          <cell r="BB190">
            <v>2691.6099934444187</v>
          </cell>
          <cell r="BC190">
            <v>2727.2360142694715</v>
          </cell>
          <cell r="BD190">
            <v>2763.3335793980877</v>
          </cell>
          <cell r="BE190">
            <v>2799.9089301680642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2990.1767598028937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3193.3742410431341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3410.3800084480677</v>
          </cell>
        </row>
        <row r="193">
          <cell r="BA193">
            <v>0</v>
          </cell>
          <cell r="BB193">
            <v>25745.834719903134</v>
          </cell>
          <cell r="BC193">
            <v>0</v>
          </cell>
          <cell r="BD193">
            <v>26431.886411633885</v>
          </cell>
          <cell r="BE193">
            <v>0</v>
          </cell>
          <cell r="BF193">
            <v>27136.219387651865</v>
          </cell>
          <cell r="BG193">
            <v>0</v>
          </cell>
          <cell r="BH193">
            <v>27859.320791067748</v>
          </cell>
          <cell r="BI193">
            <v>0</v>
          </cell>
          <cell r="BJ193">
            <v>28601.690745940723</v>
          </cell>
          <cell r="BK193">
            <v>0</v>
          </cell>
          <cell r="BL193">
            <v>29363.842703183076</v>
          </cell>
          <cell r="BM193">
            <v>0</v>
          </cell>
          <cell r="BN193">
            <v>30146.303795682088</v>
          </cell>
          <cell r="BO193">
            <v>0</v>
          </cell>
          <cell r="BP193">
            <v>30949.615202884917</v>
          </cell>
          <cell r="BQ193">
            <v>0</v>
          </cell>
          <cell r="BR193">
            <v>31774.332525098609</v>
          </cell>
          <cell r="BS193">
            <v>0</v>
          </cell>
          <cell r="BT193">
            <v>32621.026167764128</v>
          </cell>
        </row>
        <row r="194">
          <cell r="BA194">
            <v>346.49339440644087</v>
          </cell>
          <cell r="BB194">
            <v>351.07956436231552</v>
          </cell>
          <cell r="BC194">
            <v>0</v>
          </cell>
          <cell r="BD194">
            <v>360.43481470409847</v>
          </cell>
          <cell r="BE194">
            <v>0</v>
          </cell>
          <cell r="BF194">
            <v>370.03935528616176</v>
          </cell>
          <cell r="BG194">
            <v>0</v>
          </cell>
          <cell r="BH194">
            <v>379.89982896910567</v>
          </cell>
          <cell r="BI194">
            <v>0</v>
          </cell>
          <cell r="BJ194">
            <v>390.02305562646438</v>
          </cell>
          <cell r="BK194">
            <v>0</v>
          </cell>
          <cell r="BL194">
            <v>400.41603686158743</v>
          </cell>
          <cell r="BM194">
            <v>0</v>
          </cell>
          <cell r="BN194">
            <v>411.08596085021026</v>
          </cell>
          <cell r="BO194">
            <v>0</v>
          </cell>
          <cell r="BP194">
            <v>422.04020731206697</v>
          </cell>
          <cell r="BQ194">
            <v>0</v>
          </cell>
          <cell r="BR194">
            <v>433.28635261498101</v>
          </cell>
          <cell r="BS194">
            <v>0</v>
          </cell>
          <cell r="BT194">
            <v>444.8321750149654</v>
          </cell>
        </row>
        <row r="209">
          <cell r="BA209">
            <v>236.05557031372922</v>
          </cell>
          <cell r="BB209">
            <v>251.74225241199295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421.20255568503995</v>
          </cell>
          <cell r="BK209">
            <v>449.19287415634761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801.51121339227325</v>
          </cell>
        </row>
        <row r="212">
          <cell r="BA212">
            <v>368.83682861520197</v>
          </cell>
          <cell r="BB212">
            <v>393.347269393739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658.12899325787498</v>
          </cell>
          <cell r="BK212">
            <v>701.86386586929314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1252.3612709254269</v>
          </cell>
        </row>
        <row r="219">
          <cell r="BA219">
            <v>19192.321164287368</v>
          </cell>
          <cell r="BB219">
            <v>20467.71509136914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34245.557997983648</v>
          </cell>
          <cell r="BK219">
            <v>36521.289855859563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65166.268280632445</v>
          </cell>
        </row>
        <row r="220">
          <cell r="BA220">
            <v>21623.348511763768</v>
          </cell>
          <cell r="BB220">
            <v>23060.292336275903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38583.328677728241</v>
          </cell>
          <cell r="BK220">
            <v>41147.31990426845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73420.662262845886</v>
          </cell>
        </row>
        <row r="235"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8481.6274877830565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11700.070991251112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16139.787015816788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22264.200372007592</v>
          </cell>
        </row>
        <row r="237">
          <cell r="BA237">
            <v>437.13994502542448</v>
          </cell>
          <cell r="BB237">
            <v>466.18935631850553</v>
          </cell>
          <cell r="BC237">
            <v>497.16919814322199</v>
          </cell>
          <cell r="BD237">
            <v>530.20775406442408</v>
          </cell>
          <cell r="BE237">
            <v>9047.0693203019273</v>
          </cell>
          <cell r="BF237">
            <v>603.01733332147671</v>
          </cell>
          <cell r="BG237">
            <v>643.0898518177986</v>
          </cell>
          <cell r="BH237">
            <v>685.82532318446852</v>
          </cell>
          <cell r="BI237">
            <v>731.4007095455504</v>
          </cell>
          <cell r="BJ237">
            <v>12480.075724001184</v>
          </cell>
          <cell r="BK237">
            <v>831.83865584508817</v>
          </cell>
          <cell r="BL237">
            <v>887.11711648021083</v>
          </cell>
          <cell r="BM237">
            <v>946.06901569469903</v>
          </cell>
          <cell r="BN237">
            <v>1008.9384657673918</v>
          </cell>
          <cell r="BO237">
            <v>17215.772816871242</v>
          </cell>
          <cell r="BP237">
            <v>1147.4886560006601</v>
          </cell>
          <cell r="BQ237">
            <v>1223.7431147881523</v>
          </cell>
          <cell r="BR237">
            <v>1305.0649373831784</v>
          </cell>
          <cell r="BS237">
            <v>1391.790867057754</v>
          </cell>
          <cell r="BT237">
            <v>23748.480396808096</v>
          </cell>
        </row>
        <row r="245">
          <cell r="BA245">
            <v>28859.564417409892</v>
          </cell>
          <cell r="BB245">
            <v>30777.378989243971</v>
          </cell>
          <cell r="BC245">
            <v>32822.638753207146</v>
          </cell>
          <cell r="BD245">
            <v>35003.812868536908</v>
          </cell>
          <cell r="BE245">
            <v>37329.933298425851</v>
          </cell>
          <cell r="BF245">
            <v>39810.6322102267</v>
          </cell>
          <cell r="BG245">
            <v>42456.181861026031</v>
          </cell>
          <cell r="BH245">
            <v>45277.537133747799</v>
          </cell>
          <cell r="BI245">
            <v>48286.380899923155</v>
          </cell>
          <cell r="BJ245">
            <v>51495.17239696801</v>
          </cell>
          <cell r="BK245">
            <v>54917.198820292535</v>
          </cell>
          <cell r="BL245">
            <v>58566.630343878867</v>
          </cell>
          <cell r="BM245">
            <v>62458.57879716016</v>
          </cell>
          <cell r="BN245">
            <v>66609.160241174584</v>
          </cell>
          <cell r="BO245">
            <v>71035.561703113912</v>
          </cell>
          <cell r="BP245">
            <v>75756.112345606147</v>
          </cell>
          <cell r="BQ245">
            <v>80790.35936543491</v>
          </cell>
          <cell r="BR245">
            <v>86159.14893598271</v>
          </cell>
          <cell r="BS245">
            <v>91884.712528570002</v>
          </cell>
          <cell r="BT245">
            <v>97990.758970136201</v>
          </cell>
        </row>
        <row r="255"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376.96122167924705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520.00315516671606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717.3238673696352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989.52001653367074</v>
          </cell>
        </row>
        <row r="260"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226.17673300754819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312.00189310002963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430.39432042178106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593.71200992020238</v>
          </cell>
        </row>
        <row r="262">
          <cell r="BA262">
            <v>10524.144176487096</v>
          </cell>
          <cell r="BB262">
            <v>11223.50875336802</v>
          </cell>
          <cell r="BC262">
            <v>11969.348445298067</v>
          </cell>
          <cell r="BD262">
            <v>12764.751679101013</v>
          </cell>
          <cell r="BE262">
            <v>14216.150072578603</v>
          </cell>
          <cell r="BF262">
            <v>14517.642299714551</v>
          </cell>
          <cell r="BG262">
            <v>15482.388182513503</v>
          </cell>
          <cell r="BH262">
            <v>16511.24465566608</v>
          </cell>
          <cell r="BI262">
            <v>17608.472082309127</v>
          </cell>
          <cell r="BJ262">
            <v>19610.618989224782</v>
          </cell>
          <cell r="BK262">
            <v>20026.515639470501</v>
          </cell>
          <cell r="BL262">
            <v>21357.344579261076</v>
          </cell>
          <cell r="BM262">
            <v>22776.611552849881</v>
          </cell>
          <cell r="BN262">
            <v>24290.19356334996</v>
          </cell>
          <cell r="BO262">
            <v>27052.076348177361</v>
          </cell>
          <cell r="BP262">
            <v>27625.789393215891</v>
          </cell>
          <cell r="BQ262">
            <v>29461.615488524767</v>
          </cell>
          <cell r="BR262">
            <v>31419.438367500021</v>
          </cell>
          <cell r="BS262">
            <v>33507.365124415424</v>
          </cell>
          <cell r="BT262">
            <v>37317.273623526053</v>
          </cell>
        </row>
        <row r="268">
          <cell r="BA268">
            <v>1450.0864879683788</v>
          </cell>
          <cell r="BB268">
            <v>1546.4495846812242</v>
          </cell>
          <cell r="BC268">
            <v>1649.2163314419352</v>
          </cell>
          <cell r="BD268">
            <v>1758.8122722121993</v>
          </cell>
          <cell r="BE268">
            <v>1875.6912297731217</v>
          </cell>
          <cell r="BF268">
            <v>2000.3371849473513</v>
          </cell>
          <cell r="BG268">
            <v>2133.2662807018</v>
          </cell>
          <cell r="BH268">
            <v>2275.0289594296923</v>
          </cell>
          <cell r="BI268">
            <v>2426.2122422621487</v>
          </cell>
          <cell r="BJ268">
            <v>2587.4421598476538</v>
          </cell>
          <cell r="BK268">
            <v>2759.3863446649452</v>
          </cell>
          <cell r="BL268">
            <v>2942.7567956037656</v>
          </cell>
          <cell r="BM268">
            <v>3138.3128262612495</v>
          </cell>
          <cell r="BN268">
            <v>3346.864209162467</v>
          </cell>
          <cell r="BO268">
            <v>3569.2745289249351</v>
          </cell>
          <cell r="BP268">
            <v>3806.4647582521316</v>
          </cell>
          <cell r="BQ268">
            <v>4059.4170715637251</v>
          </cell>
          <cell r="BR268">
            <v>4329.1789120543044</v>
          </cell>
          <cell r="BS268">
            <v>4616.8673290217439</v>
          </cell>
          <cell r="BT268">
            <v>4923.6736034255628</v>
          </cell>
        </row>
        <row r="271">
          <cell r="BA271">
            <v>8555.5074357065969</v>
          </cell>
          <cell r="BB271">
            <v>9124.0495173651343</v>
          </cell>
          <cell r="BC271">
            <v>9730.3731217499062</v>
          </cell>
          <cell r="BD271">
            <v>10376.988957400463</v>
          </cell>
          <cell r="BE271">
            <v>11066.574577835476</v>
          </cell>
          <cell r="BF271">
            <v>11801.985468959596</v>
          </cell>
          <cell r="BG271">
            <v>12586.266873265562</v>
          </cell>
          <cell r="BH271">
            <v>13422.666399794089</v>
          </cell>
          <cell r="BI271">
            <v>14314.647472067771</v>
          </cell>
          <cell r="BJ271">
            <v>15265.903669685158</v>
          </cell>
          <cell r="BK271">
            <v>16280.374022961716</v>
          </cell>
          <cell r="BL271">
            <v>17362.25932395085</v>
          </cell>
          <cell r="BM271">
            <v>18516.039521386814</v>
          </cell>
          <cell r="BN271">
            <v>19746.492271579711</v>
          </cell>
          <cell r="BO271">
            <v>21058.71272207961</v>
          </cell>
          <cell r="BP271">
            <v>22458.134610031189</v>
          </cell>
          <cell r="BQ271">
            <v>23950.552762584663</v>
          </cell>
          <cell r="BR271">
            <v>25542.147092534295</v>
          </cell>
          <cell r="BS271">
            <v>27239.508188547246</v>
          </cell>
          <cell r="BT271">
            <v>29049.664605948852</v>
          </cell>
        </row>
        <row r="288">
          <cell r="BC288">
            <v>2485.84599071611</v>
          </cell>
          <cell r="BF288">
            <v>3015.0866666073834</v>
          </cell>
          <cell r="BI288">
            <v>3657.003547727752</v>
          </cell>
          <cell r="BL288">
            <v>4435.5855824010541</v>
          </cell>
          <cell r="BO288">
            <v>5379.9290052722627</v>
          </cell>
          <cell r="BR288">
            <v>6525.3246869158911</v>
          </cell>
        </row>
        <row r="311">
          <cell r="BA311">
            <v>0</v>
          </cell>
          <cell r="BB311">
            <v>16005.834566935355</v>
          </cell>
          <cell r="BC311">
            <v>0</v>
          </cell>
          <cell r="BD311">
            <v>18203.799556211896</v>
          </cell>
          <cell r="BE311">
            <v>0</v>
          </cell>
          <cell r="BF311">
            <v>20703.595110704035</v>
          </cell>
          <cell r="BG311">
            <v>0</v>
          </cell>
          <cell r="BH311">
            <v>23546.669429333422</v>
          </cell>
          <cell r="BI311">
            <v>0</v>
          </cell>
          <cell r="BJ311">
            <v>26780.162491085877</v>
          </cell>
          <cell r="BK311">
            <v>0</v>
          </cell>
          <cell r="BL311">
            <v>30457.687665820573</v>
          </cell>
          <cell r="BM311">
            <v>0</v>
          </cell>
          <cell r="BN311">
            <v>34640.220658013786</v>
          </cell>
          <cell r="BO311">
            <v>0</v>
          </cell>
          <cell r="BP311">
            <v>39397.110522689334</v>
          </cell>
          <cell r="BQ311">
            <v>0</v>
          </cell>
          <cell r="BR311">
            <v>44807.229516822459</v>
          </cell>
          <cell r="BS311">
            <v>0</v>
          </cell>
          <cell r="BT311">
            <v>50960.280851484044</v>
          </cell>
        </row>
        <row r="320">
          <cell r="BA320">
            <v>11373.227356614738</v>
          </cell>
          <cell r="BB320">
            <v>12129.016350440972</v>
          </cell>
          <cell r="BC320">
            <v>12935.030050524983</v>
          </cell>
          <cell r="BD320">
            <v>13794.60605656627</v>
          </cell>
          <cell r="BE320">
            <v>14711.303762926444</v>
          </cell>
          <cell r="BF320">
            <v>15688.919097626283</v>
          </cell>
          <cell r="BG320">
            <v>16731.500240798436</v>
          </cell>
          <cell r="BH320">
            <v>17843.364387683861</v>
          </cell>
          <cell r="BI320">
            <v>19029.11562558548</v>
          </cell>
          <cell r="BJ320">
            <v>20293.663998805125</v>
          </cell>
          <cell r="BK320">
            <v>21642.245840509371</v>
          </cell>
          <cell r="BL320">
            <v>23080.44545571581</v>
          </cell>
          <cell r="BM320">
            <v>24614.218245186268</v>
          </cell>
          <cell r="BN320">
            <v>26249.915365980134</v>
          </cell>
          <cell r="BO320">
            <v>27994.310030783803</v>
          </cell>
          <cell r="BP320">
            <v>29854.625554918675</v>
          </cell>
          <cell r="BQ320">
            <v>31838.565267166472</v>
          </cell>
          <cell r="BR320">
            <v>33954.344408269048</v>
          </cell>
          <cell r="BS320">
            <v>36210.724149190144</v>
          </cell>
          <cell r="BT320">
            <v>38617.047870004411</v>
          </cell>
        </row>
      </sheetData>
      <sheetData sheetId="9" refreshError="1">
        <row r="7">
          <cell r="BA7">
            <v>0</v>
          </cell>
          <cell r="BB7">
            <v>193.09838115102653</v>
          </cell>
          <cell r="BC7">
            <v>0</v>
          </cell>
          <cell r="BD7">
            <v>214.11201405296472</v>
          </cell>
          <cell r="BE7">
            <v>0</v>
          </cell>
          <cell r="BF7">
            <v>237.41242307961861</v>
          </cell>
          <cell r="BG7">
            <v>0</v>
          </cell>
          <cell r="BH7">
            <v>263.2484631086275</v>
          </cell>
          <cell r="BI7">
            <v>0</v>
          </cell>
          <cell r="BJ7">
            <v>291.89607026509344</v>
          </cell>
          <cell r="BK7">
            <v>0</v>
          </cell>
          <cell r="BL7">
            <v>323.66120899648263</v>
          </cell>
          <cell r="BM7">
            <v>0</v>
          </cell>
          <cell r="BN7">
            <v>358.88313985839977</v>
          </cell>
          <cell r="BO7">
            <v>0</v>
          </cell>
          <cell r="BP7">
            <v>397.93804291209779</v>
          </cell>
          <cell r="BQ7">
            <v>0</v>
          </cell>
          <cell r="BR7">
            <v>441.24303543262204</v>
          </cell>
          <cell r="BS7">
            <v>0</v>
          </cell>
          <cell r="BT7">
            <v>489.26062683783488</v>
          </cell>
        </row>
        <row r="8">
          <cell r="BA8">
            <v>611.26028027639973</v>
          </cell>
          <cell r="BB8">
            <v>643.66127050342175</v>
          </cell>
          <cell r="BC8">
            <v>677.7797355960065</v>
          </cell>
          <cell r="BD8">
            <v>713.70671350988243</v>
          </cell>
          <cell r="BE8">
            <v>751.53806783726827</v>
          </cell>
          <cell r="BF8">
            <v>791.37474359872863</v>
          </cell>
          <cell r="BG8">
            <v>833.32303659375202</v>
          </cell>
          <cell r="BH8">
            <v>877.49487702875842</v>
          </cell>
          <cell r="BI8">
            <v>924.00812817933956</v>
          </cell>
          <cell r="BJ8">
            <v>972.98690088364481</v>
          </cell>
          <cell r="BK8">
            <v>1024.561884706078</v>
          </cell>
          <cell r="BL8">
            <v>1078.8706966549421</v>
          </cell>
          <cell r="BM8">
            <v>1136.0582483845108</v>
          </cell>
          <cell r="BN8">
            <v>1196.2771328613326</v>
          </cell>
          <cell r="BO8">
            <v>1259.6880315265021</v>
          </cell>
          <cell r="BP8">
            <v>1326.4601430403259</v>
          </cell>
          <cell r="BQ8">
            <v>1396.7716347533974</v>
          </cell>
          <cell r="BR8">
            <v>1470.8101181087402</v>
          </cell>
          <cell r="BS8">
            <v>1548.7731492435255</v>
          </cell>
          <cell r="BT8">
            <v>1630.8687561261163</v>
          </cell>
        </row>
        <row r="17"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865.71038435461867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1135.7510187163391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1490.0253015641442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1954.8081953830251</v>
          </cell>
        </row>
        <row r="30">
          <cell r="BA30">
            <v>0</v>
          </cell>
          <cell r="BB30">
            <v>84.963287706451666</v>
          </cell>
          <cell r="BC30">
            <v>0</v>
          </cell>
          <cell r="BD30">
            <v>94.209286183304471</v>
          </cell>
          <cell r="BE30">
            <v>0</v>
          </cell>
          <cell r="BF30">
            <v>104.46146615503218</v>
          </cell>
          <cell r="BG30">
            <v>0</v>
          </cell>
          <cell r="BH30">
            <v>115.82932376779611</v>
          </cell>
          <cell r="BI30">
            <v>0</v>
          </cell>
          <cell r="BJ30">
            <v>128.43427091664111</v>
          </cell>
          <cell r="BK30">
            <v>0</v>
          </cell>
          <cell r="BL30">
            <v>142.41093195845235</v>
          </cell>
          <cell r="BM30">
            <v>0</v>
          </cell>
          <cell r="BN30">
            <v>157.90858153769591</v>
          </cell>
          <cell r="BO30">
            <v>0</v>
          </cell>
          <cell r="BP30">
            <v>175.09273888132304</v>
          </cell>
          <cell r="BQ30">
            <v>0</v>
          </cell>
          <cell r="BR30">
            <v>194.14693559035368</v>
          </cell>
          <cell r="BS30">
            <v>0</v>
          </cell>
          <cell r="BT30">
            <v>215.27467580864734</v>
          </cell>
        </row>
        <row r="31">
          <cell r="BA31">
            <v>268.95452332161585</v>
          </cell>
          <cell r="BB31">
            <v>283.21095902150557</v>
          </cell>
          <cell r="BC31">
            <v>298.22308366224286</v>
          </cell>
          <cell r="BD31">
            <v>314.03095394434831</v>
          </cell>
          <cell r="BE31">
            <v>330.676749848398</v>
          </cell>
          <cell r="BF31">
            <v>348.20488718344063</v>
          </cell>
          <cell r="BG31">
            <v>366.66213610125089</v>
          </cell>
          <cell r="BH31">
            <v>386.09774589265368</v>
          </cell>
          <cell r="BI31">
            <v>406.56357639890939</v>
          </cell>
          <cell r="BJ31">
            <v>428.1142363888037</v>
          </cell>
          <cell r="BK31">
            <v>450.80722927067433</v>
          </cell>
          <cell r="BL31">
            <v>474.70310652817449</v>
          </cell>
          <cell r="BM31">
            <v>499.86562928918471</v>
          </cell>
          <cell r="BN31">
            <v>526.36193845898629</v>
          </cell>
          <cell r="BO31">
            <v>554.262733871661</v>
          </cell>
          <cell r="BP31">
            <v>583.6424629377434</v>
          </cell>
          <cell r="BQ31">
            <v>614.57951929149488</v>
          </cell>
          <cell r="BR31">
            <v>647.15645196784567</v>
          </cell>
          <cell r="BS31">
            <v>681.46018566715122</v>
          </cell>
          <cell r="BT31">
            <v>717.58225269549109</v>
          </cell>
        </row>
        <row r="32">
          <cell r="BA32">
            <v>0</v>
          </cell>
          <cell r="BB32">
            <v>2407.2931516827971</v>
          </cell>
          <cell r="BC32">
            <v>0</v>
          </cell>
          <cell r="BD32">
            <v>2669.26310852696</v>
          </cell>
          <cell r="BE32">
            <v>0</v>
          </cell>
          <cell r="BF32">
            <v>2959.7415410592448</v>
          </cell>
          <cell r="BG32">
            <v>0</v>
          </cell>
          <cell r="BH32">
            <v>3281.8308400875567</v>
          </cell>
          <cell r="BI32">
            <v>0</v>
          </cell>
          <cell r="BJ32">
            <v>3638.9710093048316</v>
          </cell>
          <cell r="BK32">
            <v>0</v>
          </cell>
          <cell r="BL32">
            <v>4034.9764054894836</v>
          </cell>
          <cell r="BM32">
            <v>0</v>
          </cell>
          <cell r="BN32">
            <v>4474.0764769013831</v>
          </cell>
          <cell r="BO32">
            <v>0</v>
          </cell>
          <cell r="BP32">
            <v>4960.9609349708189</v>
          </cell>
          <cell r="BQ32">
            <v>0</v>
          </cell>
          <cell r="BR32">
            <v>5500.8298417266878</v>
          </cell>
          <cell r="BS32">
            <v>0</v>
          </cell>
          <cell r="BT32">
            <v>6099.4491479116732</v>
          </cell>
        </row>
        <row r="34">
          <cell r="BA34">
            <v>50.428973122802979</v>
          </cell>
          <cell r="BB34">
            <v>53.102054816532288</v>
          </cell>
          <cell r="BC34">
            <v>55.916828186670536</v>
          </cell>
          <cell r="BD34">
            <v>58.880803864565301</v>
          </cell>
          <cell r="BE34">
            <v>62.00189059657464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</row>
        <row r="35">
          <cell r="BA35">
            <v>50.428973122802979</v>
          </cell>
          <cell r="BB35">
            <v>53.102054816532288</v>
          </cell>
          <cell r="BC35">
            <v>55.916828186670536</v>
          </cell>
          <cell r="BD35">
            <v>58.880803864565301</v>
          </cell>
          <cell r="BE35">
            <v>62.00189059657464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</row>
        <row r="36">
          <cell r="BA36">
            <v>50.428973122802979</v>
          </cell>
          <cell r="BB36">
            <v>53.102054816532288</v>
          </cell>
          <cell r="BC36">
            <v>55.916828186670536</v>
          </cell>
          <cell r="BD36">
            <v>58.880803864565301</v>
          </cell>
          <cell r="BE36">
            <v>62.00189059657464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</row>
        <row r="40"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1904.5628455801611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2498.6522411759461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3278.0556634411173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4300.5780298426553</v>
          </cell>
        </row>
        <row r="41">
          <cell r="BA41">
            <v>0</v>
          </cell>
          <cell r="BB41">
            <v>12946.100973306759</v>
          </cell>
          <cell r="BC41">
            <v>0</v>
          </cell>
          <cell r="BD41">
            <v>14431.224843390755</v>
          </cell>
          <cell r="BE41">
            <v>0</v>
          </cell>
          <cell r="BF41">
            <v>16086.716062998819</v>
          </cell>
          <cell r="BG41">
            <v>0</v>
          </cell>
          <cell r="BH41">
            <v>17932.118479192155</v>
          </cell>
          <cell r="BI41">
            <v>0</v>
          </cell>
          <cell r="BJ41">
            <v>19989.217929407572</v>
          </cell>
          <cell r="BK41">
            <v>0</v>
          </cell>
          <cell r="BL41">
            <v>22282.299433443724</v>
          </cell>
          <cell r="BM41">
            <v>0</v>
          </cell>
          <cell r="BN41">
            <v>24838.433889462402</v>
          </cell>
          <cell r="BO41">
            <v>0</v>
          </cell>
          <cell r="BP41">
            <v>27687.797658585063</v>
          </cell>
          <cell r="BQ41">
            <v>0</v>
          </cell>
          <cell r="BR41">
            <v>30864.028810930024</v>
          </cell>
          <cell r="BS41">
            <v>0</v>
          </cell>
          <cell r="BT41">
            <v>34404.624238741249</v>
          </cell>
        </row>
        <row r="42">
          <cell r="BA42">
            <v>0</v>
          </cell>
          <cell r="BB42">
            <v>5933.6296127655914</v>
          </cell>
          <cell r="BC42">
            <v>0</v>
          </cell>
          <cell r="BD42">
            <v>6614.311386554089</v>
          </cell>
          <cell r="BE42">
            <v>0</v>
          </cell>
          <cell r="BF42">
            <v>7373.0781955411176</v>
          </cell>
          <cell r="BG42">
            <v>0</v>
          </cell>
          <cell r="BH42">
            <v>8218.8876362963965</v>
          </cell>
          <cell r="BI42">
            <v>0</v>
          </cell>
          <cell r="BJ42">
            <v>9161.7248843117941</v>
          </cell>
          <cell r="BK42">
            <v>0</v>
          </cell>
          <cell r="BL42">
            <v>10212.720573661696</v>
          </cell>
          <cell r="BM42">
            <v>0</v>
          </cell>
          <cell r="BN42">
            <v>11384.282199336922</v>
          </cell>
          <cell r="BO42">
            <v>0</v>
          </cell>
          <cell r="BP42">
            <v>12690.24059351814</v>
          </cell>
          <cell r="BQ42">
            <v>0</v>
          </cell>
          <cell r="BR42">
            <v>14146.013205009582</v>
          </cell>
          <cell r="BS42">
            <v>0</v>
          </cell>
          <cell r="BT42">
            <v>15768.786109423056</v>
          </cell>
        </row>
        <row r="43">
          <cell r="BA43">
            <v>102.18229257120674</v>
          </cell>
          <cell r="BB43">
            <v>107.88417477755603</v>
          </cell>
          <cell r="BC43">
            <v>0</v>
          </cell>
          <cell r="BD43">
            <v>120.26020702825596</v>
          </cell>
          <cell r="BE43">
            <v>0</v>
          </cell>
          <cell r="BF43">
            <v>134.05596719165646</v>
          </cell>
          <cell r="BG43">
            <v>0</v>
          </cell>
          <cell r="BH43">
            <v>149.43432065993423</v>
          </cell>
          <cell r="BI43">
            <v>0</v>
          </cell>
          <cell r="BJ43">
            <v>166.57681607839595</v>
          </cell>
          <cell r="BK43">
            <v>0</v>
          </cell>
          <cell r="BL43">
            <v>185.68582861203052</v>
          </cell>
          <cell r="BM43">
            <v>0</v>
          </cell>
          <cell r="BN43">
            <v>206.98694907885277</v>
          </cell>
          <cell r="BO43">
            <v>0</v>
          </cell>
          <cell r="BP43">
            <v>230.73164715487488</v>
          </cell>
          <cell r="BQ43">
            <v>0</v>
          </cell>
          <cell r="BR43">
            <v>257.20024009108283</v>
          </cell>
          <cell r="BS43">
            <v>0</v>
          </cell>
          <cell r="BT43">
            <v>286.70520198950959</v>
          </cell>
        </row>
        <row r="44">
          <cell r="BA44">
            <v>766.36719428405252</v>
          </cell>
          <cell r="BB44">
            <v>809.13131083167229</v>
          </cell>
          <cell r="BC44">
            <v>854.28171123608843</v>
          </cell>
          <cell r="BD44">
            <v>901.95155271192209</v>
          </cell>
          <cell r="BE44">
            <v>952.28142279008057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</row>
        <row r="45">
          <cell r="BA45">
            <v>1532.734388568105</v>
          </cell>
          <cell r="BB45">
            <v>1618.2626216633446</v>
          </cell>
          <cell r="BC45">
            <v>1708.5634224721769</v>
          </cell>
          <cell r="BD45">
            <v>1803.9031054238442</v>
          </cell>
          <cell r="BE45">
            <v>1904.5628455801611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</row>
        <row r="55">
          <cell r="BA55">
            <v>0</v>
          </cell>
          <cell r="BB55">
            <v>193.09838115102653</v>
          </cell>
          <cell r="BC55">
            <v>0</v>
          </cell>
          <cell r="BD55">
            <v>214.11201405296472</v>
          </cell>
          <cell r="BE55">
            <v>0</v>
          </cell>
          <cell r="BF55">
            <v>237.41242307961861</v>
          </cell>
          <cell r="BG55">
            <v>0</v>
          </cell>
          <cell r="BH55">
            <v>263.2484631086275</v>
          </cell>
          <cell r="BI55">
            <v>0</v>
          </cell>
          <cell r="BJ55">
            <v>291.89607026509344</v>
          </cell>
          <cell r="BK55">
            <v>0</v>
          </cell>
          <cell r="BL55">
            <v>323.66120899648263</v>
          </cell>
          <cell r="BM55">
            <v>0</v>
          </cell>
          <cell r="BN55">
            <v>358.88313985839977</v>
          </cell>
          <cell r="BO55">
            <v>0</v>
          </cell>
          <cell r="BP55">
            <v>397.93804291209779</v>
          </cell>
          <cell r="BQ55">
            <v>0</v>
          </cell>
          <cell r="BR55">
            <v>441.24303543262204</v>
          </cell>
          <cell r="BS55">
            <v>0</v>
          </cell>
          <cell r="BT55">
            <v>489.26062683783488</v>
          </cell>
        </row>
        <row r="56">
          <cell r="BA56">
            <v>611.26028027639973</v>
          </cell>
          <cell r="BB56">
            <v>643.66127050342175</v>
          </cell>
          <cell r="BC56">
            <v>677.7797355960065</v>
          </cell>
          <cell r="BD56">
            <v>713.70671350988243</v>
          </cell>
          <cell r="BE56">
            <v>751.53806783726827</v>
          </cell>
          <cell r="BF56">
            <v>791.37474359872863</v>
          </cell>
          <cell r="BG56">
            <v>833.32303659375202</v>
          </cell>
          <cell r="BH56">
            <v>877.49487702875842</v>
          </cell>
          <cell r="BI56">
            <v>924.00812817933956</v>
          </cell>
          <cell r="BJ56">
            <v>972.98690088364481</v>
          </cell>
          <cell r="BK56">
            <v>1024.561884706078</v>
          </cell>
          <cell r="BL56">
            <v>1078.8706966549421</v>
          </cell>
          <cell r="BM56">
            <v>1136.0582483845108</v>
          </cell>
          <cell r="BN56">
            <v>1196.2771328613326</v>
          </cell>
          <cell r="BO56">
            <v>1259.6880315265021</v>
          </cell>
          <cell r="BP56">
            <v>1326.4601430403259</v>
          </cell>
          <cell r="BQ56">
            <v>1396.7716347533974</v>
          </cell>
          <cell r="BR56">
            <v>1470.8101181087402</v>
          </cell>
          <cell r="BS56">
            <v>1548.7731492435255</v>
          </cell>
          <cell r="BT56">
            <v>1630.8687561261163</v>
          </cell>
        </row>
        <row r="58">
          <cell r="BA58">
            <v>132.03222053970237</v>
          </cell>
          <cell r="BB58">
            <v>139.0308344287391</v>
          </cell>
          <cell r="BC58">
            <v>146.40042288873741</v>
          </cell>
          <cell r="BD58">
            <v>154.16065011813461</v>
          </cell>
          <cell r="BE58">
            <v>162.33222265284994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</row>
        <row r="59">
          <cell r="BA59">
            <v>132.03222053970237</v>
          </cell>
          <cell r="BB59">
            <v>139.0308344287391</v>
          </cell>
          <cell r="BC59">
            <v>146.40042288873741</v>
          </cell>
          <cell r="BD59">
            <v>154.16065011813461</v>
          </cell>
          <cell r="BE59">
            <v>162.33222265284994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</row>
        <row r="60">
          <cell r="BA60">
            <v>132.03222053970237</v>
          </cell>
          <cell r="BB60">
            <v>139.0308344287391</v>
          </cell>
          <cell r="BC60">
            <v>146.40042288873741</v>
          </cell>
          <cell r="BD60">
            <v>154.16065011813461</v>
          </cell>
          <cell r="BE60">
            <v>162.33222265284994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</row>
        <row r="65"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865.71038435461867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1135.7510187163391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1490.0253015641442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1954.8081953830251</v>
          </cell>
        </row>
        <row r="66">
          <cell r="BA66">
            <v>2006.4886541255194</v>
          </cell>
          <cell r="BB66">
            <v>2118.4528865411057</v>
          </cell>
          <cell r="BC66">
            <v>2236.6648439635774</v>
          </cell>
          <cell r="BD66">
            <v>2361.473156191214</v>
          </cell>
          <cell r="BE66">
            <v>2493.2459069413017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</row>
        <row r="67">
          <cell r="BA67">
            <v>4012.9773082510387</v>
          </cell>
          <cell r="BB67">
            <v>4236.9057730822115</v>
          </cell>
          <cell r="BC67">
            <v>4473.3296879271547</v>
          </cell>
          <cell r="BD67">
            <v>4722.946312382428</v>
          </cell>
          <cell r="BE67">
            <v>4986.4918138826033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</row>
        <row r="80">
          <cell r="BA80">
            <v>0</v>
          </cell>
          <cell r="BB80">
            <v>92.687222952492732</v>
          </cell>
          <cell r="BC80">
            <v>0</v>
          </cell>
          <cell r="BD80">
            <v>102.77376674542306</v>
          </cell>
          <cell r="BE80">
            <v>0</v>
          </cell>
          <cell r="BF80">
            <v>113.95796307821693</v>
          </cell>
          <cell r="BG80">
            <v>0</v>
          </cell>
          <cell r="BH80">
            <v>126.35926229214121</v>
          </cell>
          <cell r="BI80">
            <v>0</v>
          </cell>
          <cell r="BJ80">
            <v>140.11011372724485</v>
          </cell>
          <cell r="BK80">
            <v>0</v>
          </cell>
          <cell r="BL80">
            <v>155.35738031831167</v>
          </cell>
          <cell r="BM80">
            <v>0</v>
          </cell>
          <cell r="BN80">
            <v>172.2639071320319</v>
          </cell>
          <cell r="BO80">
            <v>0</v>
          </cell>
          <cell r="BP80">
            <v>191.01026059780693</v>
          </cell>
          <cell r="BQ80">
            <v>0</v>
          </cell>
          <cell r="BR80">
            <v>211.79665700765858</v>
          </cell>
          <cell r="BS80">
            <v>0</v>
          </cell>
          <cell r="BT80">
            <v>234.84510088216075</v>
          </cell>
        </row>
        <row r="81">
          <cell r="BA81">
            <v>293.40493453267186</v>
          </cell>
          <cell r="BB81">
            <v>308.9574098416424</v>
          </cell>
          <cell r="BC81">
            <v>325.3342730860831</v>
          </cell>
          <cell r="BD81">
            <v>342.57922248474358</v>
          </cell>
          <cell r="BE81">
            <v>360.73827256188878</v>
          </cell>
          <cell r="BF81">
            <v>379.85987692738973</v>
          </cell>
          <cell r="BG81">
            <v>399.99505756500099</v>
          </cell>
          <cell r="BH81">
            <v>421.19754097380405</v>
          </cell>
          <cell r="BI81">
            <v>443.52390152608297</v>
          </cell>
          <cell r="BJ81">
            <v>467.03371242414948</v>
          </cell>
          <cell r="BK81">
            <v>491.78970465891746</v>
          </cell>
          <cell r="BL81">
            <v>517.85793439437214</v>
          </cell>
          <cell r="BM81">
            <v>545.30795922456514</v>
          </cell>
          <cell r="BN81">
            <v>574.21302377343966</v>
          </cell>
          <cell r="BO81">
            <v>604.65025513272099</v>
          </cell>
          <cell r="BP81">
            <v>636.70086865935639</v>
          </cell>
          <cell r="BQ81">
            <v>670.45038468163068</v>
          </cell>
          <cell r="BR81">
            <v>705.98885669219533</v>
          </cell>
          <cell r="BS81">
            <v>743.41111163689231</v>
          </cell>
          <cell r="BT81">
            <v>782.81700294053576</v>
          </cell>
        </row>
        <row r="83">
          <cell r="BA83">
            <v>63.37546585905713</v>
          </cell>
          <cell r="BB83">
            <v>66.734800525794768</v>
          </cell>
          <cell r="BC83">
            <v>70.272202986593953</v>
          </cell>
          <cell r="BD83">
            <v>73.997112056704609</v>
          </cell>
          <cell r="BE83">
            <v>77.919466873367966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</row>
        <row r="84">
          <cell r="BA84">
            <v>63.37546585905713</v>
          </cell>
          <cell r="BB84">
            <v>66.734800525794768</v>
          </cell>
          <cell r="BC84">
            <v>70.272202986593953</v>
          </cell>
          <cell r="BD84">
            <v>73.997112056704609</v>
          </cell>
          <cell r="BE84">
            <v>77.919466873367966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</row>
        <row r="85">
          <cell r="BA85">
            <v>63.37546585905713</v>
          </cell>
          <cell r="BB85">
            <v>66.734800525794768</v>
          </cell>
          <cell r="BC85">
            <v>70.272202986593953</v>
          </cell>
          <cell r="BD85">
            <v>73.997112056704609</v>
          </cell>
          <cell r="BE85">
            <v>77.919466873367966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</row>
        <row r="90"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415.54098449021694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545.1604889838427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715.21214475078932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938.30793378385204</v>
          </cell>
        </row>
        <row r="91">
          <cell r="BA91">
            <v>964.67640544530298</v>
          </cell>
          <cell r="BB91">
            <v>1015.8108759705894</v>
          </cell>
          <cell r="BC91">
            <v>1069.655824394104</v>
          </cell>
          <cell r="BD91">
            <v>1126.3549246477617</v>
          </cell>
          <cell r="BE91">
            <v>1186.0594663679731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</row>
        <row r="92">
          <cell r="BA92">
            <v>1929.352810890606</v>
          </cell>
          <cell r="BB92">
            <v>2031.6217519411789</v>
          </cell>
          <cell r="BC92">
            <v>2139.311648788208</v>
          </cell>
          <cell r="BD92">
            <v>2252.7098492955233</v>
          </cell>
          <cell r="BE92">
            <v>2372.1189327359461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</row>
        <row r="105">
          <cell r="BA105">
            <v>0</v>
          </cell>
          <cell r="BB105">
            <v>6951.5417214369545</v>
          </cell>
          <cell r="BC105">
            <v>0</v>
          </cell>
          <cell r="BD105">
            <v>7708.0325059067309</v>
          </cell>
          <cell r="BE105">
            <v>0</v>
          </cell>
          <cell r="BF105">
            <v>8546.8472308662695</v>
          </cell>
          <cell r="BG105">
            <v>0</v>
          </cell>
          <cell r="BH105">
            <v>9476.9446719105927</v>
          </cell>
          <cell r="BI105">
            <v>0</v>
          </cell>
          <cell r="BJ105">
            <v>10508.258529543362</v>
          </cell>
          <cell r="BK105">
            <v>0</v>
          </cell>
          <cell r="BL105">
            <v>11651.803523873376</v>
          </cell>
          <cell r="BM105">
            <v>0</v>
          </cell>
          <cell r="BN105">
            <v>12919.793034902392</v>
          </cell>
          <cell r="BO105">
            <v>0</v>
          </cell>
          <cell r="BP105">
            <v>14325.769544835521</v>
          </cell>
          <cell r="BQ105">
            <v>0</v>
          </cell>
          <cell r="BR105">
            <v>15884.749275574393</v>
          </cell>
          <cell r="BS105">
            <v>0</v>
          </cell>
          <cell r="BT105">
            <v>17613.382566162054</v>
          </cell>
        </row>
        <row r="106">
          <cell r="BA106">
            <v>19804.833080955352</v>
          </cell>
          <cell r="BB106">
            <v>20854.625164310866</v>
          </cell>
          <cell r="BC106">
            <v>21960.063433310614</v>
          </cell>
          <cell r="BD106">
            <v>23124.097517720191</v>
          </cell>
          <cell r="BE106">
            <v>24349.83339792749</v>
          </cell>
          <cell r="BF106">
            <v>25640.541692598807</v>
          </cell>
          <cell r="BG106">
            <v>26999.666385637567</v>
          </cell>
          <cell r="BH106">
            <v>28430.834015731776</v>
          </cell>
          <cell r="BI106">
            <v>29937.863353010594</v>
          </cell>
          <cell r="BJ106">
            <v>31524.775588630091</v>
          </cell>
          <cell r="BK106">
            <v>33195.805064476925</v>
          </cell>
          <cell r="BL106">
            <v>34955.410571620123</v>
          </cell>
          <cell r="BM106">
            <v>36808.287247658154</v>
          </cell>
          <cell r="BN106">
            <v>38759.379104707179</v>
          </cell>
          <cell r="BO106">
            <v>40813.892221458671</v>
          </cell>
          <cell r="BP106">
            <v>42977.308634506553</v>
          </cell>
          <cell r="BQ106">
            <v>45255.400966010078</v>
          </cell>
          <cell r="BR106">
            <v>47654.247826723171</v>
          </cell>
          <cell r="BS106">
            <v>50180.250035490215</v>
          </cell>
          <cell r="BT106">
            <v>52840.147698486166</v>
          </cell>
        </row>
        <row r="108">
          <cell r="BA108">
            <v>1466.877970196093</v>
          </cell>
          <cell r="BB108">
            <v>1544.6325705032912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2458.7026284422577</v>
          </cell>
          <cell r="BL108">
            <v>2589.0307430046632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</row>
        <row r="109">
          <cell r="BA109">
            <v>1466.877970196093</v>
          </cell>
          <cell r="BB109">
            <v>1544.6325705032912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2458.7026284422577</v>
          </cell>
          <cell r="BL109">
            <v>2589.0307430046632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</row>
        <row r="110">
          <cell r="BA110">
            <v>1466.877970196093</v>
          </cell>
          <cell r="BB110">
            <v>1544.6325705032912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2458.7026284422577</v>
          </cell>
          <cell r="BL110">
            <v>2589.0307430046632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</row>
        <row r="111">
          <cell r="BA111">
            <v>0</v>
          </cell>
          <cell r="BB111">
            <v>8826.4718314473794</v>
          </cell>
          <cell r="BC111">
            <v>0</v>
          </cell>
          <cell r="BD111">
            <v>9786.998987499861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14794.46138859808</v>
          </cell>
          <cell r="BM111">
            <v>0</v>
          </cell>
          <cell r="BN111">
            <v>16404.445784887495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</row>
        <row r="112"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16031.20883265034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20754.978180129201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26870.657338098128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34788.387610677411</v>
          </cell>
        </row>
        <row r="115"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18699.344302059762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24532.22200427292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32184.546513785514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42223.857020273346</v>
          </cell>
        </row>
        <row r="116">
          <cell r="BA116">
            <v>21954.704399789654</v>
          </cell>
          <cell r="BB116">
            <v>23118.454418641006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36799.304721455148</v>
          </cell>
          <cell r="BL116">
            <v>38749.920442964038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</row>
        <row r="117">
          <cell r="BA117">
            <v>6272.7726856541867</v>
          </cell>
          <cell r="BB117">
            <v>6605.2726910402862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10514.087063272898</v>
          </cell>
          <cell r="BL117">
            <v>11071.405840846866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</row>
        <row r="129">
          <cell r="BA129">
            <v>0</v>
          </cell>
          <cell r="BB129">
            <v>9987.8473009151658</v>
          </cell>
          <cell r="BC129">
            <v>0</v>
          </cell>
          <cell r="BD129">
            <v>11074.759347567142</v>
          </cell>
          <cell r="BE129">
            <v>0</v>
          </cell>
          <cell r="BF129">
            <v>12279.952917911307</v>
          </cell>
          <cell r="BG129">
            <v>0</v>
          </cell>
          <cell r="BH129">
            <v>13616.299815963494</v>
          </cell>
          <cell r="BI129">
            <v>0</v>
          </cell>
          <cell r="BJ129">
            <v>15098.072599918627</v>
          </cell>
          <cell r="BK129">
            <v>0</v>
          </cell>
          <cell r="BL129">
            <v>16741.097017059445</v>
          </cell>
          <cell r="BM129">
            <v>0</v>
          </cell>
          <cell r="BN129">
            <v>18562.921027158609</v>
          </cell>
          <cell r="BO129">
            <v>0</v>
          </cell>
          <cell r="BP129">
            <v>20583.002219591264</v>
          </cell>
          <cell r="BQ129">
            <v>0</v>
          </cell>
          <cell r="BR129">
            <v>22822.915625825277</v>
          </cell>
          <cell r="BS129">
            <v>0</v>
          </cell>
          <cell r="BT129">
            <v>25306.58414678456</v>
          </cell>
        </row>
        <row r="139"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20777.049224510847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27258.024449192133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35760.607237539458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46915.396689192603</v>
          </cell>
        </row>
        <row r="140"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2597.1311530638559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3407.2530561490166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4470.0759046924322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5864.4245861490754</v>
          </cell>
        </row>
        <row r="143">
          <cell r="BA143">
            <v>0</v>
          </cell>
          <cell r="BB143">
            <v>24273.93932495017</v>
          </cell>
          <cell r="BC143">
            <v>0</v>
          </cell>
          <cell r="BD143">
            <v>27058.546581357659</v>
          </cell>
          <cell r="BE143">
            <v>0</v>
          </cell>
          <cell r="BF143">
            <v>30162.592618122781</v>
          </cell>
          <cell r="BG143">
            <v>0</v>
          </cell>
          <cell r="BH143">
            <v>33622.722148485285</v>
          </cell>
          <cell r="BI143">
            <v>0</v>
          </cell>
          <cell r="BJ143">
            <v>37479.783617639187</v>
          </cell>
          <cell r="BK143">
            <v>0</v>
          </cell>
          <cell r="BL143">
            <v>41779.311437706972</v>
          </cell>
          <cell r="BM143">
            <v>0</v>
          </cell>
          <cell r="BN143">
            <v>46572.063542741991</v>
          </cell>
          <cell r="BO143">
            <v>0</v>
          </cell>
          <cell r="BP143">
            <v>51914.620609846977</v>
          </cell>
          <cell r="BQ143">
            <v>0</v>
          </cell>
          <cell r="BR143">
            <v>57870.054020493786</v>
          </cell>
          <cell r="BS143">
            <v>0</v>
          </cell>
          <cell r="BT143">
            <v>64508.67044763983</v>
          </cell>
        </row>
        <row r="144">
          <cell r="BA144">
            <v>0</v>
          </cell>
          <cell r="BB144">
            <v>441.34435136273032</v>
          </cell>
          <cell r="BC144">
            <v>0</v>
          </cell>
          <cell r="BD144">
            <v>491.97357420650292</v>
          </cell>
          <cell r="BE144">
            <v>0</v>
          </cell>
          <cell r="BF144">
            <v>548.41077487495954</v>
          </cell>
          <cell r="BG144">
            <v>0</v>
          </cell>
          <cell r="BH144">
            <v>611.32222088155061</v>
          </cell>
          <cell r="BI144">
            <v>0</v>
          </cell>
          <cell r="BJ144">
            <v>681.45061122980349</v>
          </cell>
          <cell r="BK144">
            <v>0</v>
          </cell>
          <cell r="BL144">
            <v>759.62384432194494</v>
          </cell>
          <cell r="BM144">
            <v>0</v>
          </cell>
          <cell r="BN144">
            <v>846.76479168621802</v>
          </cell>
          <cell r="BO144">
            <v>0</v>
          </cell>
          <cell r="BP144">
            <v>943.90219290630876</v>
          </cell>
          <cell r="BQ144">
            <v>0</v>
          </cell>
          <cell r="BR144">
            <v>1052.1828003726143</v>
          </cell>
          <cell r="BS144">
            <v>0</v>
          </cell>
          <cell r="BT144">
            <v>1172.8849172298151</v>
          </cell>
        </row>
        <row r="162">
          <cell r="BA162">
            <v>176.4610627513122</v>
          </cell>
          <cell r="BB162">
            <v>185.81471021400981</v>
          </cell>
          <cell r="BJ162">
            <v>280.88575049469409</v>
          </cell>
          <cell r="BK162">
            <v>295.77462312448949</v>
          </cell>
          <cell r="BT162">
            <v>470.80571599351174</v>
          </cell>
        </row>
        <row r="170">
          <cell r="BA170">
            <v>15459.771014851882</v>
          </cell>
          <cell r="BB170">
            <v>16279.244986459706</v>
          </cell>
          <cell r="BJ170">
            <v>24608.428149968731</v>
          </cell>
          <cell r="BK170">
            <v>25912.843741358</v>
          </cell>
          <cell r="BT170">
            <v>41247.334954571757</v>
          </cell>
        </row>
        <row r="179">
          <cell r="BA179">
            <v>6260.1483876583006</v>
          </cell>
          <cell r="BB179">
            <v>6591.9792186040086</v>
          </cell>
          <cell r="BC179">
            <v>0</v>
          </cell>
          <cell r="BD179">
            <v>7309.3411693943135</v>
          </cell>
          <cell r="BE179">
            <v>0</v>
          </cell>
          <cell r="BF179">
            <v>8104.7689258214632</v>
          </cell>
          <cell r="BG179">
            <v>0</v>
          </cell>
          <cell r="BH179">
            <v>8986.7578785359055</v>
          </cell>
          <cell r="BI179">
            <v>0</v>
          </cell>
          <cell r="BJ179">
            <v>9964.7279159462942</v>
          </cell>
          <cell r="BK179">
            <v>0</v>
          </cell>
          <cell r="BL179">
            <v>11049.124031259234</v>
          </cell>
          <cell r="BM179">
            <v>0</v>
          </cell>
          <cell r="BN179">
            <v>12251.527877924682</v>
          </cell>
          <cell r="BO179">
            <v>0</v>
          </cell>
          <cell r="BP179">
            <v>13584.781464930235</v>
          </cell>
          <cell r="BQ179">
            <v>0</v>
          </cell>
          <cell r="BR179">
            <v>15063.124313044684</v>
          </cell>
          <cell r="BS179">
            <v>0</v>
          </cell>
          <cell r="BT179">
            <v>16702.345536877809</v>
          </cell>
        </row>
        <row r="189"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13712.852488177159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17990.296136466808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23602.000776776043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30964.161814867119</v>
          </cell>
        </row>
        <row r="190">
          <cell r="BA190">
            <v>2115.1734562239849</v>
          </cell>
          <cell r="BB190">
            <v>2233.2024178954157</v>
          </cell>
          <cell r="BC190">
            <v>2357.817523011604</v>
          </cell>
          <cell r="BD190">
            <v>2489.3862854849049</v>
          </cell>
          <cell r="BE190">
            <v>2628.2967269006222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3448.1400928228049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4523.7168155487425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5934.7976811828648</v>
          </cell>
        </row>
        <row r="193">
          <cell r="BA193">
            <v>0</v>
          </cell>
          <cell r="BB193">
            <v>21361.066605956148</v>
          </cell>
          <cell r="BC193">
            <v>0</v>
          </cell>
          <cell r="BD193">
            <v>23811.520991594738</v>
          </cell>
          <cell r="BE193">
            <v>0</v>
          </cell>
          <cell r="BF193">
            <v>26543.081503948048</v>
          </cell>
          <cell r="BG193">
            <v>0</v>
          </cell>
          <cell r="BH193">
            <v>29587.99549066705</v>
          </cell>
          <cell r="BI193">
            <v>0</v>
          </cell>
          <cell r="BJ193">
            <v>32982.209583522483</v>
          </cell>
          <cell r="BK193">
            <v>0</v>
          </cell>
          <cell r="BL193">
            <v>36765.794065182141</v>
          </cell>
          <cell r="BM193">
            <v>0</v>
          </cell>
          <cell r="BN193">
            <v>40983.415917612954</v>
          </cell>
          <cell r="BO193">
            <v>0</v>
          </cell>
          <cell r="BP193">
            <v>45684.86613666534</v>
          </cell>
          <cell r="BQ193">
            <v>0</v>
          </cell>
          <cell r="BR193">
            <v>50925.647538034536</v>
          </cell>
          <cell r="BS193">
            <v>0</v>
          </cell>
          <cell r="BT193">
            <v>56767.629993923045</v>
          </cell>
        </row>
        <row r="194">
          <cell r="BA194">
            <v>275.89218994225894</v>
          </cell>
          <cell r="BB194">
            <v>291.28727189940201</v>
          </cell>
          <cell r="BC194">
            <v>0</v>
          </cell>
          <cell r="BD194">
            <v>324.70255897629193</v>
          </cell>
          <cell r="BE194">
            <v>0</v>
          </cell>
          <cell r="BF194">
            <v>361.95111141747333</v>
          </cell>
          <cell r="BG194">
            <v>0</v>
          </cell>
          <cell r="BH194">
            <v>403.47266578182342</v>
          </cell>
          <cell r="BI194">
            <v>0</v>
          </cell>
          <cell r="BJ194">
            <v>449.75740341167028</v>
          </cell>
          <cell r="BK194">
            <v>0</v>
          </cell>
          <cell r="BL194">
            <v>501.3517372524837</v>
          </cell>
          <cell r="BM194">
            <v>0</v>
          </cell>
          <cell r="BN194">
            <v>558.86476251290389</v>
          </cell>
          <cell r="BO194">
            <v>0</v>
          </cell>
          <cell r="BP194">
            <v>622.97544731816379</v>
          </cell>
          <cell r="BQ194">
            <v>0</v>
          </cell>
          <cell r="BR194">
            <v>694.44064824592544</v>
          </cell>
          <cell r="BS194">
            <v>0</v>
          </cell>
          <cell r="BT194">
            <v>774.1040453716779</v>
          </cell>
        </row>
        <row r="209">
          <cell r="BA209">
            <v>145.23544259367259</v>
          </cell>
          <cell r="BB209">
            <v>152.93391787161298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231.18168764995397</v>
          </cell>
          <cell r="BK209">
            <v>243.43590380616413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387.49441645556522</v>
          </cell>
        </row>
        <row r="212">
          <cell r="BA212">
            <v>226.93037905261343</v>
          </cell>
          <cell r="BB212">
            <v>238.95924667439527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361.22138695305307</v>
          </cell>
          <cell r="BK212">
            <v>380.36859969713151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605.46002571182066</v>
          </cell>
        </row>
        <row r="219">
          <cell r="BA219">
            <v>13721.690249868534</v>
          </cell>
          <cell r="BB219">
            <v>14449.034011650629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21841.800133108343</v>
          </cell>
          <cell r="BK219">
            <v>22999.565450909467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36610.060610566645</v>
          </cell>
        </row>
        <row r="220">
          <cell r="BA220">
            <v>15459.771014851882</v>
          </cell>
          <cell r="BB220">
            <v>16279.244986459706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24608.428149968731</v>
          </cell>
          <cell r="BK220">
            <v>25912.843741358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41247.334954571757</v>
          </cell>
        </row>
        <row r="235"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4058.3055663212485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5254.1292647716809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6802.3153702431118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8806.6912830810288</v>
          </cell>
        </row>
        <row r="237">
          <cell r="BA237">
            <v>220.05370089950389</v>
          </cell>
          <cell r="BB237">
            <v>231.7180573812318</v>
          </cell>
          <cell r="BC237">
            <v>244.00070481456231</v>
          </cell>
          <cell r="BD237">
            <v>256.93441686355766</v>
          </cell>
          <cell r="BE237">
            <v>4328.8592707426651</v>
          </cell>
          <cell r="BF237">
            <v>284.89490769554232</v>
          </cell>
          <cell r="BG237">
            <v>299.99629317375076</v>
          </cell>
          <cell r="BH237">
            <v>315.89815573035304</v>
          </cell>
          <cell r="BI237">
            <v>332.64292614456218</v>
          </cell>
          <cell r="BJ237">
            <v>5604.4045490897934</v>
          </cell>
          <cell r="BK237">
            <v>368.84227849418806</v>
          </cell>
          <cell r="BL237">
            <v>388.39345079577913</v>
          </cell>
          <cell r="BM237">
            <v>408.98096941842385</v>
          </cell>
          <cell r="BN237">
            <v>430.65976783007972</v>
          </cell>
          <cell r="BO237">
            <v>7255.8030615926536</v>
          </cell>
          <cell r="BP237">
            <v>477.52565149451732</v>
          </cell>
          <cell r="BQ237">
            <v>502.83778851122304</v>
          </cell>
          <cell r="BR237">
            <v>529.49164251914647</v>
          </cell>
          <cell r="BS237">
            <v>557.55833372766915</v>
          </cell>
          <cell r="BT237">
            <v>9393.80403528643</v>
          </cell>
        </row>
        <row r="245">
          <cell r="BA245">
            <v>16881.837095292802</v>
          </cell>
          <cell r="BB245">
            <v>17776.690329485315</v>
          </cell>
          <cell r="BC245">
            <v>18718.976926896823</v>
          </cell>
          <cell r="BD245">
            <v>19711.211181335831</v>
          </cell>
          <cell r="BE245">
            <v>20756.040661439525</v>
          </cell>
          <cell r="BF245">
            <v>21856.253275154384</v>
          </cell>
          <cell r="BG245">
            <v>23014.784708682793</v>
          </cell>
          <cell r="BH245">
            <v>24234.726259744897</v>
          </cell>
          <cell r="BI245">
            <v>25519.33308605706</v>
          </cell>
          <cell r="BJ245">
            <v>26872.032891036321</v>
          </cell>
          <cell r="BK245">
            <v>28296.435069906798</v>
          </cell>
          <cell r="BL245">
            <v>29796.340340612493</v>
          </cell>
          <cell r="BM245">
            <v>31375.750885234596</v>
          </cell>
          <cell r="BN245">
            <v>33038.881028973483</v>
          </cell>
          <cell r="BO245">
            <v>34790.168485190108</v>
          </cell>
          <cell r="BP245">
            <v>36634.286196511675</v>
          </cell>
          <cell r="BQ245">
            <v>38576.15480359731</v>
          </cell>
          <cell r="BR245">
            <v>40620.955774833754</v>
          </cell>
          <cell r="BS245">
            <v>42774.145231995171</v>
          </cell>
          <cell r="BT245">
            <v>45041.46850875776</v>
          </cell>
        </row>
        <row r="255"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300.61522713490734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389.19476035345792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503.87521261060095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652.34750245044654</v>
          </cell>
        </row>
        <row r="260"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180.36913628094439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233.51685621207474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302.32512756636061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391.40850147026788</v>
          </cell>
        </row>
        <row r="262">
          <cell r="BA262">
            <v>8829.6547485925948</v>
          </cell>
          <cell r="BB262">
            <v>9297.6870524219266</v>
          </cell>
          <cell r="BC262">
            <v>9790.5282806843134</v>
          </cell>
          <cell r="BD262">
            <v>10309.493476650252</v>
          </cell>
          <cell r="BE262">
            <v>11336.951753325191</v>
          </cell>
          <cell r="BF262">
            <v>11431.408171283636</v>
          </cell>
          <cell r="BG262">
            <v>12037.351263596747</v>
          </cell>
          <cell r="BH262">
            <v>12675.413498680417</v>
          </cell>
          <cell r="BI262">
            <v>13347.29741155056</v>
          </cell>
          <cell r="BJ262">
            <v>14677.507399829781</v>
          </cell>
          <cell r="BK262">
            <v>14799.796424579299</v>
          </cell>
          <cell r="BL262">
            <v>15584.28721318064</v>
          </cell>
          <cell r="BM262">
            <v>16410.361397914254</v>
          </cell>
          <cell r="BN262">
            <v>17280.223184181945</v>
          </cell>
          <cell r="BO262">
            <v>19002.393955577285</v>
          </cell>
          <cell r="BP262">
            <v>19160.716766217505</v>
          </cell>
          <cell r="BQ262">
            <v>20176.366264012824</v>
          </cell>
          <cell r="BR262">
            <v>21245.852156080757</v>
          </cell>
          <cell r="BS262">
            <v>22372.028140822724</v>
          </cell>
          <cell r="BT262">
            <v>24601.655186162465</v>
          </cell>
        </row>
        <row r="268">
          <cell r="BA268">
            <v>1413.7499045319096</v>
          </cell>
          <cell r="BB268">
            <v>1488.6883527155192</v>
          </cell>
          <cell r="BC268">
            <v>1567.5990529913593</v>
          </cell>
          <cell r="BD268">
            <v>1650.6925619837889</v>
          </cell>
          <cell r="BE268">
            <v>1738.1905972634086</v>
          </cell>
          <cell r="BF268">
            <v>1830.3266289538151</v>
          </cell>
          <cell r="BG268">
            <v>1927.3465026975739</v>
          </cell>
          <cell r="BH268">
            <v>2029.5090956436613</v>
          </cell>
          <cell r="BI268">
            <v>2137.0870072067491</v>
          </cell>
          <cell r="BJ268">
            <v>2250.3672864414657</v>
          </cell>
          <cell r="BK268">
            <v>2369.6521979724903</v>
          </cell>
          <cell r="BL268">
            <v>2495.2600285241992</v>
          </cell>
          <cell r="BM268">
            <v>2627.5259362019119</v>
          </cell>
          <cell r="BN268">
            <v>2766.8028447908828</v>
          </cell>
          <cell r="BO268">
            <v>2913.4623854592705</v>
          </cell>
          <cell r="BP268">
            <v>3067.895888377825</v>
          </cell>
          <cell r="BQ268">
            <v>3230.5154269022378</v>
          </cell>
          <cell r="BR268">
            <v>3401.7549171043042</v>
          </cell>
          <cell r="BS268">
            <v>3582.0712755858035</v>
          </cell>
          <cell r="BT268">
            <v>3771.9456386644424</v>
          </cell>
        </row>
        <row r="271">
          <cell r="BA271">
            <v>8341.1216646796292</v>
          </cell>
          <cell r="BB271">
            <v>8783.2583620247933</v>
          </cell>
          <cell r="BC271">
            <v>9248.8313389253854</v>
          </cell>
          <cell r="BD271">
            <v>9739.0828790522719</v>
          </cell>
          <cell r="BE271">
            <v>10255.321115637254</v>
          </cell>
          <cell r="BF271">
            <v>10798.923521951767</v>
          </cell>
          <cell r="BG271">
            <v>11371.340586804898</v>
          </cell>
          <cell r="BH271">
            <v>11974.099684868004</v>
          </cell>
          <cell r="BI271">
            <v>12608.809152153137</v>
          </cell>
          <cell r="BJ271">
            <v>13277.162577519772</v>
          </cell>
          <cell r="BK271">
            <v>13980.943321660834</v>
          </cell>
          <cell r="BL271">
            <v>14722.02927562605</v>
          </cell>
          <cell r="BM271">
            <v>15502.397871579642</v>
          </cell>
          <cell r="BN271">
            <v>16324.131359162593</v>
          </cell>
          <cell r="BO271">
            <v>17189.422361538349</v>
          </cell>
          <cell r="BP271">
            <v>18100.579725947035</v>
          </cell>
          <cell r="BQ271">
            <v>19060.034684379229</v>
          </cell>
          <cell r="BR271">
            <v>20070.347340807715</v>
          </cell>
          <cell r="BS271">
            <v>21134.213502287072</v>
          </cell>
          <cell r="BT271">
            <v>22254.47187214837</v>
          </cell>
        </row>
        <row r="288">
          <cell r="BC288">
            <v>1220.0035240728116</v>
          </cell>
          <cell r="BF288">
            <v>1424.4745384777118</v>
          </cell>
          <cell r="BI288">
            <v>1663.2146307228111</v>
          </cell>
          <cell r="BL288">
            <v>1941.967253978896</v>
          </cell>
          <cell r="BO288">
            <v>2267.4384567477041</v>
          </cell>
          <cell r="BR288">
            <v>2647.4582125957327</v>
          </cell>
        </row>
        <row r="311">
          <cell r="BA311">
            <v>0</v>
          </cell>
          <cell r="BB311">
            <v>7955.6533034222939</v>
          </cell>
          <cell r="BC311">
            <v>0</v>
          </cell>
          <cell r="BD311">
            <v>8821.4149789821477</v>
          </cell>
          <cell r="BE311">
            <v>0</v>
          </cell>
          <cell r="BF311">
            <v>9781.3918308802859</v>
          </cell>
          <cell r="BG311">
            <v>0</v>
          </cell>
          <cell r="BH311">
            <v>10845.836680075456</v>
          </cell>
          <cell r="BI311">
            <v>0</v>
          </cell>
          <cell r="BJ311">
            <v>12026.118094921851</v>
          </cell>
          <cell r="BK311">
            <v>0</v>
          </cell>
          <cell r="BL311">
            <v>13334.841810655083</v>
          </cell>
          <cell r="BM311">
            <v>0</v>
          </cell>
          <cell r="BN311">
            <v>14785.985362166071</v>
          </cell>
          <cell r="BO311">
            <v>0</v>
          </cell>
          <cell r="BP311">
            <v>16395.04736797843</v>
          </cell>
          <cell r="BQ311">
            <v>0</v>
          </cell>
          <cell r="BR311">
            <v>18179.213059824029</v>
          </cell>
          <cell r="BS311">
            <v>0</v>
          </cell>
          <cell r="BT311">
            <v>20157.537825718795</v>
          </cell>
        </row>
        <row r="320">
          <cell r="BA320">
            <v>6652.9407272089857</v>
          </cell>
          <cell r="BB320">
            <v>7005.5922480730324</v>
          </cell>
          <cell r="BC320">
            <v>7376.9367199593371</v>
          </cell>
          <cell r="BD320">
            <v>7767.9649975707725</v>
          </cell>
          <cell r="BE320">
            <v>8179.7204577101584</v>
          </cell>
          <cell r="BF320">
            <v>8613.3017833120721</v>
          </cell>
          <cell r="BG320">
            <v>9069.8658950474073</v>
          </cell>
          <cell r="BH320">
            <v>9550.6310383231121</v>
          </cell>
          <cell r="BI320">
            <v>10056.880033914113</v>
          </cell>
          <cell r="BJ320">
            <v>10589.963700901015</v>
          </cell>
          <cell r="BK320">
            <v>11151.304461047013</v>
          </cell>
          <cell r="BL320">
            <v>11742.400134231524</v>
          </cell>
          <cell r="BM320">
            <v>12364.82793506782</v>
          </cell>
          <cell r="BN320">
            <v>13020.248681368861</v>
          </cell>
          <cell r="BO320">
            <v>13710.411225690685</v>
          </cell>
          <cell r="BP320">
            <v>14437.157121778</v>
          </cell>
          <cell r="BQ320">
            <v>15202.42553836347</v>
          </cell>
          <cell r="BR320">
            <v>16008.25843343202</v>
          </cell>
          <cell r="BS320">
            <v>16856.806002756723</v>
          </cell>
          <cell r="BT320">
            <v>17750.332417244434</v>
          </cell>
        </row>
      </sheetData>
      <sheetData sheetId="10" refreshError="1">
        <row r="7">
          <cell r="BA7">
            <v>0</v>
          </cell>
          <cell r="BB7">
            <v>426.80801909987275</v>
          </cell>
          <cell r="BC7">
            <v>0</v>
          </cell>
          <cell r="BD7">
            <v>445.44956352500736</v>
          </cell>
          <cell r="BE7">
            <v>0</v>
          </cell>
          <cell r="BF7">
            <v>464.90530815961125</v>
          </cell>
          <cell r="BG7">
            <v>0</v>
          </cell>
          <cell r="BH7">
            <v>485.21081454118246</v>
          </cell>
          <cell r="BI7">
            <v>0</v>
          </cell>
          <cell r="BJ7">
            <v>506.40319741604281</v>
          </cell>
          <cell r="BK7">
            <v>0</v>
          </cell>
          <cell r="BL7">
            <v>528.52119257829486</v>
          </cell>
          <cell r="BM7">
            <v>0</v>
          </cell>
          <cell r="BN7">
            <v>551.60522767175917</v>
          </cell>
          <cell r="BO7">
            <v>0</v>
          </cell>
          <cell r="BP7">
            <v>575.69749608430129</v>
          </cell>
          <cell r="BQ7">
            <v>0</v>
          </cell>
          <cell r="BR7">
            <v>600.84203406961728</v>
          </cell>
          <cell r="BS7">
            <v>0</v>
          </cell>
          <cell r="BT7">
            <v>627.08480123743868</v>
          </cell>
        </row>
        <row r="8">
          <cell r="BA8">
            <v>1392.6062254618203</v>
          </cell>
          <cell r="BB8">
            <v>1422.6933969995757</v>
          </cell>
          <cell r="BC8">
            <v>1453.430600021172</v>
          </cell>
          <cell r="BD8">
            <v>1484.8318784166913</v>
          </cell>
          <cell r="BE8">
            <v>1516.9115794935951</v>
          </cell>
          <cell r="BF8">
            <v>1549.6843605320378</v>
          </cell>
          <cell r="BG8">
            <v>1583.1651954818037</v>
          </cell>
          <cell r="BH8">
            <v>1617.3693818039417</v>
          </cell>
          <cell r="BI8">
            <v>1652.3125474602</v>
          </cell>
          <cell r="BJ8">
            <v>1688.0106580534762</v>
          </cell>
          <cell r="BK8">
            <v>1724.4800241225328</v>
          </cell>
          <cell r="BL8">
            <v>1761.7373085943163</v>
          </cell>
          <cell r="BM8">
            <v>1799.7995343972802</v>
          </cell>
          <cell r="BN8">
            <v>1838.6840922391971</v>
          </cell>
          <cell r="BO8">
            <v>1878.4087485530069</v>
          </cell>
          <cell r="BP8">
            <v>1918.9916536143376</v>
          </cell>
          <cell r="BQ8">
            <v>1960.4513498344006</v>
          </cell>
          <cell r="BR8">
            <v>2002.8067802320577</v>
          </cell>
          <cell r="BS8">
            <v>2046.0772970889232</v>
          </cell>
          <cell r="BT8">
            <v>2090.2826707914624</v>
          </cell>
        </row>
        <row r="17"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686.10097522465196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783.57669732403633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894.90098798970973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1022.0413407390802</v>
          </cell>
        </row>
        <row r="30">
          <cell r="BA30">
            <v>0</v>
          </cell>
          <cell r="BB30">
            <v>182.39658935891998</v>
          </cell>
          <cell r="BC30">
            <v>0</v>
          </cell>
          <cell r="BD30">
            <v>190.36306133547322</v>
          </cell>
          <cell r="BE30">
            <v>0</v>
          </cell>
          <cell r="BF30">
            <v>198.677482119492</v>
          </cell>
          <cell r="BG30">
            <v>0</v>
          </cell>
          <cell r="BH30">
            <v>207.35504894922326</v>
          </cell>
          <cell r="BI30">
            <v>0</v>
          </cell>
          <cell r="BJ30">
            <v>216.41162282736872</v>
          </cell>
          <cell r="BK30">
            <v>0</v>
          </cell>
          <cell r="BL30">
            <v>225.86375751209184</v>
          </cell>
          <cell r="BM30">
            <v>0</v>
          </cell>
          <cell r="BN30">
            <v>235.72872977425604</v>
          </cell>
          <cell r="BO30">
            <v>0</v>
          </cell>
          <cell r="BP30">
            <v>246.02457097619711</v>
          </cell>
          <cell r="BQ30">
            <v>0</v>
          </cell>
          <cell r="BR30">
            <v>256.77010002975101</v>
          </cell>
          <cell r="BS30">
            <v>0</v>
          </cell>
          <cell r="BT30">
            <v>267.98495779377726</v>
          </cell>
        </row>
        <row r="31">
          <cell r="BA31">
            <v>595.13086558197449</v>
          </cell>
          <cell r="BB31">
            <v>607.98863119639987</v>
          </cell>
          <cell r="BC31">
            <v>621.1241880432359</v>
          </cell>
          <cell r="BD31">
            <v>634.54353778491077</v>
          </cell>
          <cell r="BE31">
            <v>648.2528117493996</v>
          </cell>
          <cell r="BF31">
            <v>662.25827373164009</v>
          </cell>
          <cell r="BG31">
            <v>676.56632285547164</v>
          </cell>
          <cell r="BH31">
            <v>691.18349649741094</v>
          </cell>
          <cell r="BI31">
            <v>706.11647327358969</v>
          </cell>
          <cell r="BJ31">
            <v>721.37207609122913</v>
          </cell>
          <cell r="BK31">
            <v>736.95727526603957</v>
          </cell>
          <cell r="BL31">
            <v>752.87919170697285</v>
          </cell>
          <cell r="BM31">
            <v>769.14510016977783</v>
          </cell>
          <cell r="BN31">
            <v>785.76243258085344</v>
          </cell>
          <cell r="BO31">
            <v>802.73878143290904</v>
          </cell>
          <cell r="BP31">
            <v>820.08190325399039</v>
          </cell>
          <cell r="BQ31">
            <v>837.79972215145324</v>
          </cell>
          <cell r="BR31">
            <v>855.90033343250332</v>
          </cell>
          <cell r="BS31">
            <v>874.39200730295863</v>
          </cell>
          <cell r="BT31">
            <v>893.28319264592403</v>
          </cell>
        </row>
        <row r="32">
          <cell r="BA32">
            <v>0</v>
          </cell>
          <cell r="BB32">
            <v>5167.9033651694008</v>
          </cell>
          <cell r="BC32">
            <v>0</v>
          </cell>
          <cell r="BD32">
            <v>5393.620071171742</v>
          </cell>
          <cell r="BE32">
            <v>0</v>
          </cell>
          <cell r="BF32">
            <v>5629.1953267189392</v>
          </cell>
          <cell r="BG32">
            <v>0</v>
          </cell>
          <cell r="BH32">
            <v>5875.0597202279932</v>
          </cell>
          <cell r="BI32">
            <v>0</v>
          </cell>
          <cell r="BJ32">
            <v>6131.6626467754468</v>
          </cell>
          <cell r="BK32">
            <v>0</v>
          </cell>
          <cell r="BL32">
            <v>6399.4731295092688</v>
          </cell>
          <cell r="BM32">
            <v>0</v>
          </cell>
          <cell r="BN32">
            <v>6678.9806769372544</v>
          </cell>
          <cell r="BO32">
            <v>0</v>
          </cell>
          <cell r="BP32">
            <v>6970.6961776589178</v>
          </cell>
          <cell r="BQ32">
            <v>0</v>
          </cell>
          <cell r="BR32">
            <v>7275.1528341762769</v>
          </cell>
          <cell r="BS32">
            <v>0</v>
          </cell>
          <cell r="BT32">
            <v>7592.9071374903533</v>
          </cell>
        </row>
        <row r="34">
          <cell r="BA34">
            <v>111.58703729662022</v>
          </cell>
          <cell r="BB34">
            <v>113.99786834932499</v>
          </cell>
          <cell r="BC34">
            <v>116.46078525810671</v>
          </cell>
          <cell r="BD34">
            <v>118.97691333467078</v>
          </cell>
          <cell r="BE34">
            <v>121.54740220301244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</row>
        <row r="35">
          <cell r="BA35">
            <v>111.58703729662022</v>
          </cell>
          <cell r="BB35">
            <v>113.99786834932499</v>
          </cell>
          <cell r="BC35">
            <v>116.46078525810671</v>
          </cell>
          <cell r="BD35">
            <v>118.97691333467078</v>
          </cell>
          <cell r="BE35">
            <v>121.54740220301244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</row>
        <row r="36">
          <cell r="BA36">
            <v>111.58703729662022</v>
          </cell>
          <cell r="BB36">
            <v>113.99786834932499</v>
          </cell>
          <cell r="BC36">
            <v>116.46078525810671</v>
          </cell>
          <cell r="BD36">
            <v>118.97691333467078</v>
          </cell>
          <cell r="BE36">
            <v>121.54740220301244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</row>
        <row r="40"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1466.0277248389998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1674.309182316317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1912.1815982686105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2183.8490186732483</v>
          </cell>
        </row>
        <row r="41">
          <cell r="BA41">
            <v>0</v>
          </cell>
          <cell r="BB41">
            <v>10829.69150008993</v>
          </cell>
          <cell r="BC41">
            <v>0</v>
          </cell>
          <cell r="BD41">
            <v>11420.71977185964</v>
          </cell>
          <cell r="BE41">
            <v>0</v>
          </cell>
          <cell r="BF41">
            <v>12044.003294670269</v>
          </cell>
          <cell r="BG41">
            <v>0</v>
          </cell>
          <cell r="BH41">
            <v>12701.302392468078</v>
          </cell>
          <cell r="BI41">
            <v>0</v>
          </cell>
          <cell r="BJ41">
            <v>13394.473458530538</v>
          </cell>
          <cell r="BK41">
            <v>0</v>
          </cell>
          <cell r="BL41">
            <v>14125.474198431102</v>
          </cell>
          <cell r="BM41">
            <v>0</v>
          </cell>
          <cell r="BN41">
            <v>14896.369159137697</v>
          </cell>
          <cell r="BO41">
            <v>0</v>
          </cell>
          <cell r="BP41">
            <v>15709.33555986072</v>
          </cell>
          <cell r="BQ41">
            <v>0</v>
          </cell>
          <cell r="BR41">
            <v>16566.669441118356</v>
          </cell>
          <cell r="BS41">
            <v>0</v>
          </cell>
          <cell r="BT41">
            <v>17470.79214938599</v>
          </cell>
        </row>
        <row r="42">
          <cell r="BA42">
            <v>0</v>
          </cell>
          <cell r="BB42">
            <v>4963.6086042078787</v>
          </cell>
          <cell r="BC42">
            <v>0</v>
          </cell>
          <cell r="BD42">
            <v>5234.4965621023293</v>
          </cell>
          <cell r="BE42">
            <v>0</v>
          </cell>
          <cell r="BF42">
            <v>5520.1681767238679</v>
          </cell>
          <cell r="BG42">
            <v>0</v>
          </cell>
          <cell r="BH42">
            <v>5821.43026321453</v>
          </cell>
          <cell r="BI42">
            <v>0</v>
          </cell>
          <cell r="BJ42">
            <v>6139.1336684931566</v>
          </cell>
          <cell r="BK42">
            <v>0</v>
          </cell>
          <cell r="BL42">
            <v>6474.1756742809148</v>
          </cell>
          <cell r="BM42">
            <v>0</v>
          </cell>
          <cell r="BN42">
            <v>6827.5025312714379</v>
          </cell>
          <cell r="BO42">
            <v>0</v>
          </cell>
          <cell r="BP42">
            <v>7200.112131602822</v>
          </cell>
          <cell r="BQ42">
            <v>0</v>
          </cell>
          <cell r="BR42">
            <v>7593.056827179239</v>
          </cell>
          <cell r="BS42">
            <v>0</v>
          </cell>
          <cell r="BT42">
            <v>8007.4464018019034</v>
          </cell>
        </row>
        <row r="43">
          <cell r="BA43">
            <v>0</v>
          </cell>
          <cell r="BB43">
            <v>90.247429167415817</v>
          </cell>
          <cell r="BC43">
            <v>0</v>
          </cell>
          <cell r="BD43">
            <v>95.172664765496734</v>
          </cell>
          <cell r="BE43">
            <v>0</v>
          </cell>
          <cell r="BF43">
            <v>100.36669412225197</v>
          </cell>
          <cell r="BG43">
            <v>0</v>
          </cell>
          <cell r="BH43">
            <v>105.84418660390035</v>
          </cell>
          <cell r="BI43">
            <v>0</v>
          </cell>
          <cell r="BJ43">
            <v>111.62061215442084</v>
          </cell>
          <cell r="BK43">
            <v>0</v>
          </cell>
          <cell r="BL43">
            <v>117.71228498692551</v>
          </cell>
          <cell r="BM43">
            <v>0</v>
          </cell>
          <cell r="BN43">
            <v>124.13640965948048</v>
          </cell>
          <cell r="BO43">
            <v>0</v>
          </cell>
          <cell r="BP43">
            <v>130.91112966550563</v>
          </cell>
          <cell r="BQ43">
            <v>0</v>
          </cell>
          <cell r="BR43">
            <v>138.05557867598591</v>
          </cell>
          <cell r="BS43">
            <v>0</v>
          </cell>
          <cell r="BT43">
            <v>145.58993457821617</v>
          </cell>
        </row>
        <row r="44">
          <cell r="BA44">
            <v>659.10925139030985</v>
          </cell>
          <cell r="BB44">
            <v>676.85571875562039</v>
          </cell>
          <cell r="BC44">
            <v>695.08000842927163</v>
          </cell>
          <cell r="BD44">
            <v>713.79498574122738</v>
          </cell>
          <cell r="BE44">
            <v>733.0138624194999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</row>
        <row r="45">
          <cell r="BA45">
            <v>1318.2185027806197</v>
          </cell>
          <cell r="BB45">
            <v>1353.7114375112408</v>
          </cell>
          <cell r="BC45">
            <v>1390.1600168585433</v>
          </cell>
          <cell r="BD45">
            <v>1427.5899714824548</v>
          </cell>
          <cell r="BE45">
            <v>1466.0277248389998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</row>
        <row r="55">
          <cell r="BA55">
            <v>0</v>
          </cell>
          <cell r="BB55">
            <v>609.20460845879268</v>
          </cell>
          <cell r="BC55">
            <v>0</v>
          </cell>
          <cell r="BD55">
            <v>635.81262486048058</v>
          </cell>
          <cell r="BE55">
            <v>0</v>
          </cell>
          <cell r="BF55">
            <v>663.58279027910328</v>
          </cell>
          <cell r="BG55">
            <v>0</v>
          </cell>
          <cell r="BH55">
            <v>692.56586349040572</v>
          </cell>
          <cell r="BI55">
            <v>0</v>
          </cell>
          <cell r="BJ55">
            <v>722.81482024341153</v>
          </cell>
          <cell r="BK55">
            <v>0</v>
          </cell>
          <cell r="BL55">
            <v>754.38495009038672</v>
          </cell>
          <cell r="BM55">
            <v>0</v>
          </cell>
          <cell r="BN55">
            <v>787.33395744601523</v>
          </cell>
          <cell r="BO55">
            <v>0</v>
          </cell>
          <cell r="BP55">
            <v>821.72206706049838</v>
          </cell>
          <cell r="BQ55">
            <v>0</v>
          </cell>
          <cell r="BR55">
            <v>857.61213409936829</v>
          </cell>
          <cell r="BS55">
            <v>0</v>
          </cell>
          <cell r="BT55">
            <v>895.06975903121599</v>
          </cell>
        </row>
        <row r="56">
          <cell r="BA56">
            <v>1987.7370910437949</v>
          </cell>
          <cell r="BB56">
            <v>2030.6820281959756</v>
          </cell>
          <cell r="BC56">
            <v>2074.5547880644081</v>
          </cell>
          <cell r="BD56">
            <v>2119.3754162016021</v>
          </cell>
          <cell r="BE56">
            <v>2165.164391242995</v>
          </cell>
          <cell r="BF56">
            <v>2211.9426342636775</v>
          </cell>
          <cell r="BG56">
            <v>2259.7315183372752</v>
          </cell>
          <cell r="BH56">
            <v>2308.5528783013524</v>
          </cell>
          <cell r="BI56">
            <v>2358.4290207337899</v>
          </cell>
          <cell r="BJ56">
            <v>2409.3827341447054</v>
          </cell>
          <cell r="BK56">
            <v>2461.4372993885722</v>
          </cell>
          <cell r="BL56">
            <v>2514.6165003012893</v>
          </cell>
          <cell r="BM56">
            <v>2568.9446345670581</v>
          </cell>
          <cell r="BN56">
            <v>2624.4465248200504</v>
          </cell>
          <cell r="BO56">
            <v>2681.1475299859162</v>
          </cell>
          <cell r="BP56">
            <v>2739.0735568683281</v>
          </cell>
          <cell r="BQ56">
            <v>2798.2510719858537</v>
          </cell>
          <cell r="BR56">
            <v>2858.7071136645609</v>
          </cell>
          <cell r="BS56">
            <v>2920.4693043918819</v>
          </cell>
          <cell r="BT56">
            <v>2983.5658634373863</v>
          </cell>
        </row>
        <row r="58">
          <cell r="BA58">
            <v>429.35121166545963</v>
          </cell>
          <cell r="BB58">
            <v>438.62731809033079</v>
          </cell>
          <cell r="BC58">
            <v>448.10383422191205</v>
          </cell>
          <cell r="BD58">
            <v>457.78508989954599</v>
          </cell>
          <cell r="BE58">
            <v>467.67550850848693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</row>
        <row r="59">
          <cell r="BA59">
            <v>429.35121166545963</v>
          </cell>
          <cell r="BB59">
            <v>438.62731809033079</v>
          </cell>
          <cell r="BC59">
            <v>448.10383422191205</v>
          </cell>
          <cell r="BD59">
            <v>457.78508989954599</v>
          </cell>
          <cell r="BE59">
            <v>467.67550850848693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</row>
        <row r="60">
          <cell r="BA60">
            <v>429.35121166545963</v>
          </cell>
          <cell r="BB60">
            <v>438.62731809033079</v>
          </cell>
          <cell r="BC60">
            <v>448.10383422191205</v>
          </cell>
          <cell r="BD60">
            <v>457.78508989954599</v>
          </cell>
          <cell r="BE60">
            <v>467.67550850848693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</row>
        <row r="65"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979.30652019245201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1118.4385337872998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1277.3373076434318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1458.8111444737297</v>
          </cell>
        </row>
        <row r="66">
          <cell r="BA66">
            <v>2536.0414843894678</v>
          </cell>
          <cell r="BB66">
            <v>2604.3242119416254</v>
          </cell>
          <cell r="BC66">
            <v>2674.4454468331396</v>
          </cell>
          <cell r="BD66">
            <v>2746.4546907368053</v>
          </cell>
          <cell r="BE66">
            <v>2820.4027781542618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</row>
        <row r="67">
          <cell r="BA67">
            <v>5072.0829687789355</v>
          </cell>
          <cell r="BB67">
            <v>5208.6484238832509</v>
          </cell>
          <cell r="BC67">
            <v>5348.8908936662792</v>
          </cell>
          <cell r="BD67">
            <v>5492.9093814736107</v>
          </cell>
          <cell r="BE67">
            <v>5640.8055563085236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</row>
        <row r="80"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</row>
        <row r="81"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</row>
        <row r="83"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</row>
        <row r="84"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</row>
        <row r="85"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</row>
        <row r="90"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</row>
        <row r="91"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</row>
        <row r="92"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</row>
        <row r="105">
          <cell r="BA105">
            <v>0</v>
          </cell>
          <cell r="BB105">
            <v>9393.4243519843803</v>
          </cell>
          <cell r="BC105">
            <v>0</v>
          </cell>
          <cell r="BD105">
            <v>9803.6976587768713</v>
          </cell>
          <cell r="BE105">
            <v>0</v>
          </cell>
          <cell r="BF105">
            <v>10231.890329153837</v>
          </cell>
          <cell r="BG105">
            <v>0</v>
          </cell>
          <cell r="BH105">
            <v>10678.785020885</v>
          </cell>
          <cell r="BI105">
            <v>0</v>
          </cell>
          <cell r="BJ105">
            <v>11145.198575609489</v>
          </cell>
          <cell r="BK105">
            <v>0</v>
          </cell>
          <cell r="BL105">
            <v>11631.983511872731</v>
          </cell>
          <cell r="BM105">
            <v>0</v>
          </cell>
          <cell r="BN105">
            <v>12140.029583374186</v>
          </cell>
          <cell r="BO105">
            <v>0</v>
          </cell>
          <cell r="BP105">
            <v>12670.265405274153</v>
          </cell>
          <cell r="BQ105">
            <v>0</v>
          </cell>
          <cell r="BR105">
            <v>13223.660151532176</v>
          </cell>
          <cell r="BS105">
            <v>0</v>
          </cell>
          <cell r="BT105">
            <v>13801.225326379526</v>
          </cell>
        </row>
        <row r="106">
          <cell r="BA106">
            <v>27584.315619724519</v>
          </cell>
          <cell r="BB106">
            <v>28180.273055953137</v>
          </cell>
          <cell r="BC106">
            <v>28789.106115803977</v>
          </cell>
          <cell r="BD106">
            <v>29411.092976330616</v>
          </cell>
          <cell r="BE106">
            <v>30046.517824584676</v>
          </cell>
          <cell r="BF106">
            <v>30695.670987461515</v>
          </cell>
          <cell r="BG106">
            <v>31358.849064351114</v>
          </cell>
          <cell r="BH106">
            <v>32036.355062654999</v>
          </cell>
          <cell r="BI106">
            <v>32728.498536230883</v>
          </cell>
          <cell r="BJ106">
            <v>33435.595726828469</v>
          </cell>
          <cell r="BK106">
            <v>34157.969708580938</v>
          </cell>
          <cell r="BL106">
            <v>34895.950535618191</v>
          </cell>
          <cell r="BM106">
            <v>35649.875392869202</v>
          </cell>
          <cell r="BN106">
            <v>36420.088750122559</v>
          </cell>
          <cell r="BO106">
            <v>37206.942519415323</v>
          </cell>
          <cell r="BP106">
            <v>38010.796215822455</v>
          </cell>
          <cell r="BQ106">
            <v>38832.017121719866</v>
          </cell>
          <cell r="BR106">
            <v>39670.980454596531</v>
          </cell>
          <cell r="BS106">
            <v>40528.069538492135</v>
          </cell>
          <cell r="BT106">
            <v>41403.675979138585</v>
          </cell>
        </row>
        <row r="108">
          <cell r="BA108">
            <v>2043.0783102342625</v>
          </cell>
          <cell r="BB108">
            <v>2087.2188910109289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2529.9669564155615</v>
          </cell>
          <cell r="BL108">
            <v>2584.6267363381203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</row>
        <row r="109">
          <cell r="BA109">
            <v>2043.0783102342625</v>
          </cell>
          <cell r="BB109">
            <v>2087.2188910109289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2529.9669564155615</v>
          </cell>
          <cell r="BL109">
            <v>2584.6267363381203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</row>
        <row r="110">
          <cell r="BA110">
            <v>2043.0783102342625</v>
          </cell>
          <cell r="BB110">
            <v>2087.2188910109289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2529.9669564155615</v>
          </cell>
          <cell r="BL110">
            <v>2584.6267363381203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</row>
        <row r="111">
          <cell r="BA111">
            <v>0</v>
          </cell>
          <cell r="BB111">
            <v>11926.965091491025</v>
          </cell>
          <cell r="BC111">
            <v>0</v>
          </cell>
          <cell r="BD111">
            <v>12447.894970172691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14769.295636217832</v>
          </cell>
          <cell r="BM111">
            <v>0</v>
          </cell>
          <cell r="BN111">
            <v>15414.368991004254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</row>
        <row r="112"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19781.737068511749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22013.00554222603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24495.948526856555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27258.953489080279</v>
          </cell>
        </row>
        <row r="115"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9060.0513395050202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10347.23074671484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11817.282277300012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13496.186935400674</v>
          </cell>
        </row>
        <row r="116">
          <cell r="BA116">
            <v>11824.856443377535</v>
          </cell>
          <cell r="BB116">
            <v>12080.331736907301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14642.853343527753</v>
          </cell>
          <cell r="BL116">
            <v>14959.21128613484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</row>
        <row r="117">
          <cell r="BA117">
            <v>3378.5304123935821</v>
          </cell>
          <cell r="BB117">
            <v>3451.5233534020858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4183.6723838650723</v>
          </cell>
          <cell r="BL117">
            <v>4274.0603674670974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</row>
        <row r="129">
          <cell r="BA129">
            <v>0</v>
          </cell>
          <cell r="BB129">
            <v>15755.291598072226</v>
          </cell>
          <cell r="BC129">
            <v>0</v>
          </cell>
          <cell r="BD129">
            <v>16443.429953288291</v>
          </cell>
          <cell r="BE129">
            <v>0</v>
          </cell>
          <cell r="BF129">
            <v>17161.62388652853</v>
          </cell>
          <cell r="BG129">
            <v>0</v>
          </cell>
          <cell r="BH129">
            <v>17911.186124751875</v>
          </cell>
          <cell r="BI129">
            <v>0</v>
          </cell>
          <cell r="BJ129">
            <v>18693.486730433058</v>
          </cell>
          <cell r="BK129">
            <v>0</v>
          </cell>
          <cell r="BL129">
            <v>19509.955605785864</v>
          </cell>
          <cell r="BM129">
            <v>0</v>
          </cell>
          <cell r="BN129">
            <v>20362.085106362461</v>
          </cell>
          <cell r="BO129">
            <v>0</v>
          </cell>
          <cell r="BP129">
            <v>21251.432768805993</v>
          </cell>
          <cell r="BQ129">
            <v>0</v>
          </cell>
          <cell r="BR129">
            <v>22179.624157742284</v>
          </cell>
          <cell r="BS129">
            <v>0</v>
          </cell>
          <cell r="BT129">
            <v>23148.355837014205</v>
          </cell>
        </row>
        <row r="139"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11751.678242309423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13421.262405447598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15328.047691721182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17505.733733684756</v>
          </cell>
        </row>
        <row r="140"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1468.9597802886778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1677.6578006809498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1916.0059614651477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2188.2167167105945</v>
          </cell>
        </row>
        <row r="143">
          <cell r="BA143">
            <v>0</v>
          </cell>
          <cell r="BB143">
            <v>14920.607464248897</v>
          </cell>
          <cell r="BC143">
            <v>0</v>
          </cell>
          <cell r="BD143">
            <v>15734.896665679616</v>
          </cell>
          <cell r="BE143">
            <v>0</v>
          </cell>
          <cell r="BF143">
            <v>16593.625539231962</v>
          </cell>
          <cell r="BG143">
            <v>0</v>
          </cell>
          <cell r="BH143">
            <v>17499.219371222891</v>
          </cell>
          <cell r="BI143">
            <v>0</v>
          </cell>
          <cell r="BJ143">
            <v>18454.235807490444</v>
          </cell>
          <cell r="BK143">
            <v>0</v>
          </cell>
          <cell r="BL143">
            <v>19461.372076888445</v>
          </cell>
          <cell r="BM143">
            <v>0</v>
          </cell>
          <cell r="BN143">
            <v>20523.472609001958</v>
          </cell>
          <cell r="BO143">
            <v>0</v>
          </cell>
          <cell r="BP143">
            <v>21643.537067598103</v>
          </cell>
          <cell r="BQ143">
            <v>0</v>
          </cell>
          <cell r="BR143">
            <v>22824.728822500812</v>
          </cell>
          <cell r="BS143">
            <v>0</v>
          </cell>
          <cell r="BT143">
            <v>24070.383883816539</v>
          </cell>
        </row>
        <row r="144">
          <cell r="BA144">
            <v>0</v>
          </cell>
          <cell r="BB144">
            <v>271.28377207725265</v>
          </cell>
          <cell r="BC144">
            <v>0</v>
          </cell>
          <cell r="BD144">
            <v>286.08903028508394</v>
          </cell>
          <cell r="BE144">
            <v>0</v>
          </cell>
          <cell r="BF144">
            <v>301.7022825314902</v>
          </cell>
          <cell r="BG144">
            <v>0</v>
          </cell>
          <cell r="BH144">
            <v>318.16762493132529</v>
          </cell>
          <cell r="BI144">
            <v>0</v>
          </cell>
          <cell r="BJ144">
            <v>335.53156013618991</v>
          </cell>
          <cell r="BK144">
            <v>0</v>
          </cell>
          <cell r="BL144">
            <v>353.84312867069906</v>
          </cell>
          <cell r="BM144">
            <v>0</v>
          </cell>
          <cell r="BN144">
            <v>373.15404743639925</v>
          </cell>
          <cell r="BO144">
            <v>0</v>
          </cell>
          <cell r="BP144">
            <v>393.51885577451094</v>
          </cell>
          <cell r="BQ144">
            <v>0</v>
          </cell>
          <cell r="BR144">
            <v>414.99506950001478</v>
          </cell>
          <cell r="BS144">
            <v>0</v>
          </cell>
          <cell r="BT144">
            <v>437.6433433421189</v>
          </cell>
        </row>
        <row r="179">
          <cell r="BA179">
            <v>15237.402334297105</v>
          </cell>
          <cell r="BB179">
            <v>15566.605471149207</v>
          </cell>
          <cell r="BC179">
            <v>0</v>
          </cell>
          <cell r="BD179">
            <v>16246.502648458492</v>
          </cell>
          <cell r="BE179">
            <v>0</v>
          </cell>
          <cell r="BF179">
            <v>16956.095456749747</v>
          </cell>
          <cell r="BG179">
            <v>0</v>
          </cell>
          <cell r="BH179">
            <v>17696.680901700955</v>
          </cell>
          <cell r="BI179">
            <v>0</v>
          </cell>
          <cell r="BJ179">
            <v>18469.612637853021</v>
          </cell>
          <cell r="BK179">
            <v>0</v>
          </cell>
          <cell r="BL179">
            <v>19276.30344284232</v>
          </cell>
          <cell r="BM179">
            <v>0</v>
          </cell>
          <cell r="BN179">
            <v>20118.227799699438</v>
          </cell>
          <cell r="BO179">
            <v>0</v>
          </cell>
          <cell r="BP179">
            <v>20996.924591934065</v>
          </cell>
          <cell r="BQ179">
            <v>0</v>
          </cell>
          <cell r="BR179">
            <v>21913.999916332195</v>
          </cell>
          <cell r="BS179">
            <v>0</v>
          </cell>
          <cell r="BT179">
            <v>22871.130018606847</v>
          </cell>
        </row>
        <row r="189"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11610.939580724878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13260.528723945232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15144.478258287394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17296.084227892126</v>
          </cell>
        </row>
        <row r="190">
          <cell r="BA190">
            <v>2001.0556872209806</v>
          </cell>
          <cell r="BB190">
            <v>2054.9339621420636</v>
          </cell>
          <cell r="BC190">
            <v>2110.2629055912685</v>
          </cell>
          <cell r="BD190">
            <v>2167.0815767103663</v>
          </cell>
          <cell r="BE190">
            <v>2225.4300863056019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2541.6013387561693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2902.6916661717505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3315.0828103459908</v>
          </cell>
        </row>
        <row r="193">
          <cell r="BA193">
            <v>0</v>
          </cell>
          <cell r="BB193">
            <v>19655.890072663216</v>
          </cell>
          <cell r="BC193">
            <v>0</v>
          </cell>
          <cell r="BD193">
            <v>20728.606385925243</v>
          </cell>
          <cell r="BE193">
            <v>0</v>
          </cell>
          <cell r="BF193">
            <v>21859.865979826533</v>
          </cell>
          <cell r="BG193">
            <v>0</v>
          </cell>
          <cell r="BH193">
            <v>23052.863842329556</v>
          </cell>
          <cell r="BI193">
            <v>0</v>
          </cell>
          <cell r="BJ193">
            <v>24310.969327232924</v>
          </cell>
          <cell r="BK193">
            <v>0</v>
          </cell>
          <cell r="BL193">
            <v>25637.735670152444</v>
          </cell>
          <cell r="BM193">
            <v>0</v>
          </cell>
          <cell r="BN193">
            <v>27036.910023834913</v>
          </cell>
          <cell r="BO193">
            <v>0</v>
          </cell>
          <cell r="BP193">
            <v>28512.444041147199</v>
          </cell>
          <cell r="BQ193">
            <v>0</v>
          </cell>
          <cell r="BR193">
            <v>30068.505035629812</v>
          </cell>
          <cell r="BS193">
            <v>0</v>
          </cell>
          <cell r="BT193">
            <v>31709.487751135563</v>
          </cell>
        </row>
        <row r="194">
          <cell r="BA194">
            <v>261.0072635505627</v>
          </cell>
          <cell r="BB194">
            <v>268.03486462722566</v>
          </cell>
          <cell r="BC194">
            <v>0</v>
          </cell>
          <cell r="BD194">
            <v>282.66281435352602</v>
          </cell>
          <cell r="BE194">
            <v>0</v>
          </cell>
          <cell r="BF194">
            <v>298.08908154308909</v>
          </cell>
          <cell r="BG194">
            <v>0</v>
          </cell>
          <cell r="BH194">
            <v>314.35723421358489</v>
          </cell>
          <cell r="BI194">
            <v>0</v>
          </cell>
          <cell r="BJ194">
            <v>331.51321809863077</v>
          </cell>
          <cell r="BK194">
            <v>0</v>
          </cell>
          <cell r="BL194">
            <v>349.60548641116969</v>
          </cell>
          <cell r="BM194">
            <v>0</v>
          </cell>
          <cell r="BN194">
            <v>368.68513668865791</v>
          </cell>
          <cell r="BO194">
            <v>0</v>
          </cell>
          <cell r="BP194">
            <v>388.80605510655272</v>
          </cell>
          <cell r="BQ194">
            <v>0</v>
          </cell>
          <cell r="BR194">
            <v>410.02506866767925</v>
          </cell>
          <cell r="BS194">
            <v>0</v>
          </cell>
          <cell r="BT194">
            <v>432.40210569730311</v>
          </cell>
        </row>
        <row r="209">
          <cell r="BA209">
            <v>353.50773415569284</v>
          </cell>
          <cell r="BB209">
            <v>361.14524693066153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428.49501319819012</v>
          </cell>
          <cell r="BK209">
            <v>437.75262150802757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530.61021643167885</v>
          </cell>
        </row>
        <row r="212">
          <cell r="BA212">
            <v>552.35583461827014</v>
          </cell>
          <cell r="BB212">
            <v>564.28944832915863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669.52345812217197</v>
          </cell>
          <cell r="BK212">
            <v>683.9884711062931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829.07846317449844</v>
          </cell>
        </row>
        <row r="219">
          <cell r="BA219">
            <v>12915.498542524008</v>
          </cell>
          <cell r="BB219">
            <v>13194.537091282245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15655.178610611758</v>
          </cell>
          <cell r="BK219">
            <v>15993.407778124974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19385.984562231497</v>
          </cell>
        </row>
        <row r="220">
          <cell r="BA220">
            <v>14551.461691243714</v>
          </cell>
          <cell r="BB220">
            <v>14865.845122844665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17638.167901289245</v>
          </cell>
          <cell r="BK220">
            <v>18019.239430020803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21841.542606780818</v>
          </cell>
        </row>
        <row r="235"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8751.4129586168947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9738.523027231593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10836.973549344271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12059.323100719976</v>
          </cell>
        </row>
        <row r="237">
          <cell r="BA237">
            <v>535.61777902377708</v>
          </cell>
          <cell r="BB237">
            <v>547.18976807675995</v>
          </cell>
          <cell r="BC237">
            <v>559.01176923891228</v>
          </cell>
          <cell r="BD237">
            <v>571.08918400641971</v>
          </cell>
          <cell r="BE237">
            <v>9334.8404891913542</v>
          </cell>
          <cell r="BF237">
            <v>596.03244635847591</v>
          </cell>
          <cell r="BG237">
            <v>608.90969056992458</v>
          </cell>
          <cell r="BH237">
            <v>622.06514684766989</v>
          </cell>
          <cell r="BI237">
            <v>635.50482594623065</v>
          </cell>
          <cell r="BJ237">
            <v>10387.757895713698</v>
          </cell>
          <cell r="BK237">
            <v>663.26154773943563</v>
          </cell>
          <cell r="BL237">
            <v>677.5912725362756</v>
          </cell>
          <cell r="BM237">
            <v>692.2305901528</v>
          </cell>
          <cell r="BN237">
            <v>707.18618932276809</v>
          </cell>
          <cell r="BO237">
            <v>11559.438452633887</v>
          </cell>
          <cell r="BP237">
            <v>738.07371292859136</v>
          </cell>
          <cell r="BQ237">
            <v>754.01974993630802</v>
          </cell>
          <cell r="BR237">
            <v>770.31030008925291</v>
          </cell>
          <cell r="BS237">
            <v>786.95280657266278</v>
          </cell>
          <cell r="BT237">
            <v>12863.277974101306</v>
          </cell>
        </row>
        <row r="245">
          <cell r="BA245">
            <v>15889.976994741657</v>
          </cell>
          <cell r="BB245">
            <v>16233.278966850277</v>
          </cell>
          <cell r="BC245">
            <v>16583.997956874824</v>
          </cell>
          <cell r="BD245">
            <v>16942.294209029526</v>
          </cell>
          <cell r="BE245">
            <v>17308.331429594986</v>
          </cell>
          <cell r="BF245">
            <v>17682.276861715865</v>
          </cell>
          <cell r="BG245">
            <v>18064.301361814665</v>
          </cell>
          <cell r="BH245">
            <v>18454.579477656345</v>
          </cell>
          <cell r="BI245">
            <v>18853.28952809954</v>
          </cell>
          <cell r="BJ245">
            <v>19260.613684570828</v>
          </cell>
          <cell r="BK245">
            <v>19676.73805429921</v>
          </cell>
          <cell r="BL245">
            <v>20101.852765348893</v>
          </cell>
          <cell r="BM245">
            <v>20536.152053489146</v>
          </cell>
          <cell r="BN245">
            <v>20979.834350941077</v>
          </cell>
          <cell r="BO245">
            <v>21433.102377041654</v>
          </cell>
          <cell r="BP245">
            <v>21896.16323086663</v>
          </cell>
          <cell r="BQ245">
            <v>22369.228485854495</v>
          </cell>
          <cell r="BR245">
            <v>22852.514286474809</v>
          </cell>
          <cell r="BS245">
            <v>23346.24144698507</v>
          </cell>
          <cell r="BT245">
            <v>23850.635552321175</v>
          </cell>
        </row>
        <row r="255"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648.25281174939971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721.37207609122913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802.73878143290881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893.28319264592415</v>
          </cell>
        </row>
        <row r="260"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388.95168704963976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432.82324565473743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481.64326885974532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535.9699155875544</v>
          </cell>
        </row>
        <row r="262">
          <cell r="BA262">
            <v>21491.663383329051</v>
          </cell>
          <cell r="BB262">
            <v>21955.989444079991</v>
          </cell>
          <cell r="BC262">
            <v>22430.347240711351</v>
          </cell>
          <cell r="BD262">
            <v>22914.953508257589</v>
          </cell>
          <cell r="BE262">
            <v>24447.234163099234</v>
          </cell>
          <cell r="BF262">
            <v>23915.801910133847</v>
          </cell>
          <cell r="BG262">
            <v>24432.50133411822</v>
          </cell>
          <cell r="BH262">
            <v>24960.364017262757</v>
          </cell>
          <cell r="BI262">
            <v>25499.631141092505</v>
          </cell>
          <cell r="BJ262">
            <v>27204.744419590479</v>
          </cell>
          <cell r="BK262">
            <v>26613.369603044855</v>
          </cell>
          <cell r="BL262">
            <v>27188.349810518055</v>
          </cell>
          <cell r="BM262">
            <v>27775.7524298811</v>
          </cell>
          <cell r="BN262">
            <v>28375.845846576078</v>
          </cell>
          <cell r="BO262">
            <v>30273.286294788577</v>
          </cell>
          <cell r="BP262">
            <v>29615.207731259728</v>
          </cell>
          <cell r="BQ262">
            <v>30255.042466194354</v>
          </cell>
          <cell r="BR262">
            <v>30908.700791081275</v>
          </cell>
          <cell r="BS262">
            <v>31576.481363728093</v>
          </cell>
          <cell r="BT262">
            <v>33687.942402659406</v>
          </cell>
        </row>
        <row r="268">
          <cell r="BA268">
            <v>1330.6877286236859</v>
          </cell>
          <cell r="BB268">
            <v>1359.4371548593831</v>
          </cell>
          <cell r="BC268">
            <v>1388.8077106742462</v>
          </cell>
          <cell r="BD268">
            <v>1418.8128155344928</v>
          </cell>
          <cell r="BE268">
            <v>1449.4661788330773</v>
          </cell>
          <cell r="BF268">
            <v>1480.7818061535454</v>
          </cell>
          <cell r="BG268">
            <v>1512.7740056692085</v>
          </cell>
          <cell r="BH268">
            <v>1545.4573946805806</v>
          </cell>
          <cell r="BI268">
            <v>1578.8469062940501</v>
          </cell>
          <cell r="BJ268">
            <v>1612.9577962448477</v>
          </cell>
          <cell r="BK268">
            <v>1647.8056498674214</v>
          </cell>
          <cell r="BL268">
            <v>1683.4063892164095</v>
          </cell>
          <cell r="BM268">
            <v>1719.7762803414557</v>
          </cell>
          <cell r="BN268">
            <v>1756.9319407192033</v>
          </cell>
          <cell r="BO268">
            <v>1794.8903468458529</v>
          </cell>
          <cell r="BP268">
            <v>1833.6688419937573</v>
          </cell>
          <cell r="BQ268">
            <v>1873.2851441355981</v>
          </cell>
          <cell r="BR268">
            <v>1913.7573540397625</v>
          </cell>
          <cell r="BS268">
            <v>1955.1039635406219</v>
          </cell>
          <cell r="BT268">
            <v>1997.3438639874876</v>
          </cell>
        </row>
        <row r="271">
          <cell r="BA271">
            <v>7851.0549896881203</v>
          </cell>
          <cell r="BB271">
            <v>8020.6765481073116</v>
          </cell>
          <cell r="BC271">
            <v>8193.9627698256791</v>
          </cell>
          <cell r="BD271">
            <v>8370.9928296675953</v>
          </cell>
          <cell r="BE271">
            <v>8551.8476130246108</v>
          </cell>
          <cell r="BF271">
            <v>8736.6097528121809</v>
          </cell>
          <cell r="BG271">
            <v>8925.3636672247885</v>
          </cell>
          <cell r="BH271">
            <v>9118.1955983068074</v>
          </cell>
          <cell r="BI271">
            <v>9315.1936513566488</v>
          </cell>
          <cell r="BJ271">
            <v>9516.4478351822545</v>
          </cell>
          <cell r="BK271">
            <v>9722.0501032263182</v>
          </cell>
          <cell r="BL271">
            <v>9932.0943955799739</v>
          </cell>
          <cell r="BM271">
            <v>10146.676681904233</v>
          </cell>
          <cell r="BN271">
            <v>10365.895005278711</v>
          </cell>
          <cell r="BO271">
            <v>10589.849526997696</v>
          </cell>
          <cell r="BP271">
            <v>10818.642572334065</v>
          </cell>
          <cell r="BQ271">
            <v>11052.378677291905</v>
          </cell>
          <cell r="BR271">
            <v>11291.164636369202</v>
          </cell>
          <cell r="BS271">
            <v>11535.109551352485</v>
          </cell>
          <cell r="BT271">
            <v>11784.324881165659</v>
          </cell>
        </row>
        <row r="288">
          <cell r="BC288">
            <v>2795.0588461945613</v>
          </cell>
          <cell r="BF288">
            <v>2980.1622317923793</v>
          </cell>
          <cell r="BI288">
            <v>3177.5241297311536</v>
          </cell>
          <cell r="BL288">
            <v>3387.9563626813774</v>
          </cell>
          <cell r="BO288">
            <v>3612.32451644809</v>
          </cell>
          <cell r="BR288">
            <v>3851.5515004462641</v>
          </cell>
        </row>
        <row r="311">
          <cell r="BA311">
            <v>0</v>
          </cell>
          <cell r="BB311">
            <v>18786.848703968757</v>
          </cell>
          <cell r="BC311">
            <v>0</v>
          </cell>
          <cell r="BD311">
            <v>19607.395317553743</v>
          </cell>
          <cell r="BE311">
            <v>0</v>
          </cell>
          <cell r="BF311">
            <v>20463.780658307678</v>
          </cell>
          <cell r="BG311">
            <v>0</v>
          </cell>
          <cell r="BH311">
            <v>21357.570041770003</v>
          </cell>
          <cell r="BI311">
            <v>0</v>
          </cell>
          <cell r="BJ311">
            <v>22290.397151218986</v>
          </cell>
          <cell r="BK311">
            <v>0</v>
          </cell>
          <cell r="BL311">
            <v>23263.967023745459</v>
          </cell>
          <cell r="BM311">
            <v>0</v>
          </cell>
          <cell r="BN311">
            <v>24280.059166748371</v>
          </cell>
          <cell r="BO311">
            <v>0</v>
          </cell>
          <cell r="BP311">
            <v>25340.530810548302</v>
          </cell>
          <cell r="BQ311">
            <v>0</v>
          </cell>
          <cell r="BR311">
            <v>26447.320303064353</v>
          </cell>
          <cell r="BS311">
            <v>0</v>
          </cell>
          <cell r="BT311">
            <v>27602.45065275906</v>
          </cell>
        </row>
        <row r="320">
          <cell r="BA320">
            <v>6262.0598994055799</v>
          </cell>
          <cell r="BB320">
            <v>6397.3513169853304</v>
          </cell>
          <cell r="BC320">
            <v>6535.5656972905708</v>
          </cell>
          <cell r="BD320">
            <v>6676.7661907505535</v>
          </cell>
          <cell r="BE320">
            <v>6821.0173121556581</v>
          </cell>
          <cell r="BF320">
            <v>6968.3849701343315</v>
          </cell>
          <cell r="BG320">
            <v>7118.9364972668627</v>
          </cell>
          <cell r="BH320">
            <v>7272.7406808497908</v>
          </cell>
          <cell r="BI320">
            <v>7429.8677943249422</v>
          </cell>
          <cell r="BJ320">
            <v>7590.3896293875187</v>
          </cell>
          <cell r="BK320">
            <v>7754.3795287878656</v>
          </cell>
          <cell r="BL320">
            <v>7921.9124198419277</v>
          </cell>
          <cell r="BM320">
            <v>8093.0648486656737</v>
          </cell>
          <cell r="BN320">
            <v>8267.915015149194</v>
          </cell>
          <cell r="BO320">
            <v>8446.5428086863649</v>
          </cell>
          <cell r="BP320">
            <v>8629.0298446765046</v>
          </cell>
          <cell r="BQ320">
            <v>8815.459501814581</v>
          </cell>
          <cell r="BR320">
            <v>9005.9169601871181</v>
          </cell>
          <cell r="BS320">
            <v>9200.4892401911602</v>
          </cell>
          <cell r="BT320">
            <v>9399.2652422940591</v>
          </cell>
        </row>
      </sheetData>
      <sheetData sheetId="11" refreshError="1">
        <row r="7">
          <cell r="BA7">
            <v>0</v>
          </cell>
          <cell r="BB7">
            <v>242.20737484030002</v>
          </cell>
          <cell r="BC7">
            <v>0</v>
          </cell>
          <cell r="BD7">
            <v>260.20947982464747</v>
          </cell>
          <cell r="BE7">
            <v>0</v>
          </cell>
          <cell r="BF7">
            <v>279.54959437241621</v>
          </cell>
          <cell r="BG7">
            <v>0</v>
          </cell>
          <cell r="BH7">
            <v>300.32716627559279</v>
          </cell>
          <cell r="BI7">
            <v>0</v>
          </cell>
          <cell r="BJ7">
            <v>322.64903480048645</v>
          </cell>
          <cell r="BK7">
            <v>0</v>
          </cell>
          <cell r="BL7">
            <v>346.62998006033462</v>
          </cell>
          <cell r="BM7">
            <v>0</v>
          </cell>
          <cell r="BN7">
            <v>372.39331322012299</v>
          </cell>
          <cell r="BO7">
            <v>0</v>
          </cell>
          <cell r="BP7">
            <v>400.07151056848153</v>
          </cell>
          <cell r="BQ7">
            <v>0</v>
          </cell>
          <cell r="BR7">
            <v>429.8068947170816</v>
          </cell>
          <cell r="BS7">
            <v>0</v>
          </cell>
          <cell r="BT7">
            <v>461.75236643029837</v>
          </cell>
        </row>
        <row r="8">
          <cell r="BA8">
            <v>778.92964341784591</v>
          </cell>
          <cell r="BB8">
            <v>807.35791613433321</v>
          </cell>
          <cell r="BC8">
            <v>836.82372375075954</v>
          </cell>
          <cell r="BD8">
            <v>867.3649327488248</v>
          </cell>
          <cell r="BE8">
            <v>899.02079160753578</v>
          </cell>
          <cell r="BF8">
            <v>931.8319812413871</v>
          </cell>
          <cell r="BG8">
            <v>965.84066727936931</v>
          </cell>
          <cell r="BH8">
            <v>1001.0905542519762</v>
          </cell>
          <cell r="BI8">
            <v>1037.6269417558576</v>
          </cell>
          <cell r="BJ8">
            <v>1075.4967826682882</v>
          </cell>
          <cell r="BK8">
            <v>1114.748743486266</v>
          </cell>
          <cell r="BL8">
            <v>1155.4332668677819</v>
          </cell>
          <cell r="BM8">
            <v>1197.6026364556317</v>
          </cell>
          <cell r="BN8">
            <v>1241.3110440670766</v>
          </cell>
          <cell r="BO8">
            <v>1286.614659335698</v>
          </cell>
          <cell r="BP8">
            <v>1333.5717018949385</v>
          </cell>
          <cell r="BQ8">
            <v>1382.2425161960989</v>
          </cell>
          <cell r="BR8">
            <v>1432.6896490569384</v>
          </cell>
          <cell r="BS8">
            <v>1484.9779300405276</v>
          </cell>
          <cell r="BT8">
            <v>1539.1745547676612</v>
          </cell>
        </row>
        <row r="17"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735.83087858802844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893.37930321552437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1084.6603515000149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1316.896500603521</v>
          </cell>
        </row>
        <row r="30">
          <cell r="BA30">
            <v>0</v>
          </cell>
          <cell r="BB30">
            <v>103.86251065192968</v>
          </cell>
          <cell r="BC30">
            <v>0</v>
          </cell>
          <cell r="BD30">
            <v>111.58210970182139</v>
          </cell>
          <cell r="BE30">
            <v>0</v>
          </cell>
          <cell r="BF30">
            <v>119.87546928491261</v>
          </cell>
          <cell r="BG30">
            <v>0</v>
          </cell>
          <cell r="BH30">
            <v>128.78523425196948</v>
          </cell>
          <cell r="BI30">
            <v>0</v>
          </cell>
          <cell r="BJ30">
            <v>138.35721903965973</v>
          </cell>
          <cell r="BK30">
            <v>0</v>
          </cell>
          <cell r="BL30">
            <v>148.64064325057231</v>
          </cell>
          <cell r="BM30">
            <v>0</v>
          </cell>
          <cell r="BN30">
            <v>159.68838474276288</v>
          </cell>
          <cell r="BO30">
            <v>0</v>
          </cell>
          <cell r="BP30">
            <v>171.55725153022362</v>
          </cell>
          <cell r="BQ30">
            <v>0</v>
          </cell>
          <cell r="BR30">
            <v>184.30827389240207</v>
          </cell>
          <cell r="BS30">
            <v>0</v>
          </cell>
          <cell r="BT30">
            <v>198.00701819481063</v>
          </cell>
        </row>
        <row r="31">
          <cell r="BA31">
            <v>334.01785738329585</v>
          </cell>
          <cell r="BB31">
            <v>346.20836883976551</v>
          </cell>
          <cell r="BC31">
            <v>358.84379234595178</v>
          </cell>
          <cell r="BD31">
            <v>371.94036567273793</v>
          </cell>
          <cell r="BE31">
            <v>385.51491921420916</v>
          </cell>
          <cell r="BF31">
            <v>399.58489761637526</v>
          </cell>
          <cell r="BG31">
            <v>414.16838219526988</v>
          </cell>
          <cell r="BH31">
            <v>429.28411417323167</v>
          </cell>
          <cell r="BI31">
            <v>444.95151876323223</v>
          </cell>
          <cell r="BJ31">
            <v>461.19073013219906</v>
          </cell>
          <cell r="BK31">
            <v>478.02261727541423</v>
          </cell>
          <cell r="BL31">
            <v>495.46881083524096</v>
          </cell>
          <cell r="BM31">
            <v>513.55173089864138</v>
          </cell>
          <cell r="BN31">
            <v>532.29461580920952</v>
          </cell>
          <cell r="BO31">
            <v>551.72155203074522</v>
          </cell>
          <cell r="BP31">
            <v>571.85750510074547</v>
          </cell>
          <cell r="BQ31">
            <v>592.72835171359304</v>
          </cell>
          <cell r="BR31">
            <v>614.3609129746734</v>
          </cell>
          <cell r="BS31">
            <v>636.78298886815082</v>
          </cell>
          <cell r="BT31">
            <v>660.02339398270203</v>
          </cell>
        </row>
        <row r="32">
          <cell r="BA32">
            <v>0</v>
          </cell>
          <cell r="BB32">
            <v>2942.7711351380076</v>
          </cell>
          <cell r="BC32">
            <v>0</v>
          </cell>
          <cell r="BD32">
            <v>3161.493108218272</v>
          </cell>
          <cell r="BE32">
            <v>0</v>
          </cell>
          <cell r="BF32">
            <v>3396.4716297391897</v>
          </cell>
          <cell r="BG32">
            <v>0</v>
          </cell>
          <cell r="BH32">
            <v>3648.9149704724687</v>
          </cell>
          <cell r="BI32">
            <v>0</v>
          </cell>
          <cell r="BJ32">
            <v>3920.1212061236924</v>
          </cell>
          <cell r="BK32">
            <v>0</v>
          </cell>
          <cell r="BL32">
            <v>4211.4848920995473</v>
          </cell>
          <cell r="BM32">
            <v>0</v>
          </cell>
          <cell r="BN32">
            <v>4524.5042343782816</v>
          </cell>
          <cell r="BO32">
            <v>0</v>
          </cell>
          <cell r="BP32">
            <v>4860.7887933563352</v>
          </cell>
          <cell r="BQ32">
            <v>0</v>
          </cell>
          <cell r="BR32">
            <v>5222.0677602847245</v>
          </cell>
          <cell r="BS32">
            <v>0</v>
          </cell>
          <cell r="BT32">
            <v>5610.1988488529669</v>
          </cell>
        </row>
        <row r="34">
          <cell r="BA34">
            <v>62.628348259367989</v>
          </cell>
          <cell r="BB34">
            <v>64.914069157456055</v>
          </cell>
          <cell r="BC34">
            <v>67.283211064865952</v>
          </cell>
          <cell r="BD34">
            <v>69.738818563638361</v>
          </cell>
          <cell r="BE34">
            <v>72.284047352664217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</row>
        <row r="35">
          <cell r="BA35">
            <v>62.628348259367989</v>
          </cell>
          <cell r="BB35">
            <v>64.914069157456055</v>
          </cell>
          <cell r="BC35">
            <v>67.283211064865952</v>
          </cell>
          <cell r="BD35">
            <v>69.738818563638361</v>
          </cell>
          <cell r="BE35">
            <v>72.284047352664217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</row>
        <row r="36">
          <cell r="BA36">
            <v>62.628348259367989</v>
          </cell>
          <cell r="BB36">
            <v>64.914069157456055</v>
          </cell>
          <cell r="BC36">
            <v>67.283211064865952</v>
          </cell>
          <cell r="BD36">
            <v>69.738818563638361</v>
          </cell>
          <cell r="BE36">
            <v>72.284047352664217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</row>
        <row r="40"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1577.6819866810215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1915.4787804792547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2325.6010966981453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2823.534521019556</v>
          </cell>
        </row>
        <row r="41">
          <cell r="BA41">
            <v>0</v>
          </cell>
          <cell r="BB41">
            <v>11234.525309708541</v>
          </cell>
          <cell r="BC41">
            <v>0</v>
          </cell>
          <cell r="BD41">
            <v>12141.095586119091</v>
          </cell>
          <cell r="BE41">
            <v>0</v>
          </cell>
          <cell r="BF41">
            <v>13120.821571686383</v>
          </cell>
          <cell r="BG41">
            <v>0</v>
          </cell>
          <cell r="BH41">
            <v>14179.606568031351</v>
          </cell>
          <cell r="BI41">
            <v>0</v>
          </cell>
          <cell r="BJ41">
            <v>15323.83024383404</v>
          </cell>
          <cell r="BK41">
            <v>0</v>
          </cell>
          <cell r="BL41">
            <v>16560.387075284303</v>
          </cell>
          <cell r="BM41">
            <v>0</v>
          </cell>
          <cell r="BN41">
            <v>17896.727888485577</v>
          </cell>
          <cell r="BO41">
            <v>0</v>
          </cell>
          <cell r="BP41">
            <v>19340.904754123851</v>
          </cell>
          <cell r="BQ41">
            <v>0</v>
          </cell>
          <cell r="BR41">
            <v>20901.619504913</v>
          </cell>
          <cell r="BS41">
            <v>0</v>
          </cell>
          <cell r="BT41">
            <v>22588.276168156455</v>
          </cell>
        </row>
        <row r="42">
          <cell r="BA42">
            <v>0</v>
          </cell>
          <cell r="BB42">
            <v>5149.1574336164094</v>
          </cell>
          <cell r="BC42">
            <v>0</v>
          </cell>
          <cell r="BD42">
            <v>5564.6688103045772</v>
          </cell>
          <cell r="BE42">
            <v>0</v>
          </cell>
          <cell r="BF42">
            <v>6013.7098870229192</v>
          </cell>
          <cell r="BG42">
            <v>0</v>
          </cell>
          <cell r="BH42">
            <v>6498.9863436810301</v>
          </cell>
          <cell r="BI42">
            <v>0</v>
          </cell>
          <cell r="BJ42">
            <v>7023.422195090594</v>
          </cell>
          <cell r="BK42">
            <v>0</v>
          </cell>
          <cell r="BL42">
            <v>7590.1774095052979</v>
          </cell>
          <cell r="BM42">
            <v>0</v>
          </cell>
          <cell r="BN42">
            <v>8202.666948889213</v>
          </cell>
          <cell r="BO42">
            <v>0</v>
          </cell>
          <cell r="BP42">
            <v>8864.5813456400883</v>
          </cell>
          <cell r="BQ42">
            <v>0</v>
          </cell>
          <cell r="BR42">
            <v>9579.9089397517819</v>
          </cell>
          <cell r="BS42">
            <v>0</v>
          </cell>
          <cell r="BT42">
            <v>10352.95991040503</v>
          </cell>
        </row>
        <row r="43">
          <cell r="BA43">
            <v>0</v>
          </cell>
          <cell r="BB43">
            <v>93.621044247570907</v>
          </cell>
          <cell r="BC43">
            <v>0</v>
          </cell>
          <cell r="BD43">
            <v>101.17579655099215</v>
          </cell>
          <cell r="BE43">
            <v>0</v>
          </cell>
          <cell r="BF43">
            <v>109.34017976405291</v>
          </cell>
          <cell r="BG43">
            <v>0</v>
          </cell>
          <cell r="BH43">
            <v>118.16338806692761</v>
          </cell>
          <cell r="BI43">
            <v>0</v>
          </cell>
          <cell r="BJ43">
            <v>127.69858536528334</v>
          </cell>
          <cell r="BK43">
            <v>0</v>
          </cell>
          <cell r="BL43">
            <v>138.00322562736881</v>
          </cell>
          <cell r="BM43">
            <v>0</v>
          </cell>
          <cell r="BN43">
            <v>149.13939907071273</v>
          </cell>
          <cell r="BO43">
            <v>0</v>
          </cell>
          <cell r="BP43">
            <v>161.174206284365</v>
          </cell>
          <cell r="BQ43">
            <v>0</v>
          </cell>
          <cell r="BR43">
            <v>174.18016254094118</v>
          </cell>
          <cell r="BS43">
            <v>0</v>
          </cell>
          <cell r="BT43">
            <v>188.23563473463659</v>
          </cell>
        </row>
        <row r="44">
          <cell r="BA44">
            <v>675.43438927205489</v>
          </cell>
          <cell r="BB44">
            <v>702.15783185678356</v>
          </cell>
          <cell r="BC44">
            <v>729.93858273810213</v>
          </cell>
          <cell r="BD44">
            <v>758.81847413244304</v>
          </cell>
          <cell r="BE44">
            <v>788.84099334051075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</row>
        <row r="45">
          <cell r="BA45">
            <v>1350.8687785441098</v>
          </cell>
          <cell r="BB45">
            <v>1404.3156637135671</v>
          </cell>
          <cell r="BC45">
            <v>1459.8771654762043</v>
          </cell>
          <cell r="BD45">
            <v>1517.6369482648861</v>
          </cell>
          <cell r="BE45">
            <v>1577.6819866810215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</row>
        <row r="55">
          <cell r="BA55">
            <v>0</v>
          </cell>
          <cell r="BB55">
            <v>346.90078557744516</v>
          </cell>
          <cell r="BC55">
            <v>0</v>
          </cell>
          <cell r="BD55">
            <v>372.68424640408347</v>
          </cell>
          <cell r="BE55">
            <v>0</v>
          </cell>
          <cell r="BF55">
            <v>400.3840674116081</v>
          </cell>
          <cell r="BG55">
            <v>0</v>
          </cell>
          <cell r="BH55">
            <v>430.14268240157804</v>
          </cell>
          <cell r="BI55">
            <v>0</v>
          </cell>
          <cell r="BJ55">
            <v>462.1131115924635</v>
          </cell>
          <cell r="BK55">
            <v>0</v>
          </cell>
          <cell r="BL55">
            <v>496.45974845691148</v>
          </cell>
          <cell r="BM55">
            <v>0</v>
          </cell>
          <cell r="BN55">
            <v>533.35920504082799</v>
          </cell>
          <cell r="BO55">
            <v>0</v>
          </cell>
          <cell r="BP55">
            <v>573.00122011094697</v>
          </cell>
          <cell r="BQ55">
            <v>0</v>
          </cell>
          <cell r="BR55">
            <v>615.58963480062289</v>
          </cell>
          <cell r="BS55">
            <v>0</v>
          </cell>
          <cell r="BT55">
            <v>661.34344077066748</v>
          </cell>
        </row>
        <row r="56">
          <cell r="BA56">
            <v>1115.6196436602081</v>
          </cell>
          <cell r="BB56">
            <v>1156.3359519248168</v>
          </cell>
          <cell r="BC56">
            <v>1198.5382664354788</v>
          </cell>
          <cell r="BD56">
            <v>1242.2808213469445</v>
          </cell>
          <cell r="BE56">
            <v>1287.6198301754587</v>
          </cell>
          <cell r="BF56">
            <v>1334.6135580386933</v>
          </cell>
          <cell r="BG56">
            <v>1383.3223965322013</v>
          </cell>
          <cell r="BH56">
            <v>1433.8089413385937</v>
          </cell>
          <cell r="BI56">
            <v>1486.1380726691957</v>
          </cell>
          <cell r="BJ56">
            <v>1540.3770386415449</v>
          </cell>
          <cell r="BK56">
            <v>1596.5955416998836</v>
          </cell>
          <cell r="BL56">
            <v>1654.8658281897049</v>
          </cell>
          <cell r="BM56">
            <v>1715.2627812014621</v>
          </cell>
          <cell r="BN56">
            <v>1777.86401680276</v>
          </cell>
          <cell r="BO56">
            <v>1842.749983782689</v>
          </cell>
          <cell r="BP56">
            <v>1910.0040670364899</v>
          </cell>
          <cell r="BQ56">
            <v>1979.7126947234008</v>
          </cell>
          <cell r="BR56">
            <v>2051.9654493354092</v>
          </cell>
          <cell r="BS56">
            <v>2126.8551828196237</v>
          </cell>
          <cell r="BT56">
            <v>2204.4781359022249</v>
          </cell>
        </row>
        <row r="58">
          <cell r="BA58">
            <v>240.973843030605</v>
          </cell>
          <cell r="BB58">
            <v>249.76856561576045</v>
          </cell>
          <cell r="BC58">
            <v>258.88426555006339</v>
          </cell>
          <cell r="BD58">
            <v>268.33265741094004</v>
          </cell>
          <cell r="BE58">
            <v>278.12588331789902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</row>
        <row r="59">
          <cell r="BA59">
            <v>240.973843030605</v>
          </cell>
          <cell r="BB59">
            <v>249.76856561576045</v>
          </cell>
          <cell r="BC59">
            <v>258.88426555006339</v>
          </cell>
          <cell r="BD59">
            <v>268.33265741094004</v>
          </cell>
          <cell r="BE59">
            <v>278.12588331789902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</row>
        <row r="60">
          <cell r="BA60">
            <v>240.973843030605</v>
          </cell>
          <cell r="BB60">
            <v>249.76856561576045</v>
          </cell>
          <cell r="BC60">
            <v>258.88426555006339</v>
          </cell>
          <cell r="BD60">
            <v>268.33265741094004</v>
          </cell>
          <cell r="BE60">
            <v>278.12588331789902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</row>
        <row r="65"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1053.8915671029224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1279.5398253601422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1553.5015325943609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1886.1210600410634</v>
          </cell>
        </row>
        <row r="66">
          <cell r="BA66">
            <v>2598.8553909143002</v>
          </cell>
          <cell r="BB66">
            <v>2701.6786464787092</v>
          </cell>
          <cell r="BC66">
            <v>2808.5700860297402</v>
          </cell>
          <cell r="BD66">
            <v>2919.6906665499182</v>
          </cell>
          <cell r="BE66">
            <v>3035.2077132564164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</row>
        <row r="67">
          <cell r="BA67">
            <v>5197.7107818286004</v>
          </cell>
          <cell r="BB67">
            <v>5403.3572929574184</v>
          </cell>
          <cell r="BC67">
            <v>5617.1401720594804</v>
          </cell>
          <cell r="BD67">
            <v>5839.3813330998364</v>
          </cell>
          <cell r="BE67">
            <v>6070.4154265128327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</row>
        <row r="80"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</row>
        <row r="81"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</row>
        <row r="83"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</row>
        <row r="84"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</row>
        <row r="85"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</row>
        <row r="90"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</row>
        <row r="91"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</row>
        <row r="92"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</row>
        <row r="105">
          <cell r="BA105">
            <v>0</v>
          </cell>
          <cell r="BB105">
            <v>8672.5196394361283</v>
          </cell>
          <cell r="BC105">
            <v>0</v>
          </cell>
          <cell r="BD105">
            <v>9317.1061601020847</v>
          </cell>
          <cell r="BE105">
            <v>0</v>
          </cell>
          <cell r="BF105">
            <v>10009.601685290201</v>
          </cell>
          <cell r="BG105">
            <v>0</v>
          </cell>
          <cell r="BH105">
            <v>10753.567060039451</v>
          </cell>
          <cell r="BI105">
            <v>0</v>
          </cell>
          <cell r="BJ105">
            <v>11552.827789811588</v>
          </cell>
          <cell r="BK105">
            <v>0</v>
          </cell>
          <cell r="BL105">
            <v>12411.493711422785</v>
          </cell>
          <cell r="BM105">
            <v>0</v>
          </cell>
          <cell r="BN105">
            <v>13333.9801260207</v>
          </cell>
          <cell r="BO105">
            <v>0</v>
          </cell>
          <cell r="BP105">
            <v>14325.030502773674</v>
          </cell>
          <cell r="BQ105">
            <v>0</v>
          </cell>
          <cell r="BR105">
            <v>15389.74087001557</v>
          </cell>
          <cell r="BS105">
            <v>0</v>
          </cell>
          <cell r="BT105">
            <v>16533.586019266684</v>
          </cell>
        </row>
        <row r="106">
          <cell r="BA106">
            <v>25101.441982354685</v>
          </cell>
          <cell r="BB106">
            <v>26017.558918308383</v>
          </cell>
          <cell r="BC106">
            <v>26967.110994798273</v>
          </cell>
          <cell r="BD106">
            <v>27951.318480306258</v>
          </cell>
          <cell r="BE106">
            <v>28971.446178947812</v>
          </cell>
          <cell r="BF106">
            <v>30028.805055870602</v>
          </cell>
          <cell r="BG106">
            <v>31124.753921974527</v>
          </cell>
          <cell r="BH106">
            <v>32260.701180118362</v>
          </cell>
          <cell r="BI106">
            <v>33438.106635056902</v>
          </cell>
          <cell r="BJ106">
            <v>34658.483369434762</v>
          </cell>
          <cell r="BK106">
            <v>35923.399688247388</v>
          </cell>
          <cell r="BL106">
            <v>37234.481134268361</v>
          </cell>
          <cell r="BM106">
            <v>38593.412577032897</v>
          </cell>
          <cell r="BN106">
            <v>40001.9403780621</v>
          </cell>
          <cell r="BO106">
            <v>41461.874635110507</v>
          </cell>
          <cell r="BP106">
            <v>42975.09150832102</v>
          </cell>
          <cell r="BQ106">
            <v>44543.535631276522</v>
          </cell>
          <cell r="BR106">
            <v>46169.222610046716</v>
          </cell>
          <cell r="BS106">
            <v>47854.241613441518</v>
          </cell>
          <cell r="BT106">
            <v>49600.758057800063</v>
          </cell>
        </row>
        <row r="108">
          <cell r="BA108">
            <v>1859.1801361597368</v>
          </cell>
          <cell r="BB108">
            <v>1927.0338638827075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2660.7264702428561</v>
          </cell>
          <cell r="BL108">
            <v>2757.8339026781427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</row>
        <row r="109">
          <cell r="BA109">
            <v>1859.1801361597368</v>
          </cell>
          <cell r="BB109">
            <v>1927.0338638827075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2660.7264702428561</v>
          </cell>
          <cell r="BL109">
            <v>2757.8339026781427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</row>
        <row r="110">
          <cell r="BA110">
            <v>1859.1801361597368</v>
          </cell>
          <cell r="BB110">
            <v>1927.0338638827075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2660.7264702428561</v>
          </cell>
          <cell r="BL110">
            <v>2757.8339026781427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</row>
        <row r="111">
          <cell r="BA111">
            <v>0</v>
          </cell>
          <cell r="BB111">
            <v>11011.622079329758</v>
          </cell>
          <cell r="BC111">
            <v>0</v>
          </cell>
          <cell r="BD111">
            <v>11830.062792998191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15759.050872446533</v>
          </cell>
          <cell r="BM111">
            <v>0</v>
          </cell>
          <cell r="BN111">
            <v>16930.345051438857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</row>
        <row r="112"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19073.941750999129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22818.118532410088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27297.269759767572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32655.669453164955</v>
          </cell>
        </row>
        <row r="115"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15808.373506543834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19193.097380402134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23302.522988915414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28291.815900615955</v>
          </cell>
        </row>
        <row r="116">
          <cell r="BA116">
            <v>19735.353424025634</v>
          </cell>
          <cell r="BB116">
            <v>20455.626447443614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28243.835136581623</v>
          </cell>
          <cell r="BL116">
            <v>29274.638694524445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</row>
        <row r="117">
          <cell r="BA117">
            <v>5638.6724068644662</v>
          </cell>
          <cell r="BB117">
            <v>5844.4646992696044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8069.6671818804634</v>
          </cell>
          <cell r="BL117">
            <v>8364.1824841498419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</row>
        <row r="129">
          <cell r="BA129">
            <v>0</v>
          </cell>
          <cell r="BB129">
            <v>8864.1280642595157</v>
          </cell>
          <cell r="BC129">
            <v>0</v>
          </cell>
          <cell r="BD129">
            <v>9522.9559142071703</v>
          </cell>
          <cell r="BE129">
            <v>0</v>
          </cell>
          <cell r="BF129">
            <v>10230.751257936507</v>
          </cell>
          <cell r="BG129">
            <v>0</v>
          </cell>
          <cell r="BH129">
            <v>10991.153612883601</v>
          </cell>
          <cell r="BI129">
            <v>0</v>
          </cell>
          <cell r="BJ129">
            <v>11808.073004246822</v>
          </cell>
          <cell r="BK129">
            <v>0</v>
          </cell>
          <cell r="BL129">
            <v>12685.71007052298</v>
          </cell>
          <cell r="BM129">
            <v>0</v>
          </cell>
          <cell r="BN129">
            <v>13628.57766339097</v>
          </cell>
          <cell r="BO129">
            <v>0</v>
          </cell>
          <cell r="BP129">
            <v>14641.524053010464</v>
          </cell>
          <cell r="BQ129">
            <v>0</v>
          </cell>
          <cell r="BR129">
            <v>15729.757858058454</v>
          </cell>
          <cell r="BS129">
            <v>0</v>
          </cell>
          <cell r="BT129">
            <v>16898.874828695043</v>
          </cell>
        </row>
        <row r="139"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12495.24133451369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15170.591941395698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18418.760685849309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22362.393406474886</v>
          </cell>
        </row>
        <row r="140"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1561.9051668142113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1896.3239926744623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2302.3450857311636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2795.2991758093608</v>
          </cell>
        </row>
        <row r="143">
          <cell r="BA143">
            <v>0</v>
          </cell>
          <cell r="BB143">
            <v>15292.997577840748</v>
          </cell>
          <cell r="BC143">
            <v>0</v>
          </cell>
          <cell r="BD143">
            <v>16527.066366604609</v>
          </cell>
          <cell r="BE143">
            <v>0</v>
          </cell>
          <cell r="BF143">
            <v>17860.718364458084</v>
          </cell>
          <cell r="BG143">
            <v>0</v>
          </cell>
          <cell r="BH143">
            <v>19301.989440732672</v>
          </cell>
          <cell r="BI143">
            <v>0</v>
          </cell>
          <cell r="BJ143">
            <v>20859.563919419084</v>
          </cell>
          <cell r="BK143">
            <v>0</v>
          </cell>
          <cell r="BL143">
            <v>22542.826906230755</v>
          </cell>
          <cell r="BM143">
            <v>0</v>
          </cell>
          <cell r="BN143">
            <v>24361.920838200982</v>
          </cell>
          <cell r="BO143">
            <v>0</v>
          </cell>
          <cell r="BP143">
            <v>26327.806596551087</v>
          </cell>
          <cell r="BQ143">
            <v>0</v>
          </cell>
          <cell r="BR143">
            <v>28452.32955106282</v>
          </cell>
          <cell r="BS143">
            <v>0</v>
          </cell>
          <cell r="BT143">
            <v>30748.290933902968</v>
          </cell>
        </row>
        <row r="144">
          <cell r="BA144">
            <v>0</v>
          </cell>
          <cell r="BB144">
            <v>278.05450141528632</v>
          </cell>
          <cell r="BC144">
            <v>0</v>
          </cell>
          <cell r="BD144">
            <v>300.49211575644745</v>
          </cell>
          <cell r="BE144">
            <v>0</v>
          </cell>
          <cell r="BF144">
            <v>324.7403338992379</v>
          </cell>
          <cell r="BG144">
            <v>0</v>
          </cell>
          <cell r="BH144">
            <v>350.94526255877582</v>
          </cell>
          <cell r="BI144">
            <v>0</v>
          </cell>
          <cell r="BJ144">
            <v>379.26479853489241</v>
          </cell>
          <cell r="BK144">
            <v>0</v>
          </cell>
          <cell r="BL144">
            <v>409.86958011328642</v>
          </cell>
          <cell r="BM144">
            <v>0</v>
          </cell>
          <cell r="BN144">
            <v>442.94401524001785</v>
          </cell>
          <cell r="BO144">
            <v>0</v>
          </cell>
          <cell r="BP144">
            <v>478.68739266456521</v>
          </cell>
          <cell r="BQ144">
            <v>0</v>
          </cell>
          <cell r="BR144">
            <v>517.31508274659666</v>
          </cell>
          <cell r="BS144">
            <v>0</v>
          </cell>
          <cell r="BT144">
            <v>559.05983516187212</v>
          </cell>
        </row>
        <row r="179">
          <cell r="BA179">
            <v>11661.830365537486</v>
          </cell>
          <cell r="BB179">
            <v>12087.447360353885</v>
          </cell>
          <cell r="BC179">
            <v>0</v>
          </cell>
          <cell r="BD179">
            <v>12985.848973918868</v>
          </cell>
          <cell r="BE179">
            <v>0</v>
          </cell>
          <cell r="BF179">
            <v>13951.024442640692</v>
          </cell>
          <cell r="BG179">
            <v>0</v>
          </cell>
          <cell r="BH179">
            <v>14987.936744841276</v>
          </cell>
          <cell r="BI179">
            <v>0</v>
          </cell>
          <cell r="BJ179">
            <v>16101.917733063849</v>
          </cell>
          <cell r="BK179">
            <v>0</v>
          </cell>
          <cell r="BL179">
            <v>17298.695550713157</v>
          </cell>
          <cell r="BM179">
            <v>0</v>
          </cell>
          <cell r="BN179">
            <v>18584.424086442232</v>
          </cell>
          <cell r="BO179">
            <v>0</v>
          </cell>
          <cell r="BP179">
            <v>19965.714617741542</v>
          </cell>
          <cell r="BQ179">
            <v>0</v>
          </cell>
          <cell r="BR179">
            <v>21449.669806443344</v>
          </cell>
          <cell r="BS179">
            <v>0</v>
          </cell>
          <cell r="BT179">
            <v>23043.920220947788</v>
          </cell>
        </row>
        <row r="189"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17038.965456155031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20687.170829175953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25116.491844339969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30494.172827011207</v>
          </cell>
        </row>
        <row r="190">
          <cell r="BA190">
            <v>2796.2983715863074</v>
          </cell>
          <cell r="BB190">
            <v>2906.9334238870842</v>
          </cell>
          <cell r="BC190">
            <v>3021.9457325357425</v>
          </cell>
          <cell r="BD190">
            <v>3141.5084829083139</v>
          </cell>
          <cell r="BE190">
            <v>3265.8017124297144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3965.0410755920575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4813.9942701651607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5844.7164585104811</v>
          </cell>
        </row>
        <row r="193">
          <cell r="BA193">
            <v>0</v>
          </cell>
          <cell r="BB193">
            <v>27805.450141528632</v>
          </cell>
          <cell r="BC193">
            <v>0</v>
          </cell>
          <cell r="BD193">
            <v>30049.211575644742</v>
          </cell>
          <cell r="BE193">
            <v>0</v>
          </cell>
          <cell r="BF193">
            <v>32474.033389923792</v>
          </cell>
          <cell r="BG193">
            <v>0</v>
          </cell>
          <cell r="BH193">
            <v>35094.526255877587</v>
          </cell>
          <cell r="BI193">
            <v>0</v>
          </cell>
          <cell r="BJ193">
            <v>37926.479853489247</v>
          </cell>
          <cell r="BK193">
            <v>0</v>
          </cell>
          <cell r="BL193">
            <v>40986.958011328643</v>
          </cell>
          <cell r="BM193">
            <v>0</v>
          </cell>
          <cell r="BN193">
            <v>44294.401524001791</v>
          </cell>
          <cell r="BO193">
            <v>0</v>
          </cell>
          <cell r="BP193">
            <v>47868.73926645652</v>
          </cell>
          <cell r="BQ193">
            <v>0</v>
          </cell>
          <cell r="BR193">
            <v>51731.508274659667</v>
          </cell>
          <cell r="BS193">
            <v>0</v>
          </cell>
          <cell r="BT193">
            <v>55905.983516187211</v>
          </cell>
        </row>
        <row r="194">
          <cell r="BA194">
            <v>364.73457020690967</v>
          </cell>
          <cell r="BB194">
            <v>379.16522920266317</v>
          </cell>
          <cell r="BC194">
            <v>0</v>
          </cell>
          <cell r="BD194">
            <v>409.76197603151923</v>
          </cell>
          <cell r="BE194">
            <v>0</v>
          </cell>
          <cell r="BF194">
            <v>442.82772804441532</v>
          </cell>
          <cell r="BG194">
            <v>0</v>
          </cell>
          <cell r="BH194">
            <v>478.56172167105797</v>
          </cell>
          <cell r="BI194">
            <v>0</v>
          </cell>
          <cell r="BJ194">
            <v>517.17927072939881</v>
          </cell>
          <cell r="BK194">
            <v>0</v>
          </cell>
          <cell r="BL194">
            <v>558.91306379084506</v>
          </cell>
          <cell r="BM194">
            <v>0</v>
          </cell>
          <cell r="BN194">
            <v>604.01456623638796</v>
          </cell>
          <cell r="BO194">
            <v>0</v>
          </cell>
          <cell r="BP194">
            <v>652.75553545167986</v>
          </cell>
          <cell r="BQ194">
            <v>0</v>
          </cell>
          <cell r="BR194">
            <v>705.42965829081356</v>
          </cell>
          <cell r="BS194">
            <v>0</v>
          </cell>
          <cell r="BT194">
            <v>762.35432067528018</v>
          </cell>
        </row>
        <row r="209">
          <cell r="BA209">
            <v>270.55446448046962</v>
          </cell>
          <cell r="BB209">
            <v>280.42877876021015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373.56449140708122</v>
          </cell>
          <cell r="BK209">
            <v>387.19831999308553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534.61894912598859</v>
          </cell>
        </row>
        <row r="212">
          <cell r="BA212">
            <v>422.74135075073377</v>
          </cell>
          <cell r="BB212">
            <v>438.16996681282831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583.69451782356452</v>
          </cell>
          <cell r="BK212">
            <v>604.99737498919626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835.34210800935728</v>
          </cell>
        </row>
        <row r="219">
          <cell r="BA219">
            <v>18129.237290714893</v>
          </cell>
          <cell r="BB219">
            <v>18790.892558552587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25031.704138051944</v>
          </cell>
          <cell r="BK219">
            <v>25945.27588077381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35823.595842076109</v>
          </cell>
        </row>
        <row r="220">
          <cell r="BA220">
            <v>20425.607347538778</v>
          </cell>
          <cell r="BB220">
            <v>21171.072282635916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28202.38666220519</v>
          </cell>
          <cell r="BK220">
            <v>29231.677492338491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40361.251315405745</v>
          </cell>
        </row>
        <row r="235"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5204.4514093918242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6226.0748567846877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7448.2409524150617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8910.3158187664776</v>
          </cell>
        </row>
        <row r="237">
          <cell r="BA237">
            <v>300.61607164496627</v>
          </cell>
          <cell r="BB237">
            <v>311.58753195578902</v>
          </cell>
          <cell r="BC237">
            <v>322.95941311135653</v>
          </cell>
          <cell r="BD237">
            <v>334.74632910546416</v>
          </cell>
          <cell r="BE237">
            <v>5551.4148366846121</v>
          </cell>
          <cell r="BF237">
            <v>359.62640785473775</v>
          </cell>
          <cell r="BG237">
            <v>372.75154397574283</v>
          </cell>
          <cell r="BH237">
            <v>386.3557027559084</v>
          </cell>
          <cell r="BI237">
            <v>400.45636688690905</v>
          </cell>
          <cell r="BJ237">
            <v>6641.1465139036673</v>
          </cell>
          <cell r="BK237">
            <v>430.22035554787288</v>
          </cell>
          <cell r="BL237">
            <v>445.92192975171685</v>
          </cell>
          <cell r="BM237">
            <v>462.19655780877719</v>
          </cell>
          <cell r="BN237">
            <v>479.06515422828863</v>
          </cell>
          <cell r="BO237">
            <v>7944.7903492427313</v>
          </cell>
          <cell r="BP237">
            <v>514.67175459067084</v>
          </cell>
          <cell r="BQ237">
            <v>533.4555165422338</v>
          </cell>
          <cell r="BR237">
            <v>552.92482167720607</v>
          </cell>
          <cell r="BS237">
            <v>573.10468998133558</v>
          </cell>
          <cell r="BT237">
            <v>9504.3368733509087</v>
          </cell>
        </row>
        <row r="245">
          <cell r="BA245">
            <v>16356.600755622771</v>
          </cell>
          <cell r="BB245">
            <v>16953.560841716335</v>
          </cell>
          <cell r="BC245">
            <v>17572.307932928692</v>
          </cell>
          <cell r="BD245">
            <v>18213.637180565776</v>
          </cell>
          <cell r="BE245">
            <v>18878.372756241541</v>
          </cell>
          <cell r="BF245">
            <v>19567.368911020105</v>
          </cell>
          <cell r="BG245">
            <v>20281.511073213045</v>
          </cell>
          <cell r="BH245">
            <v>21021.716986242423</v>
          </cell>
          <cell r="BI245">
            <v>21788.937888032055</v>
          </cell>
          <cell r="BJ245">
            <v>22584.159733442422</v>
          </cell>
          <cell r="BK245">
            <v>23408.404461320373</v>
          </cell>
          <cell r="BL245">
            <v>24262.731307791764</v>
          </cell>
          <cell r="BM245">
            <v>25148.238167484807</v>
          </cell>
          <cell r="BN245">
            <v>26066.063004433425</v>
          </cell>
          <cell r="BO245">
            <v>27017.38531447378</v>
          </cell>
          <cell r="BP245">
            <v>28003.427641013237</v>
          </cell>
          <cell r="BQ245">
            <v>29025.457146119759</v>
          </cell>
          <cell r="BR245">
            <v>30084.78723895071</v>
          </cell>
          <cell r="BS245">
            <v>31182.779263613706</v>
          </cell>
          <cell r="BT245">
            <v>32320.844248628669</v>
          </cell>
        </row>
        <row r="255"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385.5149192142091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461.19073013219912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551.72155203074533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660.02339398270215</v>
          </cell>
        </row>
        <row r="260"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231.30895152852548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276.71443807931945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331.03293121844717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396.0140363896212</v>
          </cell>
        </row>
        <row r="262">
          <cell r="BA262">
            <v>12062.219874754272</v>
          </cell>
          <cell r="BB262">
            <v>12502.449719726035</v>
          </cell>
          <cell r="BC262">
            <v>12958.746451093182</v>
          </cell>
          <cell r="BD262">
            <v>13431.69645535675</v>
          </cell>
          <cell r="BE262">
            <v>14538.731390865865</v>
          </cell>
          <cell r="BF262">
            <v>14430.009615171355</v>
          </cell>
          <cell r="BG262">
            <v>14956.655702026683</v>
          </cell>
          <cell r="BH262">
            <v>15502.522573080825</v>
          </cell>
          <cell r="BI262">
            <v>16068.311721337224</v>
          </cell>
          <cell r="BJ262">
            <v>17392.655410110561</v>
          </cell>
          <cell r="BK262">
            <v>17262.591766358397</v>
          </cell>
          <cell r="BL262">
            <v>17892.617431287639</v>
          </cell>
          <cell r="BM262">
            <v>18545.636882077186</v>
          </cell>
          <cell r="BN262">
            <v>19222.489313410082</v>
          </cell>
          <cell r="BO262">
            <v>20806.799030959486</v>
          </cell>
          <cell r="BP262">
            <v>20651.204152950668</v>
          </cell>
          <cell r="BQ262">
            <v>21404.90260125713</v>
          </cell>
          <cell r="BR262">
            <v>22186.108469797895</v>
          </cell>
          <cell r="BS262">
            <v>22995.825685501091</v>
          </cell>
          <cell r="BT262">
            <v>24891.132245572648</v>
          </cell>
        </row>
        <row r="268">
          <cell r="BA268">
            <v>1369.7645952984585</v>
          </cell>
          <cell r="BB268">
            <v>1419.7563266461955</v>
          </cell>
          <cell r="BC268">
            <v>1471.5725855161959</v>
          </cell>
          <cell r="BD268">
            <v>1525.2799609340798</v>
          </cell>
          <cell r="BE268">
            <v>1580.9474721975673</v>
          </cell>
          <cell r="BF268">
            <v>1638.6466575731124</v>
          </cell>
          <cell r="BG268">
            <v>1698.4516662296639</v>
          </cell>
          <cell r="BH268">
            <v>1760.4393535276909</v>
          </cell>
          <cell r="BI268">
            <v>1824.6893797859357</v>
          </cell>
          <cell r="BJ268">
            <v>1891.2843126528137</v>
          </cell>
          <cell r="BK268">
            <v>1960.3097332140214</v>
          </cell>
          <cell r="BL268">
            <v>2031.8543459727093</v>
          </cell>
          <cell r="BM268">
            <v>2106.0100928435554</v>
          </cell>
          <cell r="BN268">
            <v>2182.8722713072329</v>
          </cell>
          <cell r="BO268">
            <v>2262.5396568771148</v>
          </cell>
          <cell r="BP268">
            <v>2345.1146300355913</v>
          </cell>
          <cell r="BQ268">
            <v>2430.7033078031322</v>
          </cell>
          <cell r="BR268">
            <v>2519.4156801091731</v>
          </cell>
          <cell r="BS268">
            <v>2611.3657511400643</v>
          </cell>
          <cell r="BT268">
            <v>2706.6716858457503</v>
          </cell>
        </row>
        <row r="271">
          <cell r="BA271">
            <v>8081.6084264479741</v>
          </cell>
          <cell r="BB271">
            <v>8376.5595433766175</v>
          </cell>
          <cell r="BC271">
            <v>8682.2753691091129</v>
          </cell>
          <cell r="BD271">
            <v>8999.1487787660481</v>
          </cell>
          <cell r="BE271">
            <v>9327.5869860686416</v>
          </cell>
          <cell r="BF271">
            <v>9668.0120666487019</v>
          </cell>
          <cell r="BG271">
            <v>10020.861500457633</v>
          </cell>
          <cell r="BH271">
            <v>10386.588733971508</v>
          </cell>
          <cell r="BI271">
            <v>10765.663762914708</v>
          </cell>
          <cell r="BJ271">
            <v>11158.573736250984</v>
          </cell>
          <cell r="BK271">
            <v>11565.823582218149</v>
          </cell>
          <cell r="BL271">
            <v>11987.936657210856</v>
          </cell>
          <cell r="BM271">
            <v>12425.455418345424</v>
          </cell>
          <cell r="BN271">
            <v>12878.942120570964</v>
          </cell>
          <cell r="BO271">
            <v>13348.979539222708</v>
          </cell>
          <cell r="BP271">
            <v>13836.171718946009</v>
          </cell>
          <cell r="BQ271">
            <v>14341.144749953566</v>
          </cell>
          <cell r="BR271">
            <v>14864.547572613375</v>
          </cell>
          <cell r="BS271">
            <v>15407.052811401376</v>
          </cell>
          <cell r="BT271">
            <v>15969.357639290542</v>
          </cell>
        </row>
        <row r="288">
          <cell r="BC288">
            <v>1614.7970655567831</v>
          </cell>
          <cell r="BF288">
            <v>1798.1320392736889</v>
          </cell>
          <cell r="BI288">
            <v>2002.2818344345451</v>
          </cell>
          <cell r="BL288">
            <v>2229.6096487585842</v>
          </cell>
          <cell r="BO288">
            <v>2482.7469841383536</v>
          </cell>
          <cell r="BR288">
            <v>2764.6241083860305</v>
          </cell>
        </row>
        <row r="311">
          <cell r="BA311">
            <v>0</v>
          </cell>
          <cell r="BB311">
            <v>10697.838597148757</v>
          </cell>
          <cell r="BC311">
            <v>0</v>
          </cell>
          <cell r="BD311">
            <v>11492.957299287604</v>
          </cell>
          <cell r="BE311">
            <v>0</v>
          </cell>
          <cell r="BF311">
            <v>12347.173336345999</v>
          </cell>
          <cell r="BG311">
            <v>0</v>
          </cell>
          <cell r="BH311">
            <v>13264.879127952858</v>
          </cell>
          <cell r="BI311">
            <v>0</v>
          </cell>
          <cell r="BJ311">
            <v>14250.793561084954</v>
          </cell>
          <cell r="BK311">
            <v>0</v>
          </cell>
          <cell r="BL311">
            <v>15309.986254808946</v>
          </cell>
          <cell r="BM311">
            <v>0</v>
          </cell>
          <cell r="BN311">
            <v>16447.903628504577</v>
          </cell>
          <cell r="BO311">
            <v>0</v>
          </cell>
          <cell r="BP311">
            <v>17670.396907613038</v>
          </cell>
          <cell r="BQ311">
            <v>0</v>
          </cell>
          <cell r="BR311">
            <v>18983.752210917417</v>
          </cell>
          <cell r="BS311">
            <v>0</v>
          </cell>
          <cell r="BT311">
            <v>20394.722874065494</v>
          </cell>
        </row>
        <row r="320">
          <cell r="BA320">
            <v>6445.9510366986287</v>
          </cell>
          <cell r="BB320">
            <v>6681.2062430409187</v>
          </cell>
          <cell r="BC320">
            <v>6925.0474612526859</v>
          </cell>
          <cell r="BD320">
            <v>7177.7880514544922</v>
          </cell>
          <cell r="BE320">
            <v>7439.7528103414925</v>
          </cell>
          <cell r="BF320">
            <v>7711.2783885793524</v>
          </cell>
          <cell r="BG320">
            <v>7992.7137234337115</v>
          </cell>
          <cell r="BH320">
            <v>8284.4204871891343</v>
          </cell>
          <cell r="BI320">
            <v>8586.7735519338148</v>
          </cell>
          <cell r="BJ320">
            <v>8900.1614713073577</v>
          </cell>
          <cell r="BK320">
            <v>9224.9869798306881</v>
          </cell>
          <cell r="BL320">
            <v>9561.6675104598071</v>
          </cell>
          <cell r="BM320">
            <v>9910.6357310284966</v>
          </cell>
          <cell r="BN320">
            <v>10272.340100269332</v>
          </cell>
          <cell r="BO320">
            <v>10647.245444127599</v>
          </cell>
          <cell r="BP320">
            <v>11035.833553108663</v>
          </cell>
          <cell r="BQ320">
            <v>11438.603801426507</v>
          </cell>
          <cell r="BR320">
            <v>11856.07378874905</v>
          </cell>
          <cell r="BS320">
            <v>12288.780005365006</v>
          </cell>
          <cell r="BT320">
            <v>12737.27852162706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workbookViewId="0">
      <selection activeCell="K10" sqref="K10"/>
    </sheetView>
  </sheetViews>
  <sheetFormatPr defaultColWidth="11.42578125" defaultRowHeight="15" x14ac:dyDescent="0.25"/>
  <cols>
    <col min="1" max="1" width="40.85546875" customWidth="1"/>
    <col min="2" max="2" width="11.42578125" customWidth="1"/>
    <col min="3" max="3" width="11.42578125" style="9" customWidth="1"/>
    <col min="4" max="7" width="11.42578125" customWidth="1"/>
  </cols>
  <sheetData>
    <row r="1" spans="1:9" x14ac:dyDescent="0.25">
      <c r="A1" s="2"/>
      <c r="B1" s="29" t="s">
        <v>23</v>
      </c>
      <c r="C1" s="29"/>
      <c r="D1" s="29"/>
      <c r="E1" s="29"/>
      <c r="F1" s="29"/>
      <c r="G1" s="29"/>
      <c r="H1" s="29"/>
      <c r="I1" s="29"/>
    </row>
    <row r="2" spans="1:9" ht="30" x14ac:dyDescent="0.25">
      <c r="A2" s="2"/>
      <c r="B2" s="2" t="s">
        <v>24</v>
      </c>
      <c r="C2" s="2" t="s">
        <v>27</v>
      </c>
      <c r="D2" s="2" t="s">
        <v>25</v>
      </c>
      <c r="E2" s="2" t="s">
        <v>26</v>
      </c>
      <c r="F2" s="2" t="s">
        <v>28</v>
      </c>
      <c r="G2" s="2" t="s">
        <v>29</v>
      </c>
      <c r="H2" s="2" t="s">
        <v>30</v>
      </c>
      <c r="I2" s="2" t="s">
        <v>2</v>
      </c>
    </row>
    <row r="3" spans="1:9" ht="30" x14ac:dyDescent="0.25">
      <c r="A3" s="3" t="s">
        <v>3</v>
      </c>
      <c r="B3" s="3">
        <v>5</v>
      </c>
      <c r="C3" s="3">
        <v>5</v>
      </c>
      <c r="D3" s="3">
        <v>5</v>
      </c>
      <c r="E3" s="3">
        <v>6</v>
      </c>
      <c r="F3" s="3">
        <v>5</v>
      </c>
      <c r="G3" s="3">
        <v>5</v>
      </c>
      <c r="H3" s="3">
        <v>5</v>
      </c>
      <c r="I3" s="3">
        <f t="shared" ref="I3:I15" si="0">+SUM(B3:H3)</f>
        <v>36</v>
      </c>
    </row>
    <row r="4" spans="1:9" ht="30" x14ac:dyDescent="0.25">
      <c r="A4" s="3" t="s">
        <v>31</v>
      </c>
      <c r="B4" s="3">
        <v>583</v>
      </c>
      <c r="C4" s="3">
        <v>600</v>
      </c>
      <c r="D4" s="3">
        <v>584</v>
      </c>
      <c r="E4" s="3">
        <v>600</v>
      </c>
      <c r="F4" s="3">
        <v>625</v>
      </c>
      <c r="G4" s="3">
        <v>585</v>
      </c>
      <c r="H4" s="3">
        <v>583</v>
      </c>
      <c r="I4" s="3">
        <f t="shared" si="0"/>
        <v>4160</v>
      </c>
    </row>
    <row r="5" spans="1:9" ht="45" x14ac:dyDescent="0.25">
      <c r="A5" s="3" t="s">
        <v>32</v>
      </c>
      <c r="B5" s="3">
        <v>250</v>
      </c>
      <c r="C5" s="3">
        <v>275</v>
      </c>
      <c r="D5" s="3">
        <v>250</v>
      </c>
      <c r="E5" s="3">
        <v>270</v>
      </c>
      <c r="F5" s="3">
        <v>275</v>
      </c>
      <c r="G5" s="3">
        <v>250</v>
      </c>
      <c r="H5" s="3">
        <v>250</v>
      </c>
      <c r="I5" s="3">
        <f t="shared" si="0"/>
        <v>1820</v>
      </c>
    </row>
    <row r="6" spans="1:9" ht="30" x14ac:dyDescent="0.25">
      <c r="A6" s="3" t="s">
        <v>33</v>
      </c>
      <c r="B6" s="3">
        <v>835</v>
      </c>
      <c r="C6" s="3">
        <v>850</v>
      </c>
      <c r="D6" s="3">
        <v>590</v>
      </c>
      <c r="E6" s="3">
        <v>600</v>
      </c>
      <c r="F6" s="3">
        <v>625</v>
      </c>
      <c r="G6" s="3">
        <v>835</v>
      </c>
      <c r="H6" s="3">
        <v>835</v>
      </c>
      <c r="I6" s="3">
        <f t="shared" si="0"/>
        <v>5170</v>
      </c>
    </row>
    <row r="7" spans="1:9" ht="30" x14ac:dyDescent="0.25">
      <c r="A7" s="3" t="s">
        <v>34</v>
      </c>
      <c r="B7" s="3"/>
      <c r="C7" s="3"/>
      <c r="D7" s="3">
        <v>250</v>
      </c>
      <c r="E7" s="3">
        <v>270</v>
      </c>
      <c r="F7" s="3">
        <v>300</v>
      </c>
      <c r="G7" s="3"/>
      <c r="H7" s="3"/>
      <c r="I7" s="3">
        <f t="shared" si="0"/>
        <v>820</v>
      </c>
    </row>
    <row r="8" spans="1:9" ht="45" x14ac:dyDescent="0.25">
      <c r="A8" s="3" t="s">
        <v>35</v>
      </c>
      <c r="B8" s="3">
        <v>165</v>
      </c>
      <c r="C8" s="3">
        <v>200</v>
      </c>
      <c r="D8" s="3">
        <v>166</v>
      </c>
      <c r="E8" s="3">
        <v>180</v>
      </c>
      <c r="F8" s="3">
        <v>250</v>
      </c>
      <c r="G8" s="3">
        <v>167</v>
      </c>
      <c r="H8" s="3">
        <v>165</v>
      </c>
      <c r="I8" s="3">
        <f t="shared" si="0"/>
        <v>1293</v>
      </c>
    </row>
    <row r="9" spans="1:9" ht="35.25" customHeight="1" x14ac:dyDescent="0.25">
      <c r="A9" s="3" t="s">
        <v>36</v>
      </c>
      <c r="B9" s="3">
        <v>100</v>
      </c>
      <c r="C9" s="3"/>
      <c r="D9" s="3">
        <v>167</v>
      </c>
      <c r="E9" s="3">
        <v>180</v>
      </c>
      <c r="F9" s="3">
        <v>165</v>
      </c>
      <c r="G9" s="3"/>
      <c r="H9" s="3"/>
      <c r="I9" s="3">
        <f t="shared" si="0"/>
        <v>612</v>
      </c>
    </row>
    <row r="10" spans="1:9" ht="45" x14ac:dyDescent="0.25">
      <c r="A10" s="3" t="s">
        <v>37</v>
      </c>
      <c r="B10" s="3">
        <v>165</v>
      </c>
      <c r="C10" s="3">
        <v>225</v>
      </c>
      <c r="D10" s="3">
        <v>167</v>
      </c>
      <c r="E10" s="3">
        <v>168</v>
      </c>
      <c r="F10" s="3">
        <v>165</v>
      </c>
      <c r="G10" s="3">
        <v>165</v>
      </c>
      <c r="H10" s="3">
        <v>225</v>
      </c>
      <c r="I10" s="3">
        <f t="shared" si="0"/>
        <v>1280</v>
      </c>
    </row>
    <row r="11" spans="1:9" ht="30" x14ac:dyDescent="0.25">
      <c r="A11" s="3" t="s">
        <v>38</v>
      </c>
      <c r="B11" s="3">
        <v>165</v>
      </c>
      <c r="C11" s="3">
        <v>225</v>
      </c>
      <c r="D11" s="3">
        <v>167</v>
      </c>
      <c r="E11" s="3">
        <v>168</v>
      </c>
      <c r="F11" s="3">
        <v>165</v>
      </c>
      <c r="G11" s="3">
        <v>165</v>
      </c>
      <c r="H11" s="3">
        <v>225</v>
      </c>
      <c r="I11" s="3">
        <f t="shared" si="0"/>
        <v>1280</v>
      </c>
    </row>
    <row r="12" spans="1:9" ht="30" x14ac:dyDescent="0.25">
      <c r="A12" s="3" t="s">
        <v>39</v>
      </c>
      <c r="B12" s="3">
        <v>490</v>
      </c>
      <c r="C12" s="3">
        <v>875</v>
      </c>
      <c r="D12" s="3">
        <v>850</v>
      </c>
      <c r="E12" s="3">
        <v>840</v>
      </c>
      <c r="F12" s="3">
        <v>900</v>
      </c>
      <c r="G12" s="3">
        <v>515</v>
      </c>
      <c r="H12" s="3">
        <v>835</v>
      </c>
      <c r="I12" s="3">
        <f t="shared" si="0"/>
        <v>5305</v>
      </c>
    </row>
    <row r="13" spans="1:9" ht="30" x14ac:dyDescent="0.25">
      <c r="A13" s="3" t="s">
        <v>40</v>
      </c>
      <c r="B13" s="3">
        <v>15</v>
      </c>
      <c r="C13" s="3">
        <v>25</v>
      </c>
      <c r="D13" s="3">
        <v>20</v>
      </c>
      <c r="E13" s="3">
        <v>24</v>
      </c>
      <c r="F13" s="3">
        <v>15</v>
      </c>
      <c r="G13" s="3">
        <v>15</v>
      </c>
      <c r="H13" s="3">
        <v>15</v>
      </c>
      <c r="I13" s="3">
        <f t="shared" si="0"/>
        <v>129</v>
      </c>
    </row>
    <row r="14" spans="1:9" ht="30" x14ac:dyDescent="0.25">
      <c r="A14" s="3" t="s">
        <v>41</v>
      </c>
      <c r="B14" s="3">
        <v>15</v>
      </c>
      <c r="C14" s="3">
        <v>25</v>
      </c>
      <c r="D14" s="3">
        <v>17</v>
      </c>
      <c r="E14" s="3">
        <v>16</v>
      </c>
      <c r="F14" s="3">
        <v>15</v>
      </c>
      <c r="G14" s="3">
        <v>15</v>
      </c>
      <c r="H14" s="3">
        <v>15</v>
      </c>
      <c r="I14" s="3">
        <f t="shared" si="0"/>
        <v>118</v>
      </c>
    </row>
    <row r="15" spans="1:9" ht="30" x14ac:dyDescent="0.25">
      <c r="A15" s="3" t="s">
        <v>42</v>
      </c>
      <c r="B15" s="3">
        <v>15</v>
      </c>
      <c r="C15" s="3">
        <v>25</v>
      </c>
      <c r="D15" s="3">
        <v>17</v>
      </c>
      <c r="E15" s="3">
        <v>16</v>
      </c>
      <c r="F15" s="3">
        <v>15</v>
      </c>
      <c r="G15" s="3">
        <v>15</v>
      </c>
      <c r="H15" s="3">
        <v>15</v>
      </c>
      <c r="I15" s="3">
        <f t="shared" si="0"/>
        <v>118</v>
      </c>
    </row>
    <row r="16" spans="1:9" ht="75" x14ac:dyDescent="0.25">
      <c r="A16" s="2" t="s">
        <v>44</v>
      </c>
      <c r="B16" s="2">
        <v>23</v>
      </c>
      <c r="C16" s="2"/>
      <c r="D16" s="2">
        <v>15</v>
      </c>
      <c r="E16" s="2">
        <v>41</v>
      </c>
      <c r="F16" s="2">
        <v>10</v>
      </c>
      <c r="G16" s="2"/>
      <c r="H16" s="2">
        <v>20</v>
      </c>
      <c r="I16" s="2">
        <f t="shared" ref="I16:I19" si="1">+SUM(B16:H16)</f>
        <v>109</v>
      </c>
    </row>
    <row r="17" spans="1:9" ht="30" x14ac:dyDescent="0.25">
      <c r="A17" s="2" t="s">
        <v>45</v>
      </c>
      <c r="B17" s="2">
        <v>25</v>
      </c>
      <c r="C17" s="2">
        <v>12</v>
      </c>
      <c r="D17" s="2">
        <v>15</v>
      </c>
      <c r="E17" s="2">
        <v>21</v>
      </c>
      <c r="F17" s="2">
        <v>16</v>
      </c>
      <c r="G17" s="2">
        <v>48</v>
      </c>
      <c r="H17" s="2">
        <v>19</v>
      </c>
      <c r="I17" s="2">
        <f t="shared" si="1"/>
        <v>156</v>
      </c>
    </row>
    <row r="18" spans="1:9" ht="45" x14ac:dyDescent="0.25">
      <c r="A18" s="2" t="s">
        <v>43</v>
      </c>
      <c r="B18" s="2"/>
      <c r="C18" s="2"/>
      <c r="D18" s="2"/>
      <c r="E18" s="2"/>
      <c r="F18" s="2">
        <v>16</v>
      </c>
      <c r="G18" s="2"/>
      <c r="H18" s="2">
        <v>27</v>
      </c>
      <c r="I18" s="2">
        <f t="shared" si="1"/>
        <v>43</v>
      </c>
    </row>
    <row r="19" spans="1:9" ht="30" x14ac:dyDescent="0.25">
      <c r="A19" s="2" t="s">
        <v>46</v>
      </c>
      <c r="B19" s="2"/>
      <c r="C19" s="2">
        <v>15</v>
      </c>
      <c r="D19" s="2"/>
      <c r="E19" s="2"/>
      <c r="F19" s="2">
        <v>12</v>
      </c>
      <c r="G19" s="2">
        <v>11</v>
      </c>
      <c r="H19" s="2"/>
      <c r="I19" s="2">
        <f t="shared" si="1"/>
        <v>38</v>
      </c>
    </row>
  </sheetData>
  <mergeCells count="1"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69"/>
  <sheetViews>
    <sheetView tabSelected="1" zoomScale="90" zoomScaleNormal="90" workbookViewId="0">
      <selection sqref="A1:A2"/>
    </sheetView>
  </sheetViews>
  <sheetFormatPr defaultColWidth="11.42578125" defaultRowHeight="15" x14ac:dyDescent="0.25"/>
  <cols>
    <col min="1" max="1" width="27.140625" customWidth="1"/>
    <col min="2" max="2" width="31.85546875" customWidth="1"/>
    <col min="3" max="3" width="11" bestFit="1" customWidth="1"/>
    <col min="4" max="22" width="11.140625" bestFit="1" customWidth="1"/>
    <col min="23" max="23" width="12.7109375" bestFit="1" customWidth="1"/>
    <col min="24" max="28" width="11.42578125" customWidth="1"/>
    <col min="29" max="29" width="102.28515625" bestFit="1" customWidth="1"/>
  </cols>
  <sheetData>
    <row r="1" spans="1:31" x14ac:dyDescent="0.25">
      <c r="A1" s="30" t="s">
        <v>0</v>
      </c>
      <c r="B1" s="30" t="s">
        <v>1</v>
      </c>
      <c r="C1" s="30" t="s">
        <v>48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AC1" s="23"/>
      <c r="AD1" s="23" t="s">
        <v>24</v>
      </c>
      <c r="AE1">
        <v>2</v>
      </c>
    </row>
    <row r="2" spans="1:31" x14ac:dyDescent="0.25">
      <c r="A2" s="30"/>
      <c r="B2" s="30"/>
      <c r="C2" s="6">
        <v>1</v>
      </c>
      <c r="D2" s="6">
        <v>2</v>
      </c>
      <c r="E2" s="6">
        <v>3</v>
      </c>
      <c r="F2" s="6">
        <v>4</v>
      </c>
      <c r="G2" s="6">
        <v>5</v>
      </c>
      <c r="H2" s="6">
        <v>6</v>
      </c>
      <c r="I2" s="6">
        <v>7</v>
      </c>
      <c r="J2" s="6">
        <v>8</v>
      </c>
      <c r="K2" s="6">
        <v>9</v>
      </c>
      <c r="L2" s="6">
        <v>10</v>
      </c>
      <c r="M2" s="6">
        <v>11</v>
      </c>
      <c r="N2" s="6">
        <v>12</v>
      </c>
      <c r="O2" s="6">
        <v>13</v>
      </c>
      <c r="P2" s="6">
        <v>14</v>
      </c>
      <c r="Q2" s="6">
        <v>15</v>
      </c>
      <c r="R2" s="6">
        <v>16</v>
      </c>
      <c r="S2" s="6">
        <v>17</v>
      </c>
      <c r="T2" s="6">
        <v>18</v>
      </c>
      <c r="U2" s="6">
        <v>19</v>
      </c>
      <c r="V2" s="6">
        <v>20</v>
      </c>
      <c r="W2" s="6" t="s">
        <v>2</v>
      </c>
      <c r="AC2" s="24" t="s">
        <v>50</v>
      </c>
      <c r="AD2" s="25">
        <v>583</v>
      </c>
      <c r="AE2">
        <v>583</v>
      </c>
    </row>
    <row r="3" spans="1:31" x14ac:dyDescent="0.25">
      <c r="A3" s="34" t="str">
        <f>CONCATENATE("2.1.1 Establish ",AD12," tree nurseries focused on native species")</f>
        <v>2.1.1 Establish 5 tree nurseries focused on native species</v>
      </c>
      <c r="B3" s="7" t="s">
        <v>18</v>
      </c>
      <c r="C3" s="13" t="str">
        <f>IF('[1]4.1a O&amp;M Costs CR'!BA268=0,"",'[1]4.1a O&amp;M Costs CR'!BA268)</f>
        <v/>
      </c>
      <c r="D3" s="13" t="str">
        <f>IF('[1]4.1a O&amp;M Costs CR'!BB268=0,"",'[1]4.1a O&amp;M Costs CR'!BB268)</f>
        <v/>
      </c>
      <c r="E3" s="13" t="str">
        <f>IF('[1]4.1a O&amp;M Costs CR'!BC268=0,"",'[1]4.1a O&amp;M Costs CR'!BC268)</f>
        <v/>
      </c>
      <c r="F3" s="13" t="str">
        <f>IF('[1]4.1a O&amp;M Costs CR'!BD268=0,"",'[1]4.1a O&amp;M Costs CR'!BD268)</f>
        <v/>
      </c>
      <c r="G3" s="13">
        <f>IF('[1]4.1a O&amp;M Costs CR'!BE268=0,"",'[1]4.1a O&amp;M Costs CR'!BE268)</f>
        <v>8050.9143118637094</v>
      </c>
      <c r="H3" s="13" t="str">
        <f>IF('[1]4.1a O&amp;M Costs CR'!BF268=0,"",'[1]4.1a O&amp;M Costs CR'!BF268)</f>
        <v/>
      </c>
      <c r="I3" s="13" t="str">
        <f>IF('[1]4.1a O&amp;M Costs CR'!BG268=0,"",'[1]4.1a O&amp;M Costs CR'!BG268)</f>
        <v/>
      </c>
      <c r="J3" s="13" t="str">
        <f>IF('[1]4.1a O&amp;M Costs CR'!BH268=0,"",'[1]4.1a O&amp;M Costs CR'!BH268)</f>
        <v/>
      </c>
      <c r="K3" s="13" t="str">
        <f>IF('[1]4.1a O&amp;M Costs CR'!BI268=0,"",'[1]4.1a O&amp;M Costs CR'!BI268)</f>
        <v/>
      </c>
      <c r="L3" s="13">
        <f>IF('[1]4.1a O&amp;M Costs CR'!BJ268=0,"",'[1]4.1a O&amp;M Costs CR'!BJ268)</f>
        <v>9779.4864747047395</v>
      </c>
      <c r="M3" s="13" t="str">
        <f>IF('[1]4.1a O&amp;M Costs CR'!BK268=0,"",'[1]4.1a O&amp;M Costs CR'!BK268)</f>
        <v/>
      </c>
      <c r="N3" s="13" t="str">
        <f>IF('[1]4.1a O&amp;M Costs CR'!BL268=0,"",'[1]4.1a O&amp;M Costs CR'!BL268)</f>
        <v/>
      </c>
      <c r="O3" s="13" t="str">
        <f>IF('[1]4.1a O&amp;M Costs CR'!BM268=0,"",'[1]4.1a O&amp;M Costs CR'!BM268)</f>
        <v/>
      </c>
      <c r="P3" s="13" t="str">
        <f>IF('[1]4.1a O&amp;M Costs CR'!BN268=0,"",'[1]4.1a O&amp;M Costs CR'!BN268)</f>
        <v/>
      </c>
      <c r="Q3" s="13">
        <f>IF('[1]4.1a O&amp;M Costs CR'!BO268=0,"",'[1]4.1a O&amp;M Costs CR'!BO268)</f>
        <v>11879.191853775121</v>
      </c>
      <c r="R3" s="13" t="str">
        <f>IF('[1]4.1a O&amp;M Costs CR'!BP268=0,"",'[1]4.1a O&amp;M Costs CR'!BP268)</f>
        <v/>
      </c>
      <c r="S3" s="13" t="str">
        <f>IF('[1]4.1a O&amp;M Costs CR'!BQ268=0,"",'[1]4.1a O&amp;M Costs CR'!BQ268)</f>
        <v/>
      </c>
      <c r="T3" s="13" t="str">
        <f>IF('[1]4.1a O&amp;M Costs CR'!BR268=0,"",'[1]4.1a O&amp;M Costs CR'!BR268)</f>
        <v/>
      </c>
      <c r="U3" s="13" t="str">
        <f>IF('[1]4.1a O&amp;M Costs CR'!BS268=0,"",'[1]4.1a O&amp;M Costs CR'!BS268)</f>
        <v/>
      </c>
      <c r="V3" s="13">
        <f>IF('[1]4.1a O&amp;M Costs CR'!BT268=0,"",'[1]4.1a O&amp;M Costs CR'!BT268)</f>
        <v>14429.71463417845</v>
      </c>
      <c r="W3" s="17">
        <f t="shared" ref="W3:W7" si="0">SUM(C3:V3)</f>
        <v>44139.307274522012</v>
      </c>
      <c r="AC3" s="25" t="s">
        <v>51</v>
      </c>
      <c r="AD3" s="25">
        <v>250</v>
      </c>
      <c r="AE3" s="9">
        <v>250</v>
      </c>
    </row>
    <row r="4" spans="1:31" s="9" customFormat="1" x14ac:dyDescent="0.25">
      <c r="A4" s="34"/>
      <c r="B4" s="7" t="s">
        <v>49</v>
      </c>
      <c r="C4" s="13">
        <f>IF('[1]4.1a O&amp;M Costs CR'!BA271+'[1]4.1a O&amp;M Costs CR'!BA262-'[1]4.1a O&amp;M Costs CR'!BA255-'[1]4.1a O&amp;M Costs CR'!BA260-'[1]4.1a O&amp;M Costs CR'!BA268=0,"",'[1]4.1a O&amp;M Costs CR'!BA271+'[1]4.1a O&amp;M Costs CR'!BA262-'[1]4.1a O&amp;M Costs CR'!BA255-'[1]4.1a O&amp;M Costs CR'!BA260-'[1]4.1a O&amp;M Costs CR'!BA268)</f>
        <v>36597.588004001627</v>
      </c>
      <c r="D4" s="13">
        <f>IF('[1]4.1a O&amp;M Costs CR'!BB271+'[1]4.1a O&amp;M Costs CR'!BB262-'[1]4.1a O&amp;M Costs CR'!BB255-'[1]4.1a O&amp;M Costs CR'!BB260-'[1]4.1a O&amp;M Costs CR'!BB268=0,"",'[1]4.1a O&amp;M Costs CR'!BB271+'[1]4.1a O&amp;M Costs CR'!BB262-'[1]4.1a O&amp;M Costs CR'!BB255-'[1]4.1a O&amp;M Costs CR'!BB260-'[1]4.1a O&amp;M Costs CR'!BB268)</f>
        <v>38049.296636003375</v>
      </c>
      <c r="E4" s="13">
        <f>IF('[1]4.1a O&amp;M Costs CR'!BC271+'[1]4.1a O&amp;M Costs CR'!BC262-'[1]4.1a O&amp;M Costs CR'!BC255-'[1]4.1a O&amp;M Costs CR'!BC260-'[1]4.1a O&amp;M Costs CR'!BC268=0,"",'[1]4.1a O&amp;M Costs CR'!BC271+'[1]4.1a O&amp;M Costs CR'!BC262-'[1]4.1a O&amp;M Costs CR'!BC255-'[1]4.1a O&amp;M Costs CR'!BC260-'[1]4.1a O&amp;M Costs CR'!BC268)</f>
        <v>39558.58988128612</v>
      </c>
      <c r="F4" s="13">
        <f>IF('[1]4.1a O&amp;M Costs CR'!BD271+'[1]4.1a O&amp;M Costs CR'!BD262-'[1]4.1a O&amp;M Costs CR'!BD255-'[1]4.1a O&amp;M Costs CR'!BD260-'[1]4.1a O&amp;M Costs CR'!BD268=0,"",'[1]4.1a O&amp;M Costs CR'!BD271+'[1]4.1a O&amp;M Costs CR'!BD262-'[1]4.1a O&amp;M Costs CR'!BD255-'[1]4.1a O&amp;M Costs CR'!BD260-'[1]4.1a O&amp;M Costs CR'!BD268)</f>
        <v>41127.751936288216</v>
      </c>
      <c r="G4" s="13">
        <f>IF('[1]4.1a O&amp;M Costs CR'!BE271+'[1]4.1a O&amp;M Costs CR'!BE262-'[1]4.1a O&amp;M Costs CR'!BE255-'[1]4.1a O&amp;M Costs CR'!BE260-'[1]4.1a O&amp;M Costs CR'!BE268=0,"",'[1]4.1a O&amp;M Costs CR'!BE271+'[1]4.1a O&amp;M Costs CR'!BE262-'[1]4.1a O&amp;M Costs CR'!BE255-'[1]4.1a O&amp;M Costs CR'!BE260-'[1]4.1a O&amp;M Costs CR'!BE268)</f>
        <v>42759.157604175627</v>
      </c>
      <c r="H4" s="13">
        <f>IF('[1]4.1a O&amp;M Costs CR'!BF271+'[1]4.1a O&amp;M Costs CR'!BF262-'[1]4.1a O&amp;M Costs CR'!BF255-'[1]4.1a O&amp;M Costs CR'!BF260-'[1]4.1a O&amp;M Costs CR'!BF268=0,"",'[1]4.1a O&amp;M Costs CR'!BF271+'[1]4.1a O&amp;M Costs CR'!BF262-'[1]4.1a O&amp;M Costs CR'!BF255-'[1]4.1a O&amp;M Costs CR'!BF260-'[1]4.1a O&amp;M Costs CR'!BF268)</f>
        <v>44455.275888919336</v>
      </c>
      <c r="I4" s="13">
        <f>IF('[1]4.1a O&amp;M Costs CR'!BG271+'[1]4.1a O&amp;M Costs CR'!BG262-'[1]4.1a O&amp;M Costs CR'!BG255-'[1]4.1a O&amp;M Costs CR'!BG260-'[1]4.1a O&amp;M Costs CR'!BG268=0,"",'[1]4.1a O&amp;M Costs CR'!BG271+'[1]4.1a O&amp;M Costs CR'!BG262-'[1]4.1a O&amp;M Costs CR'!BG255-'[1]4.1a O&amp;M Costs CR'!BG260-'[1]4.1a O&amp;M Costs CR'!BG268)</f>
        <v>46218.673731938565</v>
      </c>
      <c r="J4" s="13">
        <f>IF('[1]4.1a O&amp;M Costs CR'!BH271+'[1]4.1a O&amp;M Costs CR'!BH262-'[1]4.1a O&amp;M Costs CR'!BH255-'[1]4.1a O&amp;M Costs CR'!BH260-'[1]4.1a O&amp;M Costs CR'!BH268=0,"",'[1]4.1a O&amp;M Costs CR'!BH271+'[1]4.1a O&amp;M Costs CR'!BH262-'[1]4.1a O&amp;M Costs CR'!BH255-'[1]4.1a O&amp;M Costs CR'!BH260-'[1]4.1a O&amp;M Costs CR'!BH268)</f>
        <v>48052.019896964273</v>
      </c>
      <c r="K4" s="13">
        <f>IF('[1]4.1a O&amp;M Costs CR'!BI271+'[1]4.1a O&amp;M Costs CR'!BI262-'[1]4.1a O&amp;M Costs CR'!BI255-'[1]4.1a O&amp;M Costs CR'!BI260-'[1]4.1a O&amp;M Costs CR'!BI268=0,"",'[1]4.1a O&amp;M Costs CR'!BI271+'[1]4.1a O&amp;M Costs CR'!BI262-'[1]4.1a O&amp;M Costs CR'!BI255-'[1]4.1a O&amp;M Costs CR'!BI260-'[1]4.1a O&amp;M Costs CR'!BI268)</f>
        <v>49958.08900900287</v>
      </c>
      <c r="L4" s="13">
        <f>IF('[1]4.1a O&amp;M Costs CR'!BJ271+'[1]4.1a O&amp;M Costs CR'!BJ262-'[1]4.1a O&amp;M Costs CR'!BJ255-'[1]4.1a O&amp;M Costs CR'!BJ260-'[1]4.1a O&amp;M Costs CR'!BJ268=0,"",'[1]4.1a O&amp;M Costs CR'!BJ271+'[1]4.1a O&amp;M Costs CR'!BJ262-'[1]4.1a O&amp;M Costs CR'!BJ255-'[1]4.1a O&amp;M Costs CR'!BJ260-'[1]4.1a O&amp;M Costs CR'!BJ268)</f>
        <v>51939.765753512685</v>
      </c>
      <c r="M4" s="13">
        <f>IF('[1]4.1a O&amp;M Costs CR'!BK271+'[1]4.1a O&amp;M Costs CR'!BK262-'[1]4.1a O&amp;M Costs CR'!BK255-'[1]4.1a O&amp;M Costs CR'!BK260-'[1]4.1a O&amp;M Costs CR'!BK268=0,"",'[1]4.1a O&amp;M Costs CR'!BK271+'[1]4.1a O&amp;M Costs CR'!BK262-'[1]4.1a O&amp;M Costs CR'!BK255-'[1]4.1a O&amp;M Costs CR'!BK260-'[1]4.1a O&amp;M Costs CR'!BK268)</f>
        <v>54000.049242147987</v>
      </c>
      <c r="N4" s="13">
        <f>IF('[1]4.1a O&amp;M Costs CR'!BL271+'[1]4.1a O&amp;M Costs CR'!BL262-'[1]4.1a O&amp;M Costs CR'!BL255-'[1]4.1a O&amp;M Costs CR'!BL260-'[1]4.1a O&amp;M Costs CR'!BL268=0,"",'[1]4.1a O&amp;M Costs CR'!BL271+'[1]4.1a O&amp;M Costs CR'!BL262-'[1]4.1a O&amp;M Costs CR'!BL255-'[1]4.1a O&amp;M Costs CR'!BL260-'[1]4.1a O&amp;M Costs CR'!BL268)</f>
        <v>56142.057551678488</v>
      </c>
      <c r="O4" s="13">
        <f>IF('[1]4.1a O&amp;M Costs CR'!BM271+'[1]4.1a O&amp;M Costs CR'!BM262-'[1]4.1a O&amp;M Costs CR'!BM255-'[1]4.1a O&amp;M Costs CR'!BM260-'[1]4.1a O&amp;M Costs CR'!BM268=0,"",'[1]4.1a O&amp;M Costs CR'!BM271+'[1]4.1a O&amp;M Costs CR'!BM262-'[1]4.1a O&amp;M Costs CR'!BM255-'[1]4.1a O&amp;M Costs CR'!BM260-'[1]4.1a O&amp;M Costs CR'!BM268)</f>
        <v>58369.032442952695</v>
      </c>
      <c r="P4" s="13">
        <f>IF('[1]4.1a O&amp;M Costs CR'!BN271+'[1]4.1a O&amp;M Costs CR'!BN262-'[1]4.1a O&amp;M Costs CR'!BN255-'[1]4.1a O&amp;M Costs CR'!BN260-'[1]4.1a O&amp;M Costs CR'!BN268=0,"",'[1]4.1a O&amp;M Costs CR'!BN271+'[1]4.1a O&amp;M Costs CR'!BN262-'[1]4.1a O&amp;M Costs CR'!BN255-'[1]4.1a O&amp;M Costs CR'!BN260-'[1]4.1a O&amp;M Costs CR'!BN268)</f>
        <v>60684.344267047738</v>
      </c>
      <c r="Q4" s="13">
        <f>IF('[1]4.1a O&amp;M Costs CR'!BO271+'[1]4.1a O&amp;M Costs CR'!BO262-'[1]4.1a O&amp;M Costs CR'!BO255-'[1]4.1a O&amp;M Costs CR'!BO260-'[1]4.1a O&amp;M Costs CR'!BO268=0,"",'[1]4.1a O&amp;M Costs CR'!BO271+'[1]4.1a O&amp;M Costs CR'!BO262-'[1]4.1a O&amp;M Costs CR'!BO255-'[1]4.1a O&amp;M Costs CR'!BO260-'[1]4.1a O&amp;M Costs CR'!BO268)</f>
        <v>63091.497066030162</v>
      </c>
      <c r="R4" s="13">
        <f>IF('[1]4.1a O&amp;M Costs CR'!BP271+'[1]4.1a O&amp;M Costs CR'!BP262-'[1]4.1a O&amp;M Costs CR'!BP255-'[1]4.1a O&amp;M Costs CR'!BP260-'[1]4.1a O&amp;M Costs CR'!BP268=0,"",'[1]4.1a O&amp;M Costs CR'!BP271+'[1]4.1a O&amp;M Costs CR'!BP262-'[1]4.1a O&amp;M Costs CR'!BP255-'[1]4.1a O&amp;M Costs CR'!BP260-'[1]4.1a O&amp;M Costs CR'!BP268)</f>
        <v>65594.13387604765</v>
      </c>
      <c r="S4" s="13">
        <f>IF('[1]4.1a O&amp;M Costs CR'!BQ271+'[1]4.1a O&amp;M Costs CR'!BQ262-'[1]4.1a O&amp;M Costs CR'!BQ255-'[1]4.1a O&amp;M Costs CR'!BQ260-'[1]4.1a O&amp;M Costs CR'!BQ268=0,"",'[1]4.1a O&amp;M Costs CR'!BQ271+'[1]4.1a O&amp;M Costs CR'!BQ262-'[1]4.1a O&amp;M Costs CR'!BQ255-'[1]4.1a O&amp;M Costs CR'!BQ260-'[1]4.1a O&amp;M Costs CR'!BQ268)</f>
        <v>68196.04224077714</v>
      </c>
      <c r="T4" s="13">
        <f>IF('[1]4.1a O&amp;M Costs CR'!BR271+'[1]4.1a O&amp;M Costs CR'!BR262-'[1]4.1a O&amp;M Costs CR'!BR255-'[1]4.1a O&amp;M Costs CR'!BR260-'[1]4.1a O&amp;M Costs CR'!BR268=0,"",'[1]4.1a O&amp;M Costs CR'!BR271+'[1]4.1a O&amp;M Costs CR'!BR262-'[1]4.1a O&amp;M Costs CR'!BR255-'[1]4.1a O&amp;M Costs CR'!BR260-'[1]4.1a O&amp;M Costs CR'!BR268)</f>
        <v>70901.159943574006</v>
      </c>
      <c r="U4" s="13">
        <f>IF('[1]4.1a O&amp;M Costs CR'!BS271+'[1]4.1a O&amp;M Costs CR'!BS262-'[1]4.1a O&amp;M Costs CR'!BS255-'[1]4.1a O&amp;M Costs CR'!BS260-'[1]4.1a O&amp;M Costs CR'!BS268=0,"",'[1]4.1a O&amp;M Costs CR'!BS271+'[1]4.1a O&amp;M Costs CR'!BS262-'[1]4.1a O&amp;M Costs CR'!BS255-'[1]4.1a O&amp;M Costs CR'!BS260-'[1]4.1a O&amp;M Costs CR'!BS268)</f>
        <v>73713.580966996858</v>
      </c>
      <c r="V4" s="13">
        <f>IF('[1]4.1a O&amp;M Costs CR'!BT271+'[1]4.1a O&amp;M Costs CR'!BT262-'[1]4.1a O&amp;M Costs CR'!BT255-'[1]4.1a O&amp;M Costs CR'!BT260-'[1]4.1a O&amp;M Costs CR'!BT268=0,"",'[1]4.1a O&amp;M Costs CR'!BT271+'[1]4.1a O&amp;M Costs CR'!BT262-'[1]4.1a O&amp;M Costs CR'!BT255-'[1]4.1a O&amp;M Costs CR'!BT260-'[1]4.1a O&amp;M Costs CR'!BT268)</f>
        <v>76637.56168872767</v>
      </c>
      <c r="W4" s="17">
        <f t="shared" si="0"/>
        <v>1086045.6676280731</v>
      </c>
      <c r="AC4" s="25" t="s">
        <v>52</v>
      </c>
      <c r="AD4" s="25">
        <v>835</v>
      </c>
      <c r="AE4" s="9">
        <v>835</v>
      </c>
    </row>
    <row r="5" spans="1:31" x14ac:dyDescent="0.25">
      <c r="A5" s="34"/>
      <c r="B5" s="7" t="s">
        <v>19</v>
      </c>
      <c r="C5" s="13" t="str">
        <f>+IF('[1]4.1a O&amp;M Costs CR'!BA260=0,"",'[1]4.1a O&amp;M Costs CR'!BA260)</f>
        <v/>
      </c>
      <c r="D5" s="13" t="str">
        <f>+IF('[1]4.1a O&amp;M Costs CR'!BB260=0,"",'[1]4.1a O&amp;M Costs CR'!BB260)</f>
        <v/>
      </c>
      <c r="E5" s="13" t="str">
        <f>+IF('[1]4.1a O&amp;M Costs CR'!BC260=0,"",'[1]4.1a O&amp;M Costs CR'!BC260)</f>
        <v/>
      </c>
      <c r="F5" s="13" t="str">
        <f>+IF('[1]4.1a O&amp;M Costs CR'!BD260=0,"",'[1]4.1a O&amp;M Costs CR'!BD260)</f>
        <v/>
      </c>
      <c r="G5" s="13">
        <f>+IF('[1]4.1a O&amp;M Costs CR'!BE260=0,"",'[1]4.1a O&amp;M Costs CR'!BE260)</f>
        <v>579.34396238040256</v>
      </c>
      <c r="H5" s="13" t="str">
        <f>+IF('[1]4.1a O&amp;M Costs CR'!BF260=0,"",'[1]4.1a O&amp;M Costs CR'!BF260)</f>
        <v/>
      </c>
      <c r="I5" s="13" t="str">
        <f>+IF('[1]4.1a O&amp;M Costs CR'!BG260=0,"",'[1]4.1a O&amp;M Costs CR'!BG260)</f>
        <v/>
      </c>
      <c r="J5" s="13" t="str">
        <f>+IF('[1]4.1a O&amp;M Costs CR'!BH260=0,"",'[1]4.1a O&amp;M Costs CR'!BH260)</f>
        <v/>
      </c>
      <c r="K5" s="13" t="str">
        <f>+IF('[1]4.1a O&amp;M Costs CR'!BI260=0,"",'[1]4.1a O&amp;M Costs CR'!BI260)</f>
        <v/>
      </c>
      <c r="L5" s="13">
        <f>+IF('[1]4.1a O&amp;M Costs CR'!BJ260=0,"",'[1]4.1a O&amp;M Costs CR'!BJ260)</f>
        <v>703.73205139596712</v>
      </c>
      <c r="M5" s="13" t="str">
        <f>+IF('[1]4.1a O&amp;M Costs CR'!BK260=0,"",'[1]4.1a O&amp;M Costs CR'!BK260)</f>
        <v/>
      </c>
      <c r="N5" s="13" t="str">
        <f>+IF('[1]4.1a O&amp;M Costs CR'!BL260=0,"",'[1]4.1a O&amp;M Costs CR'!BL260)</f>
        <v/>
      </c>
      <c r="O5" s="13" t="str">
        <f>+IF('[1]4.1a O&amp;M Costs CR'!BM260=0,"",'[1]4.1a O&amp;M Costs CR'!BM260)</f>
        <v/>
      </c>
      <c r="P5" s="13" t="str">
        <f>+IF('[1]4.1a O&amp;M Costs CR'!BN260=0,"",'[1]4.1a O&amp;M Costs CR'!BN260)</f>
        <v/>
      </c>
      <c r="Q5" s="13">
        <f>+IF('[1]4.1a O&amp;M Costs CR'!BO260=0,"",'[1]4.1a O&amp;M Costs CR'!BO260)</f>
        <v>854.82689441889363</v>
      </c>
      <c r="R5" s="13" t="str">
        <f>+IF('[1]4.1a O&amp;M Costs CR'!BP260=0,"",'[1]4.1a O&amp;M Costs CR'!BP260)</f>
        <v/>
      </c>
      <c r="S5" s="13" t="str">
        <f>+IF('[1]4.1a O&amp;M Costs CR'!BQ260=0,"",'[1]4.1a O&amp;M Costs CR'!BQ260)</f>
        <v/>
      </c>
      <c r="T5" s="13" t="str">
        <f>+IF('[1]4.1a O&amp;M Costs CR'!BR260=0,"",'[1]4.1a O&amp;M Costs CR'!BR260)</f>
        <v/>
      </c>
      <c r="U5" s="13" t="str">
        <f>+IF('[1]4.1a O&amp;M Costs CR'!BS260=0,"",'[1]4.1a O&amp;M Costs CR'!BS260)</f>
        <v/>
      </c>
      <c r="V5" s="13">
        <f>+IF('[1]4.1a O&amp;M Costs CR'!BT260=0,"",'[1]4.1a O&amp;M Costs CR'!BT260)</f>
        <v>1038.3625670769582</v>
      </c>
      <c r="W5" s="17">
        <f t="shared" si="0"/>
        <v>3176.265475272221</v>
      </c>
      <c r="AC5" s="25" t="s">
        <v>53</v>
      </c>
      <c r="AD5" s="25">
        <v>0</v>
      </c>
      <c r="AE5" s="9">
        <v>0</v>
      </c>
    </row>
    <row r="6" spans="1:31" x14ac:dyDescent="0.25">
      <c r="A6" s="34"/>
      <c r="B6" s="7" t="s">
        <v>20</v>
      </c>
      <c r="C6" s="13" t="str">
        <f>+IF('[1]4.1a O&amp;M Costs CR'!BA255=0,"",'[1]4.1a O&amp;M Costs CR'!BA255)</f>
        <v/>
      </c>
      <c r="D6" s="13" t="str">
        <f>+IF('[1]4.1a O&amp;M Costs CR'!BB255=0,"",'[1]4.1a O&amp;M Costs CR'!BB255)</f>
        <v/>
      </c>
      <c r="E6" s="13" t="str">
        <f>+IF('[1]4.1a O&amp;M Costs CR'!BC255=0,"",'[1]4.1a O&amp;M Costs CR'!BC255)</f>
        <v/>
      </c>
      <c r="F6" s="13" t="str">
        <f>+IF('[1]4.1a O&amp;M Costs CR'!BD255=0,"",'[1]4.1a O&amp;M Costs CR'!BD255)</f>
        <v/>
      </c>
      <c r="G6" s="13">
        <f>+IF('[1]4.1a O&amp;M Costs CR'!BE255=0,"",'[1]4.1a O&amp;M Costs CR'!BE255)</f>
        <v>965.5732706340043</v>
      </c>
      <c r="H6" s="13" t="str">
        <f>+IF('[1]4.1a O&amp;M Costs CR'!BF255=0,"",'[1]4.1a O&amp;M Costs CR'!BF255)</f>
        <v/>
      </c>
      <c r="I6" s="13" t="str">
        <f>+IF('[1]4.1a O&amp;M Costs CR'!BG255=0,"",'[1]4.1a O&amp;M Costs CR'!BG255)</f>
        <v/>
      </c>
      <c r="J6" s="13" t="str">
        <f>+IF('[1]4.1a O&amp;M Costs CR'!BH255=0,"",'[1]4.1a O&amp;M Costs CR'!BH255)</f>
        <v/>
      </c>
      <c r="K6" s="13" t="str">
        <f>+IF('[1]4.1a O&amp;M Costs CR'!BI255=0,"",'[1]4.1a O&amp;M Costs CR'!BI255)</f>
        <v/>
      </c>
      <c r="L6" s="13">
        <f>+IF('[1]4.1a O&amp;M Costs CR'!BJ255=0,"",'[1]4.1a O&amp;M Costs CR'!BJ255)</f>
        <v>1172.8867523266119</v>
      </c>
      <c r="M6" s="13" t="str">
        <f>+IF('[1]4.1a O&amp;M Costs CR'!BK255=0,"",'[1]4.1a O&amp;M Costs CR'!BK255)</f>
        <v/>
      </c>
      <c r="N6" s="13" t="str">
        <f>+IF('[1]4.1a O&amp;M Costs CR'!BL255=0,"",'[1]4.1a O&amp;M Costs CR'!BL255)</f>
        <v/>
      </c>
      <c r="O6" s="13" t="str">
        <f>+IF('[1]4.1a O&amp;M Costs CR'!BM255=0,"",'[1]4.1a O&amp;M Costs CR'!BM255)</f>
        <v/>
      </c>
      <c r="P6" s="13" t="str">
        <f>+IF('[1]4.1a O&amp;M Costs CR'!BN255=0,"",'[1]4.1a O&amp;M Costs CR'!BN255)</f>
        <v/>
      </c>
      <c r="Q6" s="13">
        <f>+IF('[1]4.1a O&amp;M Costs CR'!BO255=0,"",'[1]4.1a O&amp;M Costs CR'!BO255)</f>
        <v>1424.711490698156</v>
      </c>
      <c r="R6" s="13" t="str">
        <f>+IF('[1]4.1a O&amp;M Costs CR'!BP255=0,"",'[1]4.1a O&amp;M Costs CR'!BP255)</f>
        <v/>
      </c>
      <c r="S6" s="13" t="str">
        <f>+IF('[1]4.1a O&amp;M Costs CR'!BQ255=0,"",'[1]4.1a O&amp;M Costs CR'!BQ255)</f>
        <v/>
      </c>
      <c r="T6" s="13" t="str">
        <f>+IF('[1]4.1a O&amp;M Costs CR'!BR255=0,"",'[1]4.1a O&amp;M Costs CR'!BR255)</f>
        <v/>
      </c>
      <c r="U6" s="13" t="str">
        <f>+IF('[1]4.1a O&amp;M Costs CR'!BS255=0,"",'[1]4.1a O&amp;M Costs CR'!BS255)</f>
        <v/>
      </c>
      <c r="V6" s="13">
        <f>+IF('[1]4.1a O&amp;M Costs CR'!BT255=0,"",'[1]4.1a O&amp;M Costs CR'!BT255)</f>
        <v>1730.604278461597</v>
      </c>
      <c r="W6" s="17">
        <f t="shared" si="0"/>
        <v>5293.7757921203693</v>
      </c>
      <c r="AC6" s="25" t="s">
        <v>54</v>
      </c>
      <c r="AD6" s="25">
        <v>490</v>
      </c>
      <c r="AE6" s="9">
        <v>490</v>
      </c>
    </row>
    <row r="7" spans="1:31" s="20" customFormat="1" ht="30" x14ac:dyDescent="0.25">
      <c r="A7" s="34"/>
      <c r="B7" s="14" t="s">
        <v>2</v>
      </c>
      <c r="C7" s="15">
        <f>SUM(C3:C6)</f>
        <v>36597.588004001627</v>
      </c>
      <c r="D7" s="15">
        <f t="shared" ref="D7:V7" si="1">SUM(D3:D6)</f>
        <v>38049.296636003375</v>
      </c>
      <c r="E7" s="15">
        <f t="shared" si="1"/>
        <v>39558.58988128612</v>
      </c>
      <c r="F7" s="15">
        <f t="shared" si="1"/>
        <v>41127.751936288216</v>
      </c>
      <c r="G7" s="15">
        <f t="shared" si="1"/>
        <v>52354.989149053741</v>
      </c>
      <c r="H7" s="15">
        <f t="shared" si="1"/>
        <v>44455.275888919336</v>
      </c>
      <c r="I7" s="15">
        <f t="shared" si="1"/>
        <v>46218.673731938565</v>
      </c>
      <c r="J7" s="15">
        <f t="shared" si="1"/>
        <v>48052.019896964273</v>
      </c>
      <c r="K7" s="15">
        <f t="shared" si="1"/>
        <v>49958.08900900287</v>
      </c>
      <c r="L7" s="15">
        <f t="shared" si="1"/>
        <v>63595.871031939998</v>
      </c>
      <c r="M7" s="15">
        <f t="shared" si="1"/>
        <v>54000.049242147987</v>
      </c>
      <c r="N7" s="15">
        <f t="shared" si="1"/>
        <v>56142.057551678488</v>
      </c>
      <c r="O7" s="15">
        <f t="shared" si="1"/>
        <v>58369.032442952695</v>
      </c>
      <c r="P7" s="15">
        <f t="shared" si="1"/>
        <v>60684.344267047738</v>
      </c>
      <c r="Q7" s="15">
        <f t="shared" si="1"/>
        <v>77250.227304922329</v>
      </c>
      <c r="R7" s="15">
        <f t="shared" si="1"/>
        <v>65594.13387604765</v>
      </c>
      <c r="S7" s="15">
        <f t="shared" si="1"/>
        <v>68196.04224077714</v>
      </c>
      <c r="T7" s="15">
        <f t="shared" si="1"/>
        <v>70901.159943574006</v>
      </c>
      <c r="U7" s="15">
        <f t="shared" si="1"/>
        <v>73713.580966996858</v>
      </c>
      <c r="V7" s="15">
        <f t="shared" si="1"/>
        <v>93836.243168444678</v>
      </c>
      <c r="W7" s="17">
        <f t="shared" si="0"/>
        <v>1138655.0161699876</v>
      </c>
      <c r="AC7" s="25" t="s">
        <v>55</v>
      </c>
      <c r="AD7" s="25">
        <v>165</v>
      </c>
      <c r="AE7" s="9">
        <v>165</v>
      </c>
    </row>
    <row r="8" spans="1:31" x14ac:dyDescent="0.25">
      <c r="A8" s="34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8"/>
      <c r="AC8" s="25" t="s">
        <v>56</v>
      </c>
      <c r="AD8" s="25">
        <v>100</v>
      </c>
      <c r="AE8" s="9">
        <v>100</v>
      </c>
    </row>
    <row r="9" spans="1:31" x14ac:dyDescent="0.25">
      <c r="A9" s="31" t="str">
        <f>CONCATENATE("2.1.2 Establish ",AD2," ha of forest protection zones.")</f>
        <v>2.1.2 Establish 583 ha of forest protection zones.</v>
      </c>
      <c r="B9" s="4" t="s">
        <v>4</v>
      </c>
      <c r="C9" s="11" t="str">
        <f>IF('[1]4.1a O&amp;M Costs CR'!BA7=0,"",'[1]4.1a O&amp;M Costs CR'!BA7)</f>
        <v/>
      </c>
      <c r="D9" s="11">
        <f>IF('[1]4.1a O&amp;M Costs CR'!BB7=0,"",'[1]4.1a O&amp;M Costs CR'!BB7)</f>
        <v>601.10802797188819</v>
      </c>
      <c r="E9" s="11" t="str">
        <f>IF('[1]4.1a O&amp;M Costs CR'!BC7=0,"",'[1]4.1a O&amp;M Costs CR'!BC7)</f>
        <v/>
      </c>
      <c r="F9" s="11">
        <f>IF('[1]4.1a O&amp;M Costs CR'!BD7=0,"",'[1]4.1a O&amp;M Costs CR'!BD7)</f>
        <v>649.74188873563367</v>
      </c>
      <c r="G9" s="11" t="str">
        <f>IF('[1]4.1a O&amp;M Costs CR'!BE7=0,"",'[1]4.1a O&amp;M Costs CR'!BE7)</f>
        <v/>
      </c>
      <c r="H9" s="11">
        <f>IF('[1]4.1a O&amp;M Costs CR'!BF7=0,"",'[1]4.1a O&amp;M Costs CR'!BF7)</f>
        <v>702.3105703680468</v>
      </c>
      <c r="I9" s="11" t="str">
        <f>IF('[1]4.1a O&amp;M Costs CR'!BG7=0,"",'[1]4.1a O&amp;M Costs CR'!BG7)</f>
        <v/>
      </c>
      <c r="J9" s="11">
        <f>IF('[1]4.1a O&amp;M Costs CR'!BH7=0,"",'[1]4.1a O&amp;M Costs CR'!BH7)</f>
        <v>759.13242750981112</v>
      </c>
      <c r="K9" s="11" t="str">
        <f>IF('[1]4.1a O&amp;M Costs CR'!BI7=0,"",'[1]4.1a O&amp;M Costs CR'!BI7)</f>
        <v/>
      </c>
      <c r="L9" s="11">
        <f>IF('[1]4.1a O&amp;M Costs CR'!BJ7=0,"",'[1]4.1a O&amp;M Costs CR'!BJ7)</f>
        <v>820.55157192769764</v>
      </c>
      <c r="M9" s="11" t="str">
        <f>IF('[1]4.1a O&amp;M Costs CR'!BK7=0,"",'[1]4.1a O&amp;M Costs CR'!BK7)</f>
        <v/>
      </c>
      <c r="N9" s="11">
        <f>IF('[1]4.1a O&amp;M Costs CR'!BL7=0,"",'[1]4.1a O&amp;M Costs CR'!BL7)</f>
        <v>886.93995644694462</v>
      </c>
      <c r="O9" s="11" t="str">
        <f>IF('[1]4.1a O&amp;M Costs CR'!BM7=0,"",'[1]4.1a O&amp;M Costs CR'!BM7)</f>
        <v/>
      </c>
      <c r="P9" s="11">
        <f>IF('[1]4.1a O&amp;M Costs CR'!BN7=0,"",'[1]4.1a O&amp;M Costs CR'!BN7)</f>
        <v>958.69962748840419</v>
      </c>
      <c r="Q9" s="11" t="str">
        <f>IF('[1]4.1a O&amp;M Costs CR'!BO7=0,"",'[1]4.1a O&amp;M Costs CR'!BO7)</f>
        <v/>
      </c>
      <c r="R9" s="11">
        <f>IF('[1]4.1a O&amp;M Costs CR'!BP7=0,"",'[1]4.1a O&amp;M Costs CR'!BP7)</f>
        <v>1036.2651598517589</v>
      </c>
      <c r="S9" s="11" t="str">
        <f>IF('[1]4.1a O&amp;M Costs CR'!BQ7=0,"",'[1]4.1a O&amp;M Costs CR'!BQ7)</f>
        <v/>
      </c>
      <c r="T9" s="11">
        <f>IF('[1]4.1a O&amp;M Costs CR'!BR7=0,"",'[1]4.1a O&amp;M Costs CR'!BR7)</f>
        <v>1120.106288489801</v>
      </c>
      <c r="U9" s="11" t="str">
        <f>IF('[1]4.1a O&amp;M Costs CR'!BS7=0,"",'[1]4.1a O&amp;M Costs CR'!BS7)</f>
        <v/>
      </c>
      <c r="V9" s="11">
        <f>IF('[1]4.1a O&amp;M Costs CR'!BT7=0,"",'[1]4.1a O&amp;M Costs CR'!BT7)</f>
        <v>1210.7307532117334</v>
      </c>
      <c r="W9" s="17">
        <f>SUM(C9:V9)</f>
        <v>8745.5862720017194</v>
      </c>
      <c r="AC9" s="25" t="s">
        <v>57</v>
      </c>
      <c r="AD9" s="25">
        <v>165</v>
      </c>
      <c r="AE9" s="9">
        <v>165</v>
      </c>
    </row>
    <row r="10" spans="1:31" x14ac:dyDescent="0.25">
      <c r="A10" s="31"/>
      <c r="B10" s="4" t="s">
        <v>5</v>
      </c>
      <c r="C10" s="11" t="str">
        <f>IF('[1]4.1a O&amp;M Costs CR'!BA17=0,"",'[1]4.1a O&amp;M Costs CR'!BA17)</f>
        <v/>
      </c>
      <c r="D10" s="11" t="str">
        <f>IF('[1]4.1a O&amp;M Costs CR'!BB17=0,"",'[1]4.1a O&amp;M Costs CR'!BB17)</f>
        <v/>
      </c>
      <c r="E10" s="11" t="str">
        <f>IF('[1]4.1a O&amp;M Costs CR'!BC17=0,"",'[1]4.1a O&amp;M Costs CR'!BC17)</f>
        <v/>
      </c>
      <c r="F10" s="11" t="str">
        <f>IF('[1]4.1a O&amp;M Costs CR'!BD17=0,"",'[1]4.1a O&amp;M Costs CR'!BD17)</f>
        <v/>
      </c>
      <c r="G10" s="11">
        <f>IF('[1]4.1a O&amp;M Costs CR'!BE17=0,"",'[1]4.1a O&amp;M Costs CR'!BE17)</f>
        <v>707.09950825582041</v>
      </c>
      <c r="H10" s="11" t="str">
        <f>IF('[1]4.1a O&amp;M Costs CR'!BF17=0,"",'[1]4.1a O&amp;M Costs CR'!BF17)</f>
        <v/>
      </c>
      <c r="I10" s="11" t="str">
        <f>IF('[1]4.1a O&amp;M Costs CR'!BG17=0,"",'[1]4.1a O&amp;M Costs CR'!BG17)</f>
        <v/>
      </c>
      <c r="J10" s="11" t="str">
        <f>IF('[1]4.1a O&amp;M Costs CR'!BH17=0,"",'[1]4.1a O&amp;M Costs CR'!BH17)</f>
        <v/>
      </c>
      <c r="K10" s="11" t="str">
        <f>IF('[1]4.1a O&amp;M Costs CR'!BI17=0,"",'[1]4.1a O&amp;M Costs CR'!BI17)</f>
        <v/>
      </c>
      <c r="L10" s="11">
        <f>IF('[1]4.1a O&amp;M Costs CR'!BJ17=0,"",'[1]4.1a O&amp;M Costs CR'!BJ17)</f>
        <v>830.46981586261268</v>
      </c>
      <c r="M10" s="11" t="str">
        <f>IF('[1]4.1a O&amp;M Costs CR'!BK17=0,"",'[1]4.1a O&amp;M Costs CR'!BK17)</f>
        <v/>
      </c>
      <c r="N10" s="11" t="str">
        <f>IF('[1]4.1a O&amp;M Costs CR'!BL17=0,"",'[1]4.1a O&amp;M Costs CR'!BL17)</f>
        <v/>
      </c>
      <c r="O10" s="11" t="str">
        <f>IF('[1]4.1a O&amp;M Costs CR'!BM17=0,"",'[1]4.1a O&amp;M Costs CR'!BM17)</f>
        <v/>
      </c>
      <c r="P10" s="11" t="str">
        <f>IF('[1]4.1a O&amp;M Costs CR'!BN17=0,"",'[1]4.1a O&amp;M Costs CR'!BN17)</f>
        <v/>
      </c>
      <c r="Q10" s="11">
        <f>IF('[1]4.1a O&amp;M Costs CR'!BO17=0,"",'[1]4.1a O&amp;M Costs CR'!BO17)</f>
        <v>975.3650045098932</v>
      </c>
      <c r="R10" s="11" t="str">
        <f>IF('[1]4.1a O&amp;M Costs CR'!BP17=0,"",'[1]4.1a O&amp;M Costs CR'!BP17)</f>
        <v/>
      </c>
      <c r="S10" s="11" t="str">
        <f>IF('[1]4.1a O&amp;M Costs CR'!BQ17=0,"",'[1]4.1a O&amp;M Costs CR'!BQ17)</f>
        <v/>
      </c>
      <c r="T10" s="11" t="str">
        <f>IF('[1]4.1a O&amp;M Costs CR'!BR17=0,"",'[1]4.1a O&amp;M Costs CR'!BR17)</f>
        <v/>
      </c>
      <c r="U10" s="11" t="str">
        <f>IF('[1]4.1a O&amp;M Costs CR'!BS17=0,"",'[1]4.1a O&amp;M Costs CR'!BS17)</f>
        <v/>
      </c>
      <c r="V10" s="11">
        <f>IF('[1]4.1a O&amp;M Costs CR'!BT17=0,"",'[1]4.1a O&amp;M Costs CR'!BT17)</f>
        <v>1145.5406010565553</v>
      </c>
      <c r="W10" s="17">
        <f>SUM(C10:V10)</f>
        <v>3658.4749296848818</v>
      </c>
      <c r="AC10" s="25" t="s">
        <v>58</v>
      </c>
      <c r="AD10" s="25">
        <v>165</v>
      </c>
      <c r="AE10" s="9">
        <v>165</v>
      </c>
    </row>
    <row r="11" spans="1:31" x14ac:dyDescent="0.25">
      <c r="A11" s="31"/>
      <c r="B11" s="4" t="s">
        <v>6</v>
      </c>
      <c r="C11" s="11">
        <f>IF('[1]4.1a O&amp;M Costs CR'!BA8=0,"",'[1]4.1a O&amp;M Costs CR'!BA8)</f>
        <v>1927.2457836357526</v>
      </c>
      <c r="D11" s="11">
        <f>IF('[1]4.1a O&amp;M Costs CR'!BB8=0,"",'[1]4.1a O&amp;M Costs CR'!BB8)</f>
        <v>2003.6934265729608</v>
      </c>
      <c r="E11" s="11">
        <f>IF('[1]4.1a O&amp;M Costs CR'!BC8=0,"",'[1]4.1a O&amp;M Costs CR'!BC8)</f>
        <v>2083.1735016785401</v>
      </c>
      <c r="F11" s="11">
        <f>IF('[1]4.1a O&amp;M Costs CR'!BD8=0,"",'[1]4.1a O&amp;M Costs CR'!BD8)</f>
        <v>2165.8062957854454</v>
      </c>
      <c r="G11" s="11">
        <f>IF('[1]4.1a O&amp;M Costs CR'!BE8=0,"",'[1]4.1a O&amp;M Costs CR'!BE8)</f>
        <v>2251.7168671184982</v>
      </c>
      <c r="H11" s="11">
        <f>IF('[1]4.1a O&amp;M Costs CR'!BF8=0,"",'[1]4.1a O&amp;M Costs CR'!BF8)</f>
        <v>2341.0352345601559</v>
      </c>
      <c r="I11" s="11">
        <f>IF('[1]4.1a O&amp;M Costs CR'!BG8=0,"",'[1]4.1a O&amp;M Costs CR'!BG8)</f>
        <v>2433.896574423854</v>
      </c>
      <c r="J11" s="11">
        <f>IF('[1]4.1a O&amp;M Costs CR'!BH8=0,"",'[1]4.1a O&amp;M Costs CR'!BH8)</f>
        <v>2530.4414250327036</v>
      </c>
      <c r="K11" s="11">
        <f>IF('[1]4.1a O&amp;M Costs CR'!BI8=0,"",'[1]4.1a O&amp;M Costs CR'!BI8)</f>
        <v>2630.8158994131759</v>
      </c>
      <c r="L11" s="11">
        <f>IF('[1]4.1a O&amp;M Costs CR'!BJ8=0,"",'[1]4.1a O&amp;M Costs CR'!BJ8)</f>
        <v>2735.1719064256586</v>
      </c>
      <c r="M11" s="11">
        <f>IF('[1]4.1a O&amp;M Costs CR'!BK8=0,"",'[1]4.1a O&amp;M Costs CR'!BK8)</f>
        <v>2843.6673806665458</v>
      </c>
      <c r="N11" s="11">
        <f>IF('[1]4.1a O&amp;M Costs CR'!BL8=0,"",'[1]4.1a O&amp;M Costs CR'!BL8)</f>
        <v>2956.4665214898159</v>
      </c>
      <c r="O11" s="11">
        <f>IF('[1]4.1a O&amp;M Costs CR'!BM8=0,"",'[1]4.1a O&amp;M Costs CR'!BM8)</f>
        <v>3073.7400415098132</v>
      </c>
      <c r="P11" s="11">
        <f>IF('[1]4.1a O&amp;M Costs CR'!BN8=0,"",'[1]4.1a O&amp;M Costs CR'!BN8)</f>
        <v>3195.665424961348</v>
      </c>
      <c r="Q11" s="11">
        <f>IF('[1]4.1a O&amp;M Costs CR'!BO8=0,"",'[1]4.1a O&amp;M Costs CR'!BO8)</f>
        <v>3322.4271963080996</v>
      </c>
      <c r="R11" s="11">
        <f>IF('[1]4.1a O&amp;M Costs CR'!BP8=0,"",'[1]4.1a O&amp;M Costs CR'!BP8)</f>
        <v>3454.2171995058629</v>
      </c>
      <c r="S11" s="11">
        <f>IF('[1]4.1a O&amp;M Costs CR'!BQ8=0,"",'[1]4.1a O&amp;M Costs CR'!BQ8)</f>
        <v>3591.2348883432601</v>
      </c>
      <c r="T11" s="11">
        <f>IF('[1]4.1a O&amp;M Costs CR'!BR8=0,"",'[1]4.1a O&amp;M Costs CR'!BR8)</f>
        <v>3733.6876282993367</v>
      </c>
      <c r="U11" s="11">
        <f>IF('[1]4.1a O&amp;M Costs CR'!BS8=0,"",'[1]4.1a O&amp;M Costs CR'!BS8)</f>
        <v>3881.7910103748868</v>
      </c>
      <c r="V11" s="11">
        <f>IF('[1]4.1a O&amp;M Costs CR'!BT8=0,"",'[1]4.1a O&amp;M Costs CR'!BT8)</f>
        <v>4035.7691773724441</v>
      </c>
      <c r="W11" s="17">
        <f>SUM(C11:V11)</f>
        <v>57191.663383478153</v>
      </c>
      <c r="AC11" s="25" t="s">
        <v>59</v>
      </c>
      <c r="AD11" s="25">
        <v>15</v>
      </c>
      <c r="AE11" s="9">
        <v>15</v>
      </c>
    </row>
    <row r="12" spans="1:31" s="9" customFormat="1" x14ac:dyDescent="0.25">
      <c r="A12" s="31"/>
      <c r="B12" s="12" t="s">
        <v>2</v>
      </c>
      <c r="C12" s="17">
        <f t="shared" ref="C12" si="2">SUM(C9:C11)</f>
        <v>1927.2457836357526</v>
      </c>
      <c r="D12" s="17">
        <f t="shared" ref="D12" si="3">SUM(D9:D11)</f>
        <v>2604.8014545448491</v>
      </c>
      <c r="E12" s="17">
        <f t="shared" ref="E12" si="4">SUM(E9:E11)</f>
        <v>2083.1735016785401</v>
      </c>
      <c r="F12" s="17">
        <f t="shared" ref="F12" si="5">SUM(F9:F11)</f>
        <v>2815.5481845210788</v>
      </c>
      <c r="G12" s="17">
        <f t="shared" ref="G12" si="6">SUM(G9:G11)</f>
        <v>2958.8163753743183</v>
      </c>
      <c r="H12" s="17">
        <f t="shared" ref="H12" si="7">SUM(H9:H11)</f>
        <v>3043.3458049282026</v>
      </c>
      <c r="I12" s="17">
        <f t="shared" ref="I12" si="8">SUM(I9:I11)</f>
        <v>2433.896574423854</v>
      </c>
      <c r="J12" s="17">
        <f t="shared" ref="J12" si="9">SUM(J9:J11)</f>
        <v>3289.5738525425149</v>
      </c>
      <c r="K12" s="17">
        <f t="shared" ref="K12" si="10">SUM(K9:K11)</f>
        <v>2630.8158994131759</v>
      </c>
      <c r="L12" s="17">
        <f t="shared" ref="L12" si="11">SUM(L9:L11)</f>
        <v>4386.1932942159692</v>
      </c>
      <c r="M12" s="17">
        <f t="shared" ref="M12" si="12">SUM(M9:M11)</f>
        <v>2843.6673806665458</v>
      </c>
      <c r="N12" s="17">
        <f t="shared" ref="N12" si="13">SUM(N9:N11)</f>
        <v>3843.4064779367604</v>
      </c>
      <c r="O12" s="17">
        <f t="shared" ref="O12" si="14">SUM(O9:O11)</f>
        <v>3073.7400415098132</v>
      </c>
      <c r="P12" s="17">
        <f t="shared" ref="P12" si="15">SUM(P9:P11)</f>
        <v>4154.3650524497525</v>
      </c>
      <c r="Q12" s="17">
        <f t="shared" ref="Q12" si="16">SUM(Q9:Q11)</f>
        <v>4297.792200817993</v>
      </c>
      <c r="R12" s="17">
        <f t="shared" ref="R12" si="17">SUM(R9:R11)</f>
        <v>4490.482359357622</v>
      </c>
      <c r="S12" s="17">
        <f t="shared" ref="S12" si="18">SUM(S9:S11)</f>
        <v>3591.2348883432601</v>
      </c>
      <c r="T12" s="17">
        <f t="shared" ref="T12" si="19">SUM(T9:T11)</f>
        <v>4853.7939167891382</v>
      </c>
      <c r="U12" s="17">
        <f t="shared" ref="U12" si="20">SUM(U9:U11)</f>
        <v>3881.7910103748868</v>
      </c>
      <c r="V12" s="17">
        <f t="shared" ref="V12" si="21">SUM(V9:V11)</f>
        <v>6392.0405316407323</v>
      </c>
      <c r="W12" s="17">
        <f t="shared" ref="W12" si="22">SUM(W9:W11)</f>
        <v>69595.72458516476</v>
      </c>
      <c r="AC12" s="24" t="s">
        <v>60</v>
      </c>
      <c r="AD12" s="25">
        <v>5</v>
      </c>
      <c r="AE12" s="9">
        <v>5</v>
      </c>
    </row>
    <row r="13" spans="1:31" x14ac:dyDescent="0.25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AC13" s="25" t="s">
        <v>61</v>
      </c>
      <c r="AD13" s="25">
        <v>15</v>
      </c>
      <c r="AE13" s="9">
        <v>15</v>
      </c>
    </row>
    <row r="14" spans="1:31" x14ac:dyDescent="0.25">
      <c r="A14" s="34" t="str">
        <f>CONCATENATE("2.1.3 Protect and restore ",AD3," ha of natural forest in major recharge areas and riparian zones.")</f>
        <v>2.1.3 Protect and restore 250 ha of natural forest in major recharge areas and riparian zones.</v>
      </c>
      <c r="B14" s="7" t="s">
        <v>4</v>
      </c>
      <c r="C14" s="13" t="str">
        <f>IF('[1]4.1a O&amp;M Costs CR'!BA30=0,"",'[1]4.1a O&amp;M Costs CR'!BA30)</f>
        <v/>
      </c>
      <c r="D14" s="13">
        <f>IF('[1]4.1a O&amp;M Costs CR'!BB30=0,"",'[1]4.1a O&amp;M Costs CR'!BB30)</f>
        <v>257.76502057113561</v>
      </c>
      <c r="E14" s="13" t="str">
        <f>IF('[1]4.1a O&amp;M Costs CR'!BC30=0,"",'[1]4.1a O&amp;M Costs CR'!BC30)</f>
        <v/>
      </c>
      <c r="F14" s="13">
        <f>IF('[1]4.1a O&amp;M Costs CR'!BD30=0,"",'[1]4.1a O&amp;M Costs CR'!BD30)</f>
        <v>278.62002089864222</v>
      </c>
      <c r="G14" s="13" t="str">
        <f>IF('[1]4.1a O&amp;M Costs CR'!BE30=0,"",'[1]4.1a O&amp;M Costs CR'!BE30)</f>
        <v/>
      </c>
      <c r="H14" s="13">
        <f>IF('[1]4.1a O&amp;M Costs CR'!BF30=0,"",'[1]4.1a O&amp;M Costs CR'!BF30)</f>
        <v>301.16233720756725</v>
      </c>
      <c r="I14" s="13" t="str">
        <f>IF('[1]4.1a O&amp;M Costs CR'!BG30=0,"",'[1]4.1a O&amp;M Costs CR'!BG30)</f>
        <v/>
      </c>
      <c r="J14" s="13">
        <f>IF('[1]4.1a O&amp;M Costs CR'!BH30=0,"",'[1]4.1a O&amp;M Costs CR'!BH30)</f>
        <v>325.52848521003909</v>
      </c>
      <c r="K14" s="13" t="str">
        <f>IF('[1]4.1a O&amp;M Costs CR'!BI30=0,"",'[1]4.1a O&amp;M Costs CR'!BI30)</f>
        <v/>
      </c>
      <c r="L14" s="13">
        <f>IF('[1]4.1a O&amp;M Costs CR'!BJ30=0,"",'[1]4.1a O&amp;M Costs CR'!BJ30)</f>
        <v>351.86602569798356</v>
      </c>
      <c r="M14" s="13" t="str">
        <f>IF('[1]4.1a O&amp;M Costs CR'!BK30=0,"",'[1]4.1a O&amp;M Costs CR'!BK30)</f>
        <v/>
      </c>
      <c r="N14" s="13">
        <f>IF('[1]4.1a O&amp;M Costs CR'!BL30=0,"",'[1]4.1a O&amp;M Costs CR'!BL30)</f>
        <v>380.3344581676435</v>
      </c>
      <c r="O14" s="13" t="str">
        <f>IF('[1]4.1a O&amp;M Costs CR'!BM30=0,"",'[1]4.1a O&amp;M Costs CR'!BM30)</f>
        <v/>
      </c>
      <c r="P14" s="13">
        <f>IF('[1]4.1a O&amp;M Costs CR'!BN30=0,"",'[1]4.1a O&amp;M Costs CR'!BN30)</f>
        <v>411.10618674459869</v>
      </c>
      <c r="Q14" s="13" t="str">
        <f>IF('[1]4.1a O&amp;M Costs CR'!BO30=0,"",'[1]4.1a O&amp;M Costs CR'!BO30)</f>
        <v/>
      </c>
      <c r="R14" s="13">
        <f>IF('[1]4.1a O&amp;M Costs CR'!BP30=0,"",'[1]4.1a O&amp;M Costs CR'!BP30)</f>
        <v>444.36756425890178</v>
      </c>
      <c r="S14" s="13" t="str">
        <f>IF('[1]4.1a O&amp;M Costs CR'!BQ30=0,"",'[1]4.1a O&amp;M Costs CR'!BQ30)</f>
        <v/>
      </c>
      <c r="T14" s="13">
        <f>IF('[1]4.1a O&amp;M Costs CR'!BR30=0,"",'[1]4.1a O&amp;M Costs CR'!BR30)</f>
        <v>480.32002079322518</v>
      </c>
      <c r="U14" s="13" t="str">
        <f>IF('[1]4.1a O&amp;M Costs CR'!BS30=0,"",'[1]4.1a O&amp;M Costs CR'!BS30)</f>
        <v/>
      </c>
      <c r="V14" s="13">
        <f>IF('[1]4.1a O&amp;M Costs CR'!BT30=0,"",'[1]4.1a O&amp;M Costs CR'!BT30)</f>
        <v>519.18128353847919</v>
      </c>
      <c r="W14" s="15">
        <f t="shared" ref="W14" si="23">SUM(C14:V14)</f>
        <v>3750.2514030882157</v>
      </c>
      <c r="AC14" s="25" t="s">
        <v>62</v>
      </c>
      <c r="AD14" s="25">
        <v>15</v>
      </c>
      <c r="AE14" s="9">
        <v>15</v>
      </c>
    </row>
    <row r="15" spans="1:31" x14ac:dyDescent="0.25">
      <c r="A15" s="34"/>
      <c r="B15" s="7" t="s">
        <v>6</v>
      </c>
      <c r="C15" s="13">
        <f>IF('[1]4.1a O&amp;M Costs CR'!BA31=0,"",'[1]4.1a O&amp;M Costs CR'!BA31)</f>
        <v>826.43472711653203</v>
      </c>
      <c r="D15" s="13">
        <f>IF('[1]4.1a O&amp;M Costs CR'!BB31=0,"",'[1]4.1a O&amp;M Costs CR'!BB31)</f>
        <v>859.21673523711877</v>
      </c>
      <c r="E15" s="13">
        <f>IF('[1]4.1a O&amp;M Costs CR'!BC31=0,"",'[1]4.1a O&amp;M Costs CR'!BC31)</f>
        <v>893.29910020520583</v>
      </c>
      <c r="F15" s="13">
        <f>IF('[1]4.1a O&amp;M Costs CR'!BD31=0,"",'[1]4.1a O&amp;M Costs CR'!BD31)</f>
        <v>928.73340299547397</v>
      </c>
      <c r="G15" s="13">
        <f>IF('[1]4.1a O&amp;M Costs CR'!BE31=0,"",'[1]4.1a O&amp;M Costs CR'!BE31)</f>
        <v>965.5732706340043</v>
      </c>
      <c r="H15" s="13">
        <f>IF('[1]4.1a O&amp;M Costs CR'!BF31=0,"",'[1]4.1a O&amp;M Costs CR'!BF31)</f>
        <v>1003.8744573585574</v>
      </c>
      <c r="I15" s="13">
        <f>IF('[1]4.1a O&amp;M Costs CR'!BG31=0,"",'[1]4.1a O&amp;M Costs CR'!BG31)</f>
        <v>1043.6949289982219</v>
      </c>
      <c r="J15" s="13">
        <f>IF('[1]4.1a O&amp;M Costs CR'!BH31=0,"",'[1]4.1a O&amp;M Costs CR'!BH31)</f>
        <v>1085.0949507001301</v>
      </c>
      <c r="K15" s="13">
        <f>IF('[1]4.1a O&amp;M Costs CR'!BI31=0,"",'[1]4.1a O&amp;M Costs CR'!BI31)</f>
        <v>1128.1371781360103</v>
      </c>
      <c r="L15" s="13">
        <f>IF('[1]4.1a O&amp;M Costs CR'!BJ31=0,"",'[1]4.1a O&amp;M Costs CR'!BJ31)</f>
        <v>1172.8867523266117</v>
      </c>
      <c r="M15" s="13">
        <f>IF('[1]4.1a O&amp;M Costs CR'!BK31=0,"",'[1]4.1a O&amp;M Costs CR'!BK31)</f>
        <v>1219.4113982275069</v>
      </c>
      <c r="N15" s="13">
        <f>IF('[1]4.1a O&amp;M Costs CR'!BL31=0,"",'[1]4.1a O&amp;M Costs CR'!BL31)</f>
        <v>1267.7815272254784</v>
      </c>
      <c r="O15" s="13">
        <f>IF('[1]4.1a O&amp;M Costs CR'!BM31=0,"",'[1]4.1a O&amp;M Costs CR'!BM31)</f>
        <v>1318.0703437006061</v>
      </c>
      <c r="P15" s="13">
        <f>IF('[1]4.1a O&amp;M Costs CR'!BN31=0,"",'[1]4.1a O&amp;M Costs CR'!BN31)</f>
        <v>1370.3539558153293</v>
      </c>
      <c r="Q15" s="13">
        <f>IF('[1]4.1a O&amp;M Costs CR'!BO31=0,"",'[1]4.1a O&amp;M Costs CR'!BO31)</f>
        <v>1424.711490698156</v>
      </c>
      <c r="R15" s="13">
        <f>IF('[1]4.1a O&amp;M Costs CR'!BP31=0,"",'[1]4.1a O&amp;M Costs CR'!BP31)</f>
        <v>1481.225214196339</v>
      </c>
      <c r="S15" s="13">
        <f>IF('[1]4.1a O&amp;M Costs CR'!BQ31=0,"",'[1]4.1a O&amp;M Costs CR'!BQ31)</f>
        <v>1539.9806553787564</v>
      </c>
      <c r="T15" s="13">
        <f>IF('[1]4.1a O&amp;M Costs CR'!BR31=0,"",'[1]4.1a O&amp;M Costs CR'!BR31)</f>
        <v>1601.066735977417</v>
      </c>
      <c r="U15" s="13">
        <f>IF('[1]4.1a O&amp;M Costs CR'!BS31=0,"",'[1]4.1a O&amp;M Costs CR'!BS31)</f>
        <v>1664.5759049635021</v>
      </c>
      <c r="V15" s="13">
        <f>IF('[1]4.1a O&amp;M Costs CR'!BT31=0,"",'[1]4.1a O&amp;M Costs CR'!BT31)</f>
        <v>1730.604278461597</v>
      </c>
      <c r="W15" s="15">
        <f>SUM(C15:V15)</f>
        <v>24524.727008352555</v>
      </c>
    </row>
    <row r="16" spans="1:31" x14ac:dyDescent="0.25">
      <c r="A16" s="34"/>
      <c r="B16" s="7" t="s">
        <v>5</v>
      </c>
      <c r="C16" s="13" t="str">
        <f>IF('[1]4.1a O&amp;M Costs CR'!BA40=0,"",'[1]4.1a O&amp;M Costs CR'!BA40)</f>
        <v/>
      </c>
      <c r="D16" s="13" t="str">
        <f>IF('[1]4.1a O&amp;M Costs CR'!BB40=0,"",'[1]4.1a O&amp;M Costs CR'!BB40)</f>
        <v/>
      </c>
      <c r="E16" s="13" t="str">
        <f>IF('[1]4.1a O&amp;M Costs CR'!BC40=0,"",'[1]4.1a O&amp;M Costs CR'!BC40)</f>
        <v/>
      </c>
      <c r="F16" s="13" t="str">
        <f>IF('[1]4.1a O&amp;M Costs CR'!BD40=0,"",'[1]4.1a O&amp;M Costs CR'!BD40)</f>
        <v/>
      </c>
      <c r="G16" s="13">
        <f>IF('[1]4.1a O&amp;M Costs CR'!BE40=0,"",'[1]4.1a O&amp;M Costs CR'!BE40)</f>
        <v>1516.0795631557041</v>
      </c>
      <c r="H16" s="13" t="str">
        <f>IF('[1]4.1a O&amp;M Costs CR'!BF40=0,"",'[1]4.1a O&amp;M Costs CR'!BF40)</f>
        <v/>
      </c>
      <c r="I16" s="13" t="str">
        <f>IF('[1]4.1a O&amp;M Costs CR'!BG40=0,"",'[1]4.1a O&amp;M Costs CR'!BG40)</f>
        <v/>
      </c>
      <c r="J16" s="13" t="str">
        <f>IF('[1]4.1a O&amp;M Costs CR'!BH40=0,"",'[1]4.1a O&amp;M Costs CR'!BH40)</f>
        <v/>
      </c>
      <c r="K16" s="13" t="str">
        <f>IF('[1]4.1a O&amp;M Costs CR'!BI40=0,"",'[1]4.1a O&amp;M Costs CR'!BI40)</f>
        <v/>
      </c>
      <c r="L16" s="13">
        <f>IF('[1]4.1a O&amp;M Costs CR'!BJ40=0,"",'[1]4.1a O&amp;M Costs CR'!BJ40)</f>
        <v>1780.5956600827888</v>
      </c>
      <c r="M16" s="13" t="str">
        <f>IF('[1]4.1a O&amp;M Costs CR'!BK40=0,"",'[1]4.1a O&amp;M Costs CR'!BK40)</f>
        <v/>
      </c>
      <c r="N16" s="13" t="str">
        <f>IF('[1]4.1a O&amp;M Costs CR'!BL40=0,"",'[1]4.1a O&amp;M Costs CR'!BL40)</f>
        <v/>
      </c>
      <c r="O16" s="13" t="str">
        <f>IF('[1]4.1a O&amp;M Costs CR'!BM40=0,"",'[1]4.1a O&amp;M Costs CR'!BM40)</f>
        <v/>
      </c>
      <c r="P16" s="13" t="str">
        <f>IF('[1]4.1a O&amp;M Costs CR'!BN40=0,"",'[1]4.1a O&amp;M Costs CR'!BN40)</f>
        <v/>
      </c>
      <c r="Q16" s="13">
        <f>IF('[1]4.1a O&amp;M Costs CR'!BO40=0,"",'[1]4.1a O&amp;M Costs CR'!BO40)</f>
        <v>2091.262874163579</v>
      </c>
      <c r="R16" s="13" t="str">
        <f>IF('[1]4.1a O&amp;M Costs CR'!BP40=0,"",'[1]4.1a O&amp;M Costs CR'!BP40)</f>
        <v/>
      </c>
      <c r="S16" s="13" t="str">
        <f>IF('[1]4.1a O&amp;M Costs CR'!BQ40=0,"",'[1]4.1a O&amp;M Costs CR'!BQ40)</f>
        <v/>
      </c>
      <c r="T16" s="13" t="str">
        <f>IF('[1]4.1a O&amp;M Costs CR'!BR40=0,"",'[1]4.1a O&amp;M Costs CR'!BR40)</f>
        <v/>
      </c>
      <c r="U16" s="13" t="str">
        <f>IF('[1]4.1a O&amp;M Costs CR'!BS40=0,"",'[1]4.1a O&amp;M Costs CR'!BS40)</f>
        <v/>
      </c>
      <c r="V16" s="13">
        <f>IF('[1]4.1a O&amp;M Costs CR'!BT40=0,"",'[1]4.1a O&amp;M Costs CR'!BT40)</f>
        <v>2456.1333641864394</v>
      </c>
      <c r="W16" s="15">
        <f t="shared" ref="W16:W18" si="24">SUM(C16:V16)</f>
        <v>7844.0714615885108</v>
      </c>
      <c r="X16" t="s">
        <v>47</v>
      </c>
    </row>
    <row r="17" spans="1:23" x14ac:dyDescent="0.25">
      <c r="A17" s="34"/>
      <c r="B17" s="7" t="s">
        <v>7</v>
      </c>
      <c r="C17" s="13" t="str">
        <f>IF('[1]4.1a O&amp;M Costs CR'!BA32+'[1]4.1a O&amp;M Costs CR'!BA41+'[1]4.1a O&amp;M Costs CR'!BA42+'[1]4.1a O&amp;M Costs CR'!BA43=0,"",'[1]4.1a O&amp;M Costs CR'!BA32+'[1]4.1a O&amp;M Costs CR'!BA41+'[1]4.1a O&amp;M Costs CR'!BA42+'[1]4.1a O&amp;M Costs CR'!BA43)</f>
        <v/>
      </c>
      <c r="D17" s="13">
        <f>IF('[1]4.1a O&amp;M Costs CR'!BB32+'[1]4.1a O&amp;M Costs CR'!BB41+'[1]4.1a O&amp;M Costs CR'!BB42+'[1]4.1a O&amp;M Costs CR'!BB43=0,"",'[1]4.1a O&amp;M Costs CR'!BB32+'[1]4.1a O&amp;M Costs CR'!BB41+'[1]4.1a O&amp;M Costs CR'!BB42+'[1]4.1a O&amp;M Costs CR'!BB43)</f>
        <v>23455.755304245668</v>
      </c>
      <c r="E17" s="13" t="str">
        <f>IF('[1]4.1a O&amp;M Costs CR'!BC32+'[1]4.1a O&amp;M Costs CR'!BC41+'[1]4.1a O&amp;M Costs CR'!BC42+'[1]4.1a O&amp;M Costs CR'!BC43=0,"",'[1]4.1a O&amp;M Costs CR'!BC32+'[1]4.1a O&amp;M Costs CR'!BC41+'[1]4.1a O&amp;M Costs CR'!BC42+'[1]4.1a O&amp;M Costs CR'!BC43)</f>
        <v/>
      </c>
      <c r="F17" s="13">
        <f>IF('[1]4.1a O&amp;M Costs CR'!BD32+'[1]4.1a O&amp;M Costs CR'!BD41+'[1]4.1a O&amp;M Costs CR'!BD42+'[1]4.1a O&amp;M Costs CR'!BD43=0,"",'[1]4.1a O&amp;M Costs CR'!BD32+'[1]4.1a O&amp;M Costs CR'!BD41+'[1]4.1a O&amp;M Costs CR'!BD42+'[1]4.1a O&amp;M Costs CR'!BD43)</f>
        <v>25119.849024571908</v>
      </c>
      <c r="G17" s="13" t="str">
        <f>IF('[1]4.1a O&amp;M Costs CR'!BE32+'[1]4.1a O&amp;M Costs CR'!BE41+'[1]4.1a O&amp;M Costs CR'!BE42+'[1]4.1a O&amp;M Costs CR'!BE43=0,"",'[1]4.1a O&amp;M Costs CR'!BE32+'[1]4.1a O&amp;M Costs CR'!BE41+'[1]4.1a O&amp;M Costs CR'!BE42+'[1]4.1a O&amp;M Costs CR'!BE43)</f>
        <v/>
      </c>
      <c r="H17" s="13">
        <f>IF('[1]4.1a O&amp;M Costs CR'!BF32+'[1]4.1a O&amp;M Costs CR'!BF41+'[1]4.1a O&amp;M Costs CR'!BF42+'[1]4.1a O&amp;M Costs CR'!BF43=0,"",'[1]4.1a O&amp;M Costs CR'!BF32+'[1]4.1a O&amp;M Costs CR'!BF41+'[1]4.1a O&amp;M Costs CR'!BF42+'[1]4.1a O&amp;M Costs CR'!BF43)</f>
        <v>26903.055948250785</v>
      </c>
      <c r="I17" s="13" t="str">
        <f>IF('[1]4.1a O&amp;M Costs CR'!BG32+'[1]4.1a O&amp;M Costs CR'!BG41+'[1]4.1a O&amp;M Costs CR'!BG42+'[1]4.1a O&amp;M Costs CR'!BG43=0,"",'[1]4.1a O&amp;M Costs CR'!BG32+'[1]4.1a O&amp;M Costs CR'!BG41+'[1]4.1a O&amp;M Costs CR'!BG42+'[1]4.1a O&amp;M Costs CR'!BG43)</f>
        <v/>
      </c>
      <c r="J17" s="13">
        <f>IF('[1]4.1a O&amp;M Costs CR'!BH32+'[1]4.1a O&amp;M Costs CR'!BH41+'[1]4.1a O&amp;M Costs CR'!BH42+'[1]4.1a O&amp;M Costs CR'!BH43=0,"",'[1]4.1a O&amp;M Costs CR'!BH32+'[1]4.1a O&amp;M Costs CR'!BH41+'[1]4.1a O&amp;M Costs CR'!BH42+'[1]4.1a O&amp;M Costs CR'!BH43)</f>
        <v>28813.981743291737</v>
      </c>
      <c r="K17" s="13" t="str">
        <f>IF('[1]4.1a O&amp;M Costs CR'!BI32+'[1]4.1a O&amp;M Costs CR'!BI41+'[1]4.1a O&amp;M Costs CR'!BI42+'[1]4.1a O&amp;M Costs CR'!BI43=0,"",'[1]4.1a O&amp;M Costs CR'!BI32+'[1]4.1a O&amp;M Costs CR'!BI41+'[1]4.1a O&amp;M Costs CR'!BI42+'[1]4.1a O&amp;M Costs CR'!BI43)</f>
        <v/>
      </c>
      <c r="L17" s="13">
        <f>IF('[1]4.1a O&amp;M Costs CR'!BJ32+'[1]4.1a O&amp;M Costs CR'!BJ41+'[1]4.1a O&amp;M Costs CR'!BJ42+'[1]4.1a O&amp;M Costs CR'!BJ43=0,"",'[1]4.1a O&amp;M Costs CR'!BJ32+'[1]4.1a O&amp;M Costs CR'!BJ41+'[1]4.1a O&amp;M Costs CR'!BJ42+'[1]4.1a O&amp;M Costs CR'!BJ43)</f>
        <v>30861.85980641425</v>
      </c>
      <c r="M17" s="13" t="str">
        <f>IF('[1]4.1a O&amp;M Costs CR'!BK32+'[1]4.1a O&amp;M Costs CR'!BK41+'[1]4.1a O&amp;M Costs CR'!BK42+'[1]4.1a O&amp;M Costs CR'!BK43=0,"",'[1]4.1a O&amp;M Costs CR'!BK32+'[1]4.1a O&amp;M Costs CR'!BK41+'[1]4.1a O&amp;M Costs CR'!BK42+'[1]4.1a O&amp;M Costs CR'!BK43)</f>
        <v/>
      </c>
      <c r="N17" s="13">
        <f>IF('[1]4.1a O&amp;M Costs CR'!BL32+'[1]4.1a O&amp;M Costs CR'!BL41+'[1]4.1a O&amp;M Costs CR'!BL42+'[1]4.1a O&amp;M Costs CR'!BL43=0,"",'[1]4.1a O&amp;M Costs CR'!BL32+'[1]4.1a O&amp;M Costs CR'!BL41+'[1]4.1a O&amp;M Costs CR'!BL42+'[1]4.1a O&amp;M Costs CR'!BL43)</f>
        <v>33056.597497406328</v>
      </c>
      <c r="O17" s="13" t="str">
        <f>IF('[1]4.1a O&amp;M Costs CR'!BM32+'[1]4.1a O&amp;M Costs CR'!BM41+'[1]4.1a O&amp;M Costs CR'!BM42+'[1]4.1a O&amp;M Costs CR'!BM43=0,"",'[1]4.1a O&amp;M Costs CR'!BM32+'[1]4.1a O&amp;M Costs CR'!BM41+'[1]4.1a O&amp;M Costs CR'!BM42+'[1]4.1a O&amp;M Costs CR'!BM43)</f>
        <v/>
      </c>
      <c r="P17" s="13">
        <f>IF('[1]4.1a O&amp;M Costs CR'!BN32+'[1]4.1a O&amp;M Costs CR'!BN41+'[1]4.1a O&amp;M Costs CR'!BN42+'[1]4.1a O&amp;M Costs CR'!BN43=0,"",'[1]4.1a O&amp;M Costs CR'!BN32+'[1]4.1a O&amp;M Costs CR'!BN41+'[1]4.1a O&amp;M Costs CR'!BN42+'[1]4.1a O&amp;M Costs CR'!BN43)</f>
        <v>35408.825811635834</v>
      </c>
      <c r="Q17" s="13" t="str">
        <f>IF('[1]4.1a O&amp;M Costs CR'!BO32+'[1]4.1a O&amp;M Costs CR'!BO41+'[1]4.1a O&amp;M Costs CR'!BO42+'[1]4.1a O&amp;M Costs CR'!BO43=0,"",'[1]4.1a O&amp;M Costs CR'!BO32+'[1]4.1a O&amp;M Costs CR'!BO41+'[1]4.1a O&amp;M Costs CR'!BO42+'[1]4.1a O&amp;M Costs CR'!BO43)</f>
        <v/>
      </c>
      <c r="R17" s="13">
        <f>IF('[1]4.1a O&amp;M Costs CR'!BP32+'[1]4.1a O&amp;M Costs CR'!BP41+'[1]4.1a O&amp;M Costs CR'!BP42+'[1]4.1a O&amp;M Costs CR'!BP43=0,"",'[1]4.1a O&amp;M Costs CR'!BP32+'[1]4.1a O&amp;M Costs CR'!BP41+'[1]4.1a O&amp;M Costs CR'!BP42+'[1]4.1a O&amp;M Costs CR'!BP43)</f>
        <v>37929.952748784366</v>
      </c>
      <c r="S17" s="13" t="str">
        <f>IF('[1]4.1a O&amp;M Costs CR'!BQ32+'[1]4.1a O&amp;M Costs CR'!BQ41+'[1]4.1a O&amp;M Costs CR'!BQ42+'[1]4.1a O&amp;M Costs CR'!BQ43=0,"",'[1]4.1a O&amp;M Costs CR'!BQ32+'[1]4.1a O&amp;M Costs CR'!BQ41+'[1]4.1a O&amp;M Costs CR'!BQ42+'[1]4.1a O&amp;M Costs CR'!BQ43)</f>
        <v/>
      </c>
      <c r="T17" s="13">
        <f>IF('[1]4.1a O&amp;M Costs CR'!BR32+'[1]4.1a O&amp;M Costs CR'!BR41+'[1]4.1a O&amp;M Costs CR'!BR42+'[1]4.1a O&amp;M Costs CR'!BR43=0,"",'[1]4.1a O&amp;M Costs CR'!BR32+'[1]4.1a O&amp;M Costs CR'!BR41+'[1]4.1a O&amp;M Costs CR'!BR42+'[1]4.1a O&amp;M Costs CR'!BR43)</f>
        <v>40632.220655417885</v>
      </c>
      <c r="U17" s="13" t="str">
        <f>IF('[1]4.1a O&amp;M Costs CR'!BS32+'[1]4.1a O&amp;M Costs CR'!BS41+'[1]4.1a O&amp;M Costs CR'!BS42+'[1]4.1a O&amp;M Costs CR'!BS43=0,"",'[1]4.1a O&amp;M Costs CR'!BS32+'[1]4.1a O&amp;M Costs CR'!BS41+'[1]4.1a O&amp;M Costs CR'!BS42+'[1]4.1a O&amp;M Costs CR'!BS43)</f>
        <v/>
      </c>
      <c r="V17" s="13">
        <f>IF('[1]4.1a O&amp;M Costs CR'!BT32+'[1]4.1a O&amp;M Costs CR'!BT41+'[1]4.1a O&amp;M Costs CR'!BT42+'[1]4.1a O&amp;M Costs CR'!BT43=0,"",'[1]4.1a O&amp;M Costs CR'!BT32+'[1]4.1a O&amp;M Costs CR'!BT41+'[1]4.1a O&amp;M Costs CR'!BT42+'[1]4.1a O&amp;M Costs CR'!BT43)</f>
        <v>43528.767840044457</v>
      </c>
      <c r="W17" s="15">
        <f t="shared" si="24"/>
        <v>325710.86638006323</v>
      </c>
    </row>
    <row r="18" spans="1:23" x14ac:dyDescent="0.25">
      <c r="A18" s="34"/>
      <c r="B18" s="7" t="s">
        <v>8</v>
      </c>
      <c r="C18" s="13">
        <f>IF('[1]4.1a O&amp;M Costs CR'!BA34+'[1]4.1a O&amp;M Costs CR'!BA35+'[1]4.1a O&amp;M Costs CR'!BA36+'[1]4.1a O&amp;M Costs CR'!BA44+'[1]4.1a O&amp;M Costs CR'!BA45=0,"",'[1]4.1a O&amp;M Costs CR'!BA34+'[1]4.1a O&amp;M Costs CR'!BA35+'[1]4.1a O&amp;M Costs CR'!BA36+'[1]4.1a O&amp;M Costs CR'!BA44+'[1]4.1a O&amp;M Costs CR'!BA45)</f>
        <v>2464.4486805611932</v>
      </c>
      <c r="D18" s="13">
        <f>IF('[1]4.1a O&amp;M Costs CR'!BB34+'[1]4.1a O&amp;M Costs CR'!BB35+'[1]4.1a O&amp;M Costs CR'!BB36+'[1]4.1a O&amp;M Costs CR'!BB44+'[1]4.1a O&amp;M Costs CR'!BB45=0,"",'[1]4.1a O&amp;M Costs CR'!BB34+'[1]4.1a O&amp;M Costs CR'!BB35+'[1]4.1a O&amp;M Costs CR'!BB36+'[1]4.1a O&amp;M Costs CR'!BB44+'[1]4.1a O&amp;M Costs CR'!BB45)</f>
        <v>2548.248582499451</v>
      </c>
      <c r="E18" s="13">
        <f>IF('[1]4.1a O&amp;M Costs CR'!BC34+'[1]4.1a O&amp;M Costs CR'!BC35+'[1]4.1a O&amp;M Costs CR'!BC36+'[1]4.1a O&amp;M Costs CR'!BC44+'[1]4.1a O&amp;M Costs CR'!BC45=0,"",'[1]4.1a O&amp;M Costs CR'!BC34+'[1]4.1a O&amp;M Costs CR'!BC35+'[1]4.1a O&amp;M Costs CR'!BC36+'[1]4.1a O&amp;M Costs CR'!BC44+'[1]4.1a O&amp;M Costs CR'!BC45)</f>
        <v>2634.9163509855334</v>
      </c>
      <c r="F18" s="13">
        <f>IF('[1]4.1a O&amp;M Costs CR'!BD34+'[1]4.1a O&amp;M Costs CR'!BD35+'[1]4.1a O&amp;M Costs CR'!BD36+'[1]4.1a O&amp;M Costs CR'!BD44+'[1]4.1a O&amp;M Costs CR'!BD45=0,"",'[1]4.1a O&amp;M Costs CR'!BD34+'[1]4.1a O&amp;M Costs CR'!BD35+'[1]4.1a O&amp;M Costs CR'!BD36+'[1]4.1a O&amp;M Costs CR'!BD44+'[1]4.1a O&amp;M Costs CR'!BD45)</f>
        <v>2724.5508331053152</v>
      </c>
      <c r="G18" s="13">
        <f>IF('[1]4.1a O&amp;M Costs CR'!BE34+'[1]4.1a O&amp;M Costs CR'!BE35+'[1]4.1a O&amp;M Costs CR'!BE36+'[1]4.1a O&amp;M Costs CR'!BE44+'[1]4.1a O&amp;M Costs CR'!BE45=0,"",'[1]4.1a O&amp;M Costs CR'!BE34+'[1]4.1a O&amp;M Costs CR'!BE35+'[1]4.1a O&amp;M Costs CR'!BE36+'[1]4.1a O&amp;M Costs CR'!BE44+'[1]4.1a O&amp;M Costs CR'!BE45)</f>
        <v>2817.2543094651837</v>
      </c>
      <c r="H18" s="13" t="str">
        <f>IF('[1]4.1a O&amp;M Costs CR'!BF34+'[1]4.1a O&amp;M Costs CR'!BF35+'[1]4.1a O&amp;M Costs CR'!BF36+'[1]4.1a O&amp;M Costs CR'!BF44+'[1]4.1a O&amp;M Costs CR'!BF45=0,"",'[1]4.1a O&amp;M Costs CR'!BF34+'[1]4.1a O&amp;M Costs CR'!BF35+'[1]4.1a O&amp;M Costs CR'!BF36+'[1]4.1a O&amp;M Costs CR'!BF44+'[1]4.1a O&amp;M Costs CR'!BF45)</f>
        <v/>
      </c>
      <c r="I18" s="13" t="str">
        <f>IF('[1]4.1a O&amp;M Costs CR'!BG34+'[1]4.1a O&amp;M Costs CR'!BG35+'[1]4.1a O&amp;M Costs CR'!BG36+'[1]4.1a O&amp;M Costs CR'!BG44+'[1]4.1a O&amp;M Costs CR'!BG45=0,"",'[1]4.1a O&amp;M Costs CR'!BG34+'[1]4.1a O&amp;M Costs CR'!BG35+'[1]4.1a O&amp;M Costs CR'!BG36+'[1]4.1a O&amp;M Costs CR'!BG44+'[1]4.1a O&amp;M Costs CR'!BG45)</f>
        <v/>
      </c>
      <c r="J18" s="13" t="str">
        <f>IF('[1]4.1a O&amp;M Costs CR'!BH34+'[1]4.1a O&amp;M Costs CR'!BH35+'[1]4.1a O&amp;M Costs CR'!BH36+'[1]4.1a O&amp;M Costs CR'!BH44+'[1]4.1a O&amp;M Costs CR'!BH45=0,"",'[1]4.1a O&amp;M Costs CR'!BH34+'[1]4.1a O&amp;M Costs CR'!BH35+'[1]4.1a O&amp;M Costs CR'!BH36+'[1]4.1a O&amp;M Costs CR'!BH44+'[1]4.1a O&amp;M Costs CR'!BH45)</f>
        <v/>
      </c>
      <c r="K18" s="13" t="str">
        <f>IF('[1]4.1a O&amp;M Costs CR'!BI34+'[1]4.1a O&amp;M Costs CR'!BI35+'[1]4.1a O&amp;M Costs CR'!BI36+'[1]4.1a O&amp;M Costs CR'!BI44+'[1]4.1a O&amp;M Costs CR'!BI45=0,"",'[1]4.1a O&amp;M Costs CR'!BI34+'[1]4.1a O&amp;M Costs CR'!BI35+'[1]4.1a O&amp;M Costs CR'!BI36+'[1]4.1a O&amp;M Costs CR'!BI44+'[1]4.1a O&amp;M Costs CR'!BI45)</f>
        <v/>
      </c>
      <c r="L18" s="13" t="str">
        <f>IF('[1]4.1a O&amp;M Costs CR'!BJ34+'[1]4.1a O&amp;M Costs CR'!BJ35+'[1]4.1a O&amp;M Costs CR'!BJ36+'[1]4.1a O&amp;M Costs CR'!BJ44+'[1]4.1a O&amp;M Costs CR'!BJ45=0,"",'[1]4.1a O&amp;M Costs CR'!BJ34+'[1]4.1a O&amp;M Costs CR'!BJ35+'[1]4.1a O&amp;M Costs CR'!BJ36+'[1]4.1a O&amp;M Costs CR'!BJ44+'[1]4.1a O&amp;M Costs CR'!BJ45)</f>
        <v/>
      </c>
      <c r="M18" s="13" t="str">
        <f>IF('[1]4.1a O&amp;M Costs CR'!BK34+'[1]4.1a O&amp;M Costs CR'!BK35+'[1]4.1a O&amp;M Costs CR'!BK36+'[1]4.1a O&amp;M Costs CR'!BK44+'[1]4.1a O&amp;M Costs CR'!BK45=0,"",'[1]4.1a O&amp;M Costs CR'!BK34+'[1]4.1a O&amp;M Costs CR'!BK35+'[1]4.1a O&amp;M Costs CR'!BK36+'[1]4.1a O&amp;M Costs CR'!BK44+'[1]4.1a O&amp;M Costs CR'!BK45)</f>
        <v/>
      </c>
      <c r="N18" s="13" t="str">
        <f>IF('[1]4.1a O&amp;M Costs CR'!BL34+'[1]4.1a O&amp;M Costs CR'!BL35+'[1]4.1a O&amp;M Costs CR'!BL36+'[1]4.1a O&amp;M Costs CR'!BL44+'[1]4.1a O&amp;M Costs CR'!BL45=0,"",'[1]4.1a O&amp;M Costs CR'!BL34+'[1]4.1a O&amp;M Costs CR'!BL35+'[1]4.1a O&amp;M Costs CR'!BL36+'[1]4.1a O&amp;M Costs CR'!BL44+'[1]4.1a O&amp;M Costs CR'!BL45)</f>
        <v/>
      </c>
      <c r="O18" s="13" t="str">
        <f>IF('[1]4.1a O&amp;M Costs CR'!BM34+'[1]4.1a O&amp;M Costs CR'!BM35+'[1]4.1a O&amp;M Costs CR'!BM36+'[1]4.1a O&amp;M Costs CR'!BM44+'[1]4.1a O&amp;M Costs CR'!BM45=0,"",'[1]4.1a O&amp;M Costs CR'!BM34+'[1]4.1a O&amp;M Costs CR'!BM35+'[1]4.1a O&amp;M Costs CR'!BM36+'[1]4.1a O&amp;M Costs CR'!BM44+'[1]4.1a O&amp;M Costs CR'!BM45)</f>
        <v/>
      </c>
      <c r="P18" s="13" t="str">
        <f>IF('[1]4.1a O&amp;M Costs CR'!BN34+'[1]4.1a O&amp;M Costs CR'!BN35+'[1]4.1a O&amp;M Costs CR'!BN36+'[1]4.1a O&amp;M Costs CR'!BN44+'[1]4.1a O&amp;M Costs CR'!BN45=0,"",'[1]4.1a O&amp;M Costs CR'!BN34+'[1]4.1a O&amp;M Costs CR'!BN35+'[1]4.1a O&amp;M Costs CR'!BN36+'[1]4.1a O&amp;M Costs CR'!BN44+'[1]4.1a O&amp;M Costs CR'!BN45)</f>
        <v/>
      </c>
      <c r="Q18" s="13" t="str">
        <f>IF('[1]4.1a O&amp;M Costs CR'!BO34+'[1]4.1a O&amp;M Costs CR'!BO35+'[1]4.1a O&amp;M Costs CR'!BO36+'[1]4.1a O&amp;M Costs CR'!BO44+'[1]4.1a O&amp;M Costs CR'!BO45=0,"",'[1]4.1a O&amp;M Costs CR'!BO34+'[1]4.1a O&amp;M Costs CR'!BO35+'[1]4.1a O&amp;M Costs CR'!BO36+'[1]4.1a O&amp;M Costs CR'!BO44+'[1]4.1a O&amp;M Costs CR'!BO45)</f>
        <v/>
      </c>
      <c r="R18" s="13" t="str">
        <f>IF('[1]4.1a O&amp;M Costs CR'!BP34+'[1]4.1a O&amp;M Costs CR'!BP35+'[1]4.1a O&amp;M Costs CR'!BP36+'[1]4.1a O&amp;M Costs CR'!BP44+'[1]4.1a O&amp;M Costs CR'!BP45=0,"",'[1]4.1a O&amp;M Costs CR'!BP34+'[1]4.1a O&amp;M Costs CR'!BP35+'[1]4.1a O&amp;M Costs CR'!BP36+'[1]4.1a O&amp;M Costs CR'!BP44+'[1]4.1a O&amp;M Costs CR'!BP45)</f>
        <v/>
      </c>
      <c r="S18" s="13" t="str">
        <f>IF('[1]4.1a O&amp;M Costs CR'!BQ34+'[1]4.1a O&amp;M Costs CR'!BQ35+'[1]4.1a O&amp;M Costs CR'!BQ36+'[1]4.1a O&amp;M Costs CR'!BQ44+'[1]4.1a O&amp;M Costs CR'!BQ45=0,"",'[1]4.1a O&amp;M Costs CR'!BQ34+'[1]4.1a O&amp;M Costs CR'!BQ35+'[1]4.1a O&amp;M Costs CR'!BQ36+'[1]4.1a O&amp;M Costs CR'!BQ44+'[1]4.1a O&amp;M Costs CR'!BQ45)</f>
        <v/>
      </c>
      <c r="T18" s="13" t="str">
        <f>IF('[1]4.1a O&amp;M Costs CR'!BR34+'[1]4.1a O&amp;M Costs CR'!BR35+'[1]4.1a O&amp;M Costs CR'!BR36+'[1]4.1a O&amp;M Costs CR'!BR44+'[1]4.1a O&amp;M Costs CR'!BR45=0,"",'[1]4.1a O&amp;M Costs CR'!BR34+'[1]4.1a O&amp;M Costs CR'!BR35+'[1]4.1a O&amp;M Costs CR'!BR36+'[1]4.1a O&amp;M Costs CR'!BR44+'[1]4.1a O&amp;M Costs CR'!BR45)</f>
        <v/>
      </c>
      <c r="U18" s="13" t="str">
        <f>IF('[1]4.1a O&amp;M Costs CR'!BS34+'[1]4.1a O&amp;M Costs CR'!BS35+'[1]4.1a O&amp;M Costs CR'!BS36+'[1]4.1a O&amp;M Costs CR'!BS44+'[1]4.1a O&amp;M Costs CR'!BS45=0,"",'[1]4.1a O&amp;M Costs CR'!BS34+'[1]4.1a O&amp;M Costs CR'!BS35+'[1]4.1a O&amp;M Costs CR'!BS36+'[1]4.1a O&amp;M Costs CR'!BS44+'[1]4.1a O&amp;M Costs CR'!BS45)</f>
        <v/>
      </c>
      <c r="V18" s="13" t="str">
        <f>IF('[1]4.1a O&amp;M Costs CR'!BT34+'[1]4.1a O&amp;M Costs CR'!BT35+'[1]4.1a O&amp;M Costs CR'!BT36+'[1]4.1a O&amp;M Costs CR'!BT44+'[1]4.1a O&amp;M Costs CR'!BT45=0,"",'[1]4.1a O&amp;M Costs CR'!BT34+'[1]4.1a O&amp;M Costs CR'!BT35+'[1]4.1a O&amp;M Costs CR'!BT36+'[1]4.1a O&amp;M Costs CR'!BT44+'[1]4.1a O&amp;M Costs CR'!BT45)</f>
        <v/>
      </c>
      <c r="W18" s="15">
        <f t="shared" si="24"/>
        <v>13189.418756616677</v>
      </c>
    </row>
    <row r="19" spans="1:23" s="9" customFormat="1" x14ac:dyDescent="0.25">
      <c r="A19" s="34"/>
      <c r="B19" s="14" t="s">
        <v>2</v>
      </c>
      <c r="C19" s="15">
        <f>SUM(C14:C18)</f>
        <v>3290.8834076777252</v>
      </c>
      <c r="D19" s="15">
        <f t="shared" ref="D19:W19" si="25">SUM(D14:D18)</f>
        <v>27120.985642553373</v>
      </c>
      <c r="E19" s="15">
        <f t="shared" si="25"/>
        <v>3528.2154511907393</v>
      </c>
      <c r="F19" s="15">
        <f t="shared" si="25"/>
        <v>29051.753281571342</v>
      </c>
      <c r="G19" s="15">
        <f t="shared" si="25"/>
        <v>5298.9071432548917</v>
      </c>
      <c r="H19" s="15">
        <f t="shared" si="25"/>
        <v>28208.092742816909</v>
      </c>
      <c r="I19" s="15">
        <f t="shared" si="25"/>
        <v>1043.6949289982219</v>
      </c>
      <c r="J19" s="15">
        <f t="shared" si="25"/>
        <v>30224.605179201906</v>
      </c>
      <c r="K19" s="15">
        <f t="shared" si="25"/>
        <v>1128.1371781360103</v>
      </c>
      <c r="L19" s="15">
        <f t="shared" si="25"/>
        <v>34167.208244521637</v>
      </c>
      <c r="M19" s="15">
        <f t="shared" si="25"/>
        <v>1219.4113982275069</v>
      </c>
      <c r="N19" s="15">
        <f t="shared" si="25"/>
        <v>34704.713482799452</v>
      </c>
      <c r="O19" s="15">
        <f t="shared" si="25"/>
        <v>1318.0703437006061</v>
      </c>
      <c r="P19" s="15">
        <f t="shared" si="25"/>
        <v>37190.285954195759</v>
      </c>
      <c r="Q19" s="15">
        <f t="shared" si="25"/>
        <v>3515.974364861735</v>
      </c>
      <c r="R19" s="15">
        <f t="shared" si="25"/>
        <v>39855.545527239607</v>
      </c>
      <c r="S19" s="15">
        <f t="shared" si="25"/>
        <v>1539.9806553787564</v>
      </c>
      <c r="T19" s="15">
        <f t="shared" si="25"/>
        <v>42713.607412188525</v>
      </c>
      <c r="U19" s="15">
        <f t="shared" si="25"/>
        <v>1664.5759049635021</v>
      </c>
      <c r="V19" s="15">
        <f t="shared" si="25"/>
        <v>48234.686766230974</v>
      </c>
      <c r="W19" s="15">
        <f t="shared" si="25"/>
        <v>375019.33500970918</v>
      </c>
    </row>
    <row r="20" spans="1:23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8"/>
    </row>
    <row r="21" spans="1:23" x14ac:dyDescent="0.25">
      <c r="A21" s="35" t="str">
        <f>CONCATENATE("2.1.4 Restore ",AD4," ha of forested areas across seven catchments.")</f>
        <v>2.1.4 Restore 835 ha of forested areas across seven catchments.</v>
      </c>
      <c r="B21" s="4" t="s">
        <v>4</v>
      </c>
      <c r="C21" s="11" t="str">
        <f>IF('[1]4.1a O&amp;M Costs CR'!BA55=0,"",'[1]4.1a O&amp;M Costs CR'!BA55)</f>
        <v/>
      </c>
      <c r="D21" s="11">
        <f>IF('[1]4.1a O&amp;M Costs CR'!BB55=0,"",'[1]4.1a O&amp;M Costs CR'!BB55)</f>
        <v>860.93516870759288</v>
      </c>
      <c r="E21" s="11" t="str">
        <f>IF('[1]4.1a O&amp;M Costs CR'!BC55=0,"",'[1]4.1a O&amp;M Costs CR'!BC55)</f>
        <v/>
      </c>
      <c r="F21" s="11">
        <f>IF('[1]4.1a O&amp;M Costs CR'!BD55=0,"",'[1]4.1a O&amp;M Costs CR'!BD55)</f>
        <v>930.59086980146503</v>
      </c>
      <c r="G21" s="11" t="str">
        <f>IF('[1]4.1a O&amp;M Costs CR'!BE55=0,"",'[1]4.1a O&amp;M Costs CR'!BE55)</f>
        <v/>
      </c>
      <c r="H21" s="11">
        <f>IF('[1]4.1a O&amp;M Costs CR'!BF55=0,"",'[1]4.1a O&amp;M Costs CR'!BF55)</f>
        <v>1005.8822062732746</v>
      </c>
      <c r="I21" s="11" t="str">
        <f>IF('[1]4.1a O&amp;M Costs CR'!BG55=0,"",'[1]4.1a O&amp;M Costs CR'!BG55)</f>
        <v/>
      </c>
      <c r="J21" s="11">
        <f>IF('[1]4.1a O&amp;M Costs CR'!BH55=0,"",'[1]4.1a O&amp;M Costs CR'!BH55)</f>
        <v>1087.2651406015304</v>
      </c>
      <c r="K21" s="11" t="str">
        <f>IF('[1]4.1a O&amp;M Costs CR'!BI55=0,"",'[1]4.1a O&amp;M Costs CR'!BI55)</f>
        <v/>
      </c>
      <c r="L21" s="11">
        <f>IF('[1]4.1a O&amp;M Costs CR'!BJ55=0,"",'[1]4.1a O&amp;M Costs CR'!BJ55)</f>
        <v>1175.2325258312651</v>
      </c>
      <c r="M21" s="11" t="str">
        <f>IF('[1]4.1a O&amp;M Costs CR'!BK55=0,"",'[1]4.1a O&amp;M Costs CR'!BK55)</f>
        <v/>
      </c>
      <c r="N21" s="11">
        <f>IF('[1]4.1a O&amp;M Costs CR'!BL55=0,"",'[1]4.1a O&amp;M Costs CR'!BL55)</f>
        <v>1270.3170902799293</v>
      </c>
      <c r="O21" s="11" t="str">
        <f>IF('[1]4.1a O&amp;M Costs CR'!BM55=0,"",'[1]4.1a O&amp;M Costs CR'!BM55)</f>
        <v/>
      </c>
      <c r="P21" s="11">
        <f>IF('[1]4.1a O&amp;M Costs CR'!BN55=0,"",'[1]4.1a O&amp;M Costs CR'!BN55)</f>
        <v>1373.0946637269597</v>
      </c>
      <c r="Q21" s="11" t="str">
        <f>IF('[1]4.1a O&amp;M Costs CR'!BO55=0,"",'[1]4.1a O&amp;M Costs CR'!BO55)</f>
        <v/>
      </c>
      <c r="R21" s="11">
        <f>IF('[1]4.1a O&amp;M Costs CR'!BP55=0,"",'[1]4.1a O&amp;M Costs CR'!BP55)</f>
        <v>1484.187664624732</v>
      </c>
      <c r="S21" s="11" t="str">
        <f>IF('[1]4.1a O&amp;M Costs CR'!BQ55=0,"",'[1]4.1a O&amp;M Costs CR'!BQ55)</f>
        <v/>
      </c>
      <c r="T21" s="11">
        <f>IF('[1]4.1a O&amp;M Costs CR'!BR55=0,"",'[1]4.1a O&amp;M Costs CR'!BR55)</f>
        <v>1604.268869449372</v>
      </c>
      <c r="U21" s="11" t="str">
        <f>IF('[1]4.1a O&amp;M Costs CR'!BS55=0,"",'[1]4.1a O&amp;M Costs CR'!BS55)</f>
        <v/>
      </c>
      <c r="V21" s="11">
        <f>IF('[1]4.1a O&amp;M Costs CR'!BT55=0,"",'[1]4.1a O&amp;M Costs CR'!BT55)</f>
        <v>1734.0654870185203</v>
      </c>
      <c r="W21" s="17">
        <f>SUM(C21:V21)</f>
        <v>12525.839686314643</v>
      </c>
    </row>
    <row r="22" spans="1:23" s="9" customFormat="1" x14ac:dyDescent="0.25">
      <c r="A22" s="35"/>
      <c r="B22" s="4" t="s">
        <v>6</v>
      </c>
      <c r="C22" s="11">
        <f>IF('[1]4.1a O&amp;M Costs CR'!BA56=0,"",'[1]4.1a O&amp;M Costs CR'!BA56)</f>
        <v>2760.2919885692168</v>
      </c>
      <c r="D22" s="11">
        <f>IF('[1]4.1a O&amp;M Costs CR'!BB56=0,"",'[1]4.1a O&amp;M Costs CR'!BB56)</f>
        <v>2869.7838956919763</v>
      </c>
      <c r="E22" s="11">
        <f>IF('[1]4.1a O&amp;M Costs CR'!BC56=0,"",'[1]4.1a O&amp;M Costs CR'!BC56)</f>
        <v>2983.6189946853874</v>
      </c>
      <c r="F22" s="11">
        <f>IF('[1]4.1a O&amp;M Costs CR'!BD56=0,"",'[1]4.1a O&amp;M Costs CR'!BD56)</f>
        <v>3101.9695660048833</v>
      </c>
      <c r="G22" s="11">
        <f>IF('[1]4.1a O&amp;M Costs CR'!BE56=0,"",'[1]4.1a O&amp;M Costs CR'!BE56)</f>
        <v>3225.0147239175744</v>
      </c>
      <c r="H22" s="11">
        <f>IF('[1]4.1a O&amp;M Costs CR'!BF56=0,"",'[1]4.1a O&amp;M Costs CR'!BF56)</f>
        <v>3352.9406875775817</v>
      </c>
      <c r="I22" s="11">
        <f>IF('[1]4.1a O&amp;M Costs CR'!BG56=0,"",'[1]4.1a O&amp;M Costs CR'!BG56)</f>
        <v>3485.9410628540618</v>
      </c>
      <c r="J22" s="11">
        <f>IF('[1]4.1a O&amp;M Costs CR'!BH56=0,"",'[1]4.1a O&amp;M Costs CR'!BH56)</f>
        <v>3624.2171353384347</v>
      </c>
      <c r="K22" s="11">
        <f>IF('[1]4.1a O&amp;M Costs CR'!BI56=0,"",'[1]4.1a O&amp;M Costs CR'!BI56)</f>
        <v>3767.9781749742747</v>
      </c>
      <c r="L22" s="11">
        <f>IF('[1]4.1a O&amp;M Costs CR'!BJ56=0,"",'[1]4.1a O&amp;M Costs CR'!BJ56)</f>
        <v>3917.4417527708833</v>
      </c>
      <c r="M22" s="11">
        <f>IF('[1]4.1a O&amp;M Costs CR'!BK56=0,"",'[1]4.1a O&amp;M Costs CR'!BK56)</f>
        <v>4072.8340700798726</v>
      </c>
      <c r="N22" s="11">
        <f>IF('[1]4.1a O&amp;M Costs CR'!BL56=0,"",'[1]4.1a O&amp;M Costs CR'!BL56)</f>
        <v>4234.3903009330979</v>
      </c>
      <c r="O22" s="11">
        <f>IF('[1]4.1a O&amp;M Costs CR'!BM56=0,"",'[1]4.1a O&amp;M Costs CR'!BM56)</f>
        <v>4402.3549479600242</v>
      </c>
      <c r="P22" s="11">
        <f>IF('[1]4.1a O&amp;M Costs CR'!BN56=0,"",'[1]4.1a O&amp;M Costs CR'!BN56)</f>
        <v>4576.9822124231996</v>
      </c>
      <c r="Q22" s="11">
        <f>IF('[1]4.1a O&amp;M Costs CR'!BO56=0,"",'[1]4.1a O&amp;M Costs CR'!BO56)</f>
        <v>4758.5363789318408</v>
      </c>
      <c r="R22" s="11">
        <f>IF('[1]4.1a O&amp;M Costs CR'!BP56=0,"",'[1]4.1a O&amp;M Costs CR'!BP56)</f>
        <v>4947.2922154157723</v>
      </c>
      <c r="S22" s="11">
        <f>IF('[1]4.1a O&amp;M Costs CR'!BQ56=0,"",'[1]4.1a O&amp;M Costs CR'!BQ56)</f>
        <v>5143.5353889650469</v>
      </c>
      <c r="T22" s="11">
        <f>IF('[1]4.1a O&amp;M Costs CR'!BR56=0,"",'[1]4.1a O&amp;M Costs CR'!BR56)</f>
        <v>5347.5628981645732</v>
      </c>
      <c r="U22" s="11">
        <f>IF('[1]4.1a O&amp;M Costs CR'!BS56=0,"",'[1]4.1a O&amp;M Costs CR'!BS56)</f>
        <v>5559.6835225780969</v>
      </c>
      <c r="V22" s="11">
        <f>IF('[1]4.1a O&amp;M Costs CR'!BT56=0,"",'[1]4.1a O&amp;M Costs CR'!BT56)</f>
        <v>5780.2182900617336</v>
      </c>
      <c r="W22" s="17">
        <f>SUM(C22:V22)</f>
        <v>81912.588207897541</v>
      </c>
    </row>
    <row r="23" spans="1:23" x14ac:dyDescent="0.25">
      <c r="A23" s="35"/>
      <c r="B23" s="4" t="s">
        <v>5</v>
      </c>
      <c r="C23" s="11" t="str">
        <f>IF('[1]4.1a O&amp;M Costs CR'!BA65=0,"",'[1]4.1a O&amp;M Costs CR'!BA65)</f>
        <v/>
      </c>
      <c r="D23" s="11" t="str">
        <f>IF('[1]4.1a O&amp;M Costs CR'!BB65=0,"",'[1]4.1a O&amp;M Costs CR'!BB65)</f>
        <v/>
      </c>
      <c r="E23" s="11" t="str">
        <f>IF('[1]4.1a O&amp;M Costs CR'!BC65=0,"",'[1]4.1a O&amp;M Costs CR'!BC65)</f>
        <v/>
      </c>
      <c r="F23" s="11" t="str">
        <f>IF('[1]4.1a O&amp;M Costs CR'!BD65=0,"",'[1]4.1a O&amp;M Costs CR'!BD65)</f>
        <v/>
      </c>
      <c r="G23" s="11">
        <f>IF('[1]4.1a O&amp;M Costs CR'!BE65=0,"",'[1]4.1a O&amp;M Costs CR'!BE65)</f>
        <v>1012.7411481880104</v>
      </c>
      <c r="H23" s="11" t="str">
        <f>IF('[1]4.1a O&amp;M Costs CR'!BF65=0,"",'[1]4.1a O&amp;M Costs CR'!BF65)</f>
        <v/>
      </c>
      <c r="I23" s="11" t="str">
        <f>IF('[1]4.1a O&amp;M Costs CR'!BG65=0,"",'[1]4.1a O&amp;M Costs CR'!BG65)</f>
        <v/>
      </c>
      <c r="J23" s="11" t="str">
        <f>IF('[1]4.1a O&amp;M Costs CR'!BH65=0,"",'[1]4.1a O&amp;M Costs CR'!BH65)</f>
        <v/>
      </c>
      <c r="K23" s="11" t="str">
        <f>IF('[1]4.1a O&amp;M Costs CR'!BI65=0,"",'[1]4.1a O&amp;M Costs CR'!BI65)</f>
        <v/>
      </c>
      <c r="L23" s="11">
        <f>IF('[1]4.1a O&amp;M Costs CR'!BJ65=0,"",'[1]4.1a O&amp;M Costs CR'!BJ65)</f>
        <v>1189.4379009353029</v>
      </c>
      <c r="M23" s="11" t="str">
        <f>IF('[1]4.1a O&amp;M Costs CR'!BK65=0,"",'[1]4.1a O&amp;M Costs CR'!BK65)</f>
        <v/>
      </c>
      <c r="N23" s="11" t="str">
        <f>IF('[1]4.1a O&amp;M Costs CR'!BL65=0,"",'[1]4.1a O&amp;M Costs CR'!BL65)</f>
        <v/>
      </c>
      <c r="O23" s="11" t="str">
        <f>IF('[1]4.1a O&amp;M Costs CR'!BM65=0,"",'[1]4.1a O&amp;M Costs CR'!BM65)</f>
        <v/>
      </c>
      <c r="P23" s="11" t="str">
        <f>IF('[1]4.1a O&amp;M Costs CR'!BN65=0,"",'[1]4.1a O&amp;M Costs CR'!BN65)</f>
        <v/>
      </c>
      <c r="Q23" s="11">
        <f>IF('[1]4.1a O&amp;M Costs CR'!BO65=0,"",'[1]4.1a O&amp;M Costs CR'!BO65)</f>
        <v>1396.9635999412708</v>
      </c>
      <c r="R23" s="11" t="str">
        <f>IF('[1]4.1a O&amp;M Costs CR'!BP65=0,"",'[1]4.1a O&amp;M Costs CR'!BP65)</f>
        <v/>
      </c>
      <c r="S23" s="11" t="str">
        <f>IF('[1]4.1a O&amp;M Costs CR'!BQ65=0,"",'[1]4.1a O&amp;M Costs CR'!BQ65)</f>
        <v/>
      </c>
      <c r="T23" s="11" t="str">
        <f>IF('[1]4.1a O&amp;M Costs CR'!BR65=0,"",'[1]4.1a O&amp;M Costs CR'!BR65)</f>
        <v/>
      </c>
      <c r="U23" s="11" t="str">
        <f>IF('[1]4.1a O&amp;M Costs CR'!BS65=0,"",'[1]4.1a O&amp;M Costs CR'!BS65)</f>
        <v/>
      </c>
      <c r="V23" s="11">
        <f>IF('[1]4.1a O&amp;M Costs CR'!BT65=0,"",'[1]4.1a O&amp;M Costs CR'!BT65)</f>
        <v>1640.6970872765414</v>
      </c>
      <c r="W23" s="17">
        <f t="shared" ref="W23:W25" si="26">SUM(C23:V23)</f>
        <v>5239.8397363411259</v>
      </c>
    </row>
    <row r="24" spans="1:23" x14ac:dyDescent="0.25">
      <c r="A24" s="35"/>
      <c r="B24" s="4" t="s">
        <v>8</v>
      </c>
      <c r="C24" s="11">
        <f>IF('[1]4.1a O&amp;M Costs CR'!BA58+'[1]4.1a O&amp;M Costs CR'!BA59+'[1]4.1a O&amp;M Costs CR'!BA60+'[1]4.1a O&amp;M Costs CR'!BA66+'[1]4.1a O&amp;M Costs CR'!BA67=0,"",'[1]4.1a O&amp;M Costs CR'!BA58+'[1]4.1a O&amp;M Costs CR'!BA59+'[1]4.1a O&amp;M Costs CR'!BA60+'[1]4.1a O&amp;M Costs CR'!BA66+'[1]4.1a O&amp;M Costs CR'!BA67)</f>
        <v>9482.4098992216932</v>
      </c>
      <c r="D24" s="11">
        <f>IF('[1]4.1a O&amp;M Costs CR'!BB58+'[1]4.1a O&amp;M Costs CR'!BB59+'[1]4.1a O&amp;M Costs CR'!BB60+'[1]4.1a O&amp;M Costs CR'!BB66+'[1]4.1a O&amp;M Costs CR'!BB67=0,"",'[1]4.1a O&amp;M Costs CR'!BB58+'[1]4.1a O&amp;M Costs CR'!BB59+'[1]4.1a O&amp;M Costs CR'!BB60+'[1]4.1a O&amp;M Costs CR'!BB66+'[1]4.1a O&amp;M Costs CR'!BB67)</f>
        <v>9804.8451059114868</v>
      </c>
      <c r="E24" s="11">
        <f>IF('[1]4.1a O&amp;M Costs CR'!BC58+'[1]4.1a O&amp;M Costs CR'!BC59+'[1]4.1a O&amp;M Costs CR'!BC60+'[1]4.1a O&amp;M Costs CR'!BC66+'[1]4.1a O&amp;M Costs CR'!BC67=0,"",'[1]4.1a O&amp;M Costs CR'!BC58+'[1]4.1a O&amp;M Costs CR'!BC59+'[1]4.1a O&amp;M Costs CR'!BC60+'[1]4.1a O&amp;M Costs CR'!BC66+'[1]4.1a O&amp;M Costs CR'!BC67)</f>
        <v>10138.314945360016</v>
      </c>
      <c r="F24" s="11">
        <f>IF('[1]4.1a O&amp;M Costs CR'!BD58+'[1]4.1a O&amp;M Costs CR'!BD59+'[1]4.1a O&amp;M Costs CR'!BD60+'[1]4.1a O&amp;M Costs CR'!BD66+'[1]4.1a O&amp;M Costs CR'!BD67=0,"",'[1]4.1a O&amp;M Costs CR'!BD58+'[1]4.1a O&amp;M Costs CR'!BD59+'[1]4.1a O&amp;M Costs CR'!BD60+'[1]4.1a O&amp;M Costs CR'!BD66+'[1]4.1a O&amp;M Costs CR'!BD67)</f>
        <v>10483.199749522661</v>
      </c>
      <c r="G24" s="11">
        <f>IF('[1]4.1a O&amp;M Costs CR'!BE58+'[1]4.1a O&amp;M Costs CR'!BE59+'[1]4.1a O&amp;M Costs CR'!BE60+'[1]4.1a O&amp;M Costs CR'!BE66+'[1]4.1a O&amp;M Costs CR'!BE67=0,"",'[1]4.1a O&amp;M Costs CR'!BE58+'[1]4.1a O&amp;M Costs CR'!BE59+'[1]4.1a O&amp;M Costs CR'!BE60+'[1]4.1a O&amp;M Costs CR'!BE66+'[1]4.1a O&amp;M Costs CR'!BE67)</f>
        <v>10839.893061442999</v>
      </c>
      <c r="H24" s="11" t="str">
        <f>IF('[1]4.1a O&amp;M Costs CR'!BF58+'[1]4.1a O&amp;M Costs CR'!BF59+'[1]4.1a O&amp;M Costs CR'!BF60+'[1]4.1a O&amp;M Costs CR'!BF66+'[1]4.1a O&amp;M Costs CR'!BF67=0,"",'[1]4.1a O&amp;M Costs CR'!BF58+'[1]4.1a O&amp;M Costs CR'!BF59+'[1]4.1a O&amp;M Costs CR'!BF60+'[1]4.1a O&amp;M Costs CR'!BF66+'[1]4.1a O&amp;M Costs CR'!BF67)</f>
        <v/>
      </c>
      <c r="I24" s="11" t="str">
        <f>IF('[1]4.1a O&amp;M Costs CR'!BG58+'[1]4.1a O&amp;M Costs CR'!BG59+'[1]4.1a O&amp;M Costs CR'!BG60+'[1]4.1a O&amp;M Costs CR'!BG66+'[1]4.1a O&amp;M Costs CR'!BG67=0,"",'[1]4.1a O&amp;M Costs CR'!BG58+'[1]4.1a O&amp;M Costs CR'!BG59+'[1]4.1a O&amp;M Costs CR'!BG60+'[1]4.1a O&amp;M Costs CR'!BG66+'[1]4.1a O&amp;M Costs CR'!BG67)</f>
        <v/>
      </c>
      <c r="J24" s="11" t="str">
        <f>IF('[1]4.1a O&amp;M Costs CR'!BH58+'[1]4.1a O&amp;M Costs CR'!BH59+'[1]4.1a O&amp;M Costs CR'!BH60+'[1]4.1a O&amp;M Costs CR'!BH66+'[1]4.1a O&amp;M Costs CR'!BH67=0,"",'[1]4.1a O&amp;M Costs CR'!BH58+'[1]4.1a O&amp;M Costs CR'!BH59+'[1]4.1a O&amp;M Costs CR'!BH60+'[1]4.1a O&amp;M Costs CR'!BH66+'[1]4.1a O&amp;M Costs CR'!BH67)</f>
        <v/>
      </c>
      <c r="K24" s="11" t="str">
        <f>IF('[1]4.1a O&amp;M Costs CR'!BI58+'[1]4.1a O&amp;M Costs CR'!BI59+'[1]4.1a O&amp;M Costs CR'!BI60+'[1]4.1a O&amp;M Costs CR'!BI66+'[1]4.1a O&amp;M Costs CR'!BI67=0,"",'[1]4.1a O&amp;M Costs CR'!BI58+'[1]4.1a O&amp;M Costs CR'!BI59+'[1]4.1a O&amp;M Costs CR'!BI60+'[1]4.1a O&amp;M Costs CR'!BI66+'[1]4.1a O&amp;M Costs CR'!BI67)</f>
        <v/>
      </c>
      <c r="L24" s="11" t="str">
        <f>IF('[1]4.1a O&amp;M Costs CR'!BJ58+'[1]4.1a O&amp;M Costs CR'!BJ59+'[1]4.1a O&amp;M Costs CR'!BJ60+'[1]4.1a O&amp;M Costs CR'!BJ66+'[1]4.1a O&amp;M Costs CR'!BJ67=0,"",'[1]4.1a O&amp;M Costs CR'!BJ58+'[1]4.1a O&amp;M Costs CR'!BJ59+'[1]4.1a O&amp;M Costs CR'!BJ60+'[1]4.1a O&amp;M Costs CR'!BJ66+'[1]4.1a O&amp;M Costs CR'!BJ67)</f>
        <v/>
      </c>
      <c r="M24" s="11" t="str">
        <f>IF('[1]4.1a O&amp;M Costs CR'!BK58+'[1]4.1a O&amp;M Costs CR'!BK59+'[1]4.1a O&amp;M Costs CR'!BK60+'[1]4.1a O&amp;M Costs CR'!BK66+'[1]4.1a O&amp;M Costs CR'!BK67=0,"",'[1]4.1a O&amp;M Costs CR'!BK58+'[1]4.1a O&amp;M Costs CR'!BK59+'[1]4.1a O&amp;M Costs CR'!BK60+'[1]4.1a O&amp;M Costs CR'!BK66+'[1]4.1a O&amp;M Costs CR'!BK67)</f>
        <v/>
      </c>
      <c r="N24" s="11" t="str">
        <f>IF('[1]4.1a O&amp;M Costs CR'!BL58+'[1]4.1a O&amp;M Costs CR'!BL59+'[1]4.1a O&amp;M Costs CR'!BL60+'[1]4.1a O&amp;M Costs CR'!BL66+'[1]4.1a O&amp;M Costs CR'!BL67=0,"",'[1]4.1a O&amp;M Costs CR'!BL58+'[1]4.1a O&amp;M Costs CR'!BL59+'[1]4.1a O&amp;M Costs CR'!BL60+'[1]4.1a O&amp;M Costs CR'!BL66+'[1]4.1a O&amp;M Costs CR'!BL67)</f>
        <v/>
      </c>
      <c r="O24" s="11" t="str">
        <f>IF('[1]4.1a O&amp;M Costs CR'!BM58+'[1]4.1a O&amp;M Costs CR'!BM59+'[1]4.1a O&amp;M Costs CR'!BM60+'[1]4.1a O&amp;M Costs CR'!BM66+'[1]4.1a O&amp;M Costs CR'!BM67=0,"",'[1]4.1a O&amp;M Costs CR'!BM58+'[1]4.1a O&amp;M Costs CR'!BM59+'[1]4.1a O&amp;M Costs CR'!BM60+'[1]4.1a O&amp;M Costs CR'!BM66+'[1]4.1a O&amp;M Costs CR'!BM67)</f>
        <v/>
      </c>
      <c r="P24" s="11" t="str">
        <f>IF('[1]4.1a O&amp;M Costs CR'!BN58+'[1]4.1a O&amp;M Costs CR'!BN59+'[1]4.1a O&amp;M Costs CR'!BN60+'[1]4.1a O&amp;M Costs CR'!BN66+'[1]4.1a O&amp;M Costs CR'!BN67=0,"",'[1]4.1a O&amp;M Costs CR'!BN58+'[1]4.1a O&amp;M Costs CR'!BN59+'[1]4.1a O&amp;M Costs CR'!BN60+'[1]4.1a O&amp;M Costs CR'!BN66+'[1]4.1a O&amp;M Costs CR'!BN67)</f>
        <v/>
      </c>
      <c r="Q24" s="11" t="str">
        <f>IF('[1]4.1a O&amp;M Costs CR'!BO58+'[1]4.1a O&amp;M Costs CR'!BO59+'[1]4.1a O&amp;M Costs CR'!BO60+'[1]4.1a O&amp;M Costs CR'!BO66+'[1]4.1a O&amp;M Costs CR'!BO67=0,"",'[1]4.1a O&amp;M Costs CR'!BO58+'[1]4.1a O&amp;M Costs CR'!BO59+'[1]4.1a O&amp;M Costs CR'!BO60+'[1]4.1a O&amp;M Costs CR'!BO66+'[1]4.1a O&amp;M Costs CR'!BO67)</f>
        <v/>
      </c>
      <c r="R24" s="11" t="str">
        <f>IF('[1]4.1a O&amp;M Costs CR'!BP58+'[1]4.1a O&amp;M Costs CR'!BP59+'[1]4.1a O&amp;M Costs CR'!BP60+'[1]4.1a O&amp;M Costs CR'!BP66+'[1]4.1a O&amp;M Costs CR'!BP67=0,"",'[1]4.1a O&amp;M Costs CR'!BP58+'[1]4.1a O&amp;M Costs CR'!BP59+'[1]4.1a O&amp;M Costs CR'!BP60+'[1]4.1a O&amp;M Costs CR'!BP66+'[1]4.1a O&amp;M Costs CR'!BP67)</f>
        <v/>
      </c>
      <c r="S24" s="11" t="str">
        <f>IF('[1]4.1a O&amp;M Costs CR'!BQ58+'[1]4.1a O&amp;M Costs CR'!BQ59+'[1]4.1a O&amp;M Costs CR'!BQ60+'[1]4.1a O&amp;M Costs CR'!BQ66+'[1]4.1a O&amp;M Costs CR'!BQ67=0,"",'[1]4.1a O&amp;M Costs CR'!BQ58+'[1]4.1a O&amp;M Costs CR'!BQ59+'[1]4.1a O&amp;M Costs CR'!BQ60+'[1]4.1a O&amp;M Costs CR'!BQ66+'[1]4.1a O&amp;M Costs CR'!BQ67)</f>
        <v/>
      </c>
      <c r="T24" s="11" t="str">
        <f>IF('[1]4.1a O&amp;M Costs CR'!BR58+'[1]4.1a O&amp;M Costs CR'!BR59+'[1]4.1a O&amp;M Costs CR'!BR60+'[1]4.1a O&amp;M Costs CR'!BR66+'[1]4.1a O&amp;M Costs CR'!BR67=0,"",'[1]4.1a O&amp;M Costs CR'!BR58+'[1]4.1a O&amp;M Costs CR'!BR59+'[1]4.1a O&amp;M Costs CR'!BR60+'[1]4.1a O&amp;M Costs CR'!BR66+'[1]4.1a O&amp;M Costs CR'!BR67)</f>
        <v/>
      </c>
      <c r="U24" s="11" t="str">
        <f>IF('[1]4.1a O&amp;M Costs CR'!BS58+'[1]4.1a O&amp;M Costs CR'!BS59+'[1]4.1a O&amp;M Costs CR'!BS60+'[1]4.1a O&amp;M Costs CR'!BS66+'[1]4.1a O&amp;M Costs CR'!BS67=0,"",'[1]4.1a O&amp;M Costs CR'!BS58+'[1]4.1a O&amp;M Costs CR'!BS59+'[1]4.1a O&amp;M Costs CR'!BS60+'[1]4.1a O&amp;M Costs CR'!BS66+'[1]4.1a O&amp;M Costs CR'!BS67)</f>
        <v/>
      </c>
      <c r="V24" s="11" t="str">
        <f>IF('[1]4.1a O&amp;M Costs CR'!BT58+'[1]4.1a O&amp;M Costs CR'!BT59+'[1]4.1a O&amp;M Costs CR'!BT60+'[1]4.1a O&amp;M Costs CR'!BT66+'[1]4.1a O&amp;M Costs CR'!BT67=0,"",'[1]4.1a O&amp;M Costs CR'!BT58+'[1]4.1a O&amp;M Costs CR'!BT59+'[1]4.1a O&amp;M Costs CR'!BT60+'[1]4.1a O&amp;M Costs CR'!BT66+'[1]4.1a O&amp;M Costs CR'!BT67)</f>
        <v/>
      </c>
      <c r="W24" s="17">
        <f t="shared" si="26"/>
        <v>50748.662761458851</v>
      </c>
    </row>
    <row r="25" spans="1:23" s="9" customFormat="1" x14ac:dyDescent="0.25">
      <c r="A25" s="35"/>
      <c r="B25" s="4" t="s">
        <v>2</v>
      </c>
      <c r="C25" s="16">
        <f>SUM(C21:C24)</f>
        <v>12242.70188779091</v>
      </c>
      <c r="D25" s="16">
        <f t="shared" ref="D25:V25" si="27">SUM(D21:D24)</f>
        <v>13535.564170311056</v>
      </c>
      <c r="E25" s="16">
        <f t="shared" si="27"/>
        <v>13121.933940045405</v>
      </c>
      <c r="F25" s="16">
        <f t="shared" si="27"/>
        <v>14515.760185329009</v>
      </c>
      <c r="G25" s="16">
        <f t="shared" si="27"/>
        <v>15077.648933548584</v>
      </c>
      <c r="H25" s="16">
        <f t="shared" si="27"/>
        <v>4358.8228938508564</v>
      </c>
      <c r="I25" s="16">
        <f t="shared" si="27"/>
        <v>3485.9410628540618</v>
      </c>
      <c r="J25" s="16">
        <f t="shared" si="27"/>
        <v>4711.4822759399649</v>
      </c>
      <c r="K25" s="16">
        <f t="shared" si="27"/>
        <v>3767.9781749742747</v>
      </c>
      <c r="L25" s="16">
        <f t="shared" si="27"/>
        <v>6282.1121795374511</v>
      </c>
      <c r="M25" s="16">
        <f t="shared" si="27"/>
        <v>4072.8340700798726</v>
      </c>
      <c r="N25" s="16">
        <f t="shared" si="27"/>
        <v>5504.7073912130272</v>
      </c>
      <c r="O25" s="16">
        <f t="shared" si="27"/>
        <v>4402.3549479600242</v>
      </c>
      <c r="P25" s="16">
        <f t="shared" si="27"/>
        <v>5950.0768761501595</v>
      </c>
      <c r="Q25" s="16">
        <f t="shared" si="27"/>
        <v>6155.4999788731111</v>
      </c>
      <c r="R25" s="16">
        <f t="shared" si="27"/>
        <v>6431.4798800405042</v>
      </c>
      <c r="S25" s="16">
        <f t="shared" si="27"/>
        <v>5143.5353889650469</v>
      </c>
      <c r="T25" s="16">
        <f t="shared" si="27"/>
        <v>6951.831767613945</v>
      </c>
      <c r="U25" s="16">
        <f t="shared" si="27"/>
        <v>5559.6835225780969</v>
      </c>
      <c r="V25" s="16">
        <f t="shared" si="27"/>
        <v>9154.9808643567958</v>
      </c>
      <c r="W25" s="17">
        <f t="shared" si="26"/>
        <v>150426.93039201215</v>
      </c>
    </row>
    <row r="26" spans="1:23" x14ac:dyDescent="0.25">
      <c r="A26" s="35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5"/>
    </row>
    <row r="27" spans="1:23" s="9" customFormat="1" x14ac:dyDescent="0.25">
      <c r="A27" s="34" t="str">
        <f>CONCATENATE("2.1.5 Restore ",AD5," ha of pine forests in Guatemala, Honduras and Nicaragua.")</f>
        <v>2.1.5 Restore 0 ha of pine forests in Guatemala, Honduras and Nicaragua.</v>
      </c>
      <c r="B27" s="7" t="s">
        <v>4</v>
      </c>
      <c r="C27" s="13" t="str">
        <f>IF('[1]4.1a O&amp;M Costs CR'!BA80=0,"",'[1]4.1a O&amp;M Costs CR'!BA80)</f>
        <v/>
      </c>
      <c r="D27" s="13" t="str">
        <f>IF('[1]4.1a O&amp;M Costs CR'!BA80=0,"",'[1]4.1a O&amp;M Costs CR'!BA80)</f>
        <v/>
      </c>
      <c r="E27" s="13" t="str">
        <f>IF('[1]4.1a O&amp;M Costs CR'!BA80=0,"",'[1]4.1a O&amp;M Costs CR'!BA80)</f>
        <v/>
      </c>
      <c r="F27" s="13" t="str">
        <f>IF('[1]4.1a O&amp;M Costs CR'!BA80=0,"",'[1]4.1a O&amp;M Costs CR'!BA80)</f>
        <v/>
      </c>
      <c r="G27" s="13" t="str">
        <f>IF('[1]4.1a O&amp;M Costs CR'!BA80=0,"",'[1]4.1a O&amp;M Costs CR'!BA80)</f>
        <v/>
      </c>
      <c r="H27" s="13" t="str">
        <f>IF('[1]4.1a O&amp;M Costs CR'!BA80=0,"",'[1]4.1a O&amp;M Costs CR'!BA80)</f>
        <v/>
      </c>
      <c r="I27" s="13" t="str">
        <f>IF('[1]4.1a O&amp;M Costs CR'!BA80=0,"",'[1]4.1a O&amp;M Costs CR'!BA80)</f>
        <v/>
      </c>
      <c r="J27" s="13" t="str">
        <f>IF('[1]4.1a O&amp;M Costs CR'!BA80=0,"",'[1]4.1a O&amp;M Costs CR'!BA80)</f>
        <v/>
      </c>
      <c r="K27" s="13" t="str">
        <f>IF('[1]4.1a O&amp;M Costs CR'!BA80=0,"",'[1]4.1a O&amp;M Costs CR'!BA80)</f>
        <v/>
      </c>
      <c r="L27" s="13" t="str">
        <f>IF('[1]4.1a O&amp;M Costs CR'!BA80=0,"",'[1]4.1a O&amp;M Costs CR'!BA80)</f>
        <v/>
      </c>
      <c r="M27" s="13" t="str">
        <f>IF('[1]4.1a O&amp;M Costs CR'!BA80=0,"",'[1]4.1a O&amp;M Costs CR'!BA80)</f>
        <v/>
      </c>
      <c r="N27" s="13" t="str">
        <f>IF('[1]4.1a O&amp;M Costs CR'!BA80=0,"",'[1]4.1a O&amp;M Costs CR'!BA80)</f>
        <v/>
      </c>
      <c r="O27" s="13" t="str">
        <f>IF('[1]4.1a O&amp;M Costs CR'!BA80=0,"",'[1]4.1a O&amp;M Costs CR'!BA80)</f>
        <v/>
      </c>
      <c r="P27" s="13" t="str">
        <f>IF('[1]4.1a O&amp;M Costs CR'!BA80=0,"",'[1]4.1a O&amp;M Costs CR'!BA80)</f>
        <v/>
      </c>
      <c r="Q27" s="13" t="str">
        <f>IF('[1]4.1a O&amp;M Costs CR'!BA80=0,"",'[1]4.1a O&amp;M Costs CR'!BA80)</f>
        <v/>
      </c>
      <c r="R27" s="13" t="str">
        <f>IF('[1]4.1a O&amp;M Costs CR'!BA80=0,"",'[1]4.1a O&amp;M Costs CR'!BA80)</f>
        <v/>
      </c>
      <c r="S27" s="13" t="str">
        <f>IF('[1]4.1a O&amp;M Costs CR'!BA80=0,"",'[1]4.1a O&amp;M Costs CR'!BA80)</f>
        <v/>
      </c>
      <c r="T27" s="13" t="str">
        <f>IF('[1]4.1a O&amp;M Costs CR'!BA80=0,"",'[1]4.1a O&amp;M Costs CR'!BA80)</f>
        <v/>
      </c>
      <c r="U27" s="13" t="str">
        <f>IF('[1]4.1a O&amp;M Costs CR'!BA80=0,"",'[1]4.1a O&amp;M Costs CR'!BA80)</f>
        <v/>
      </c>
      <c r="V27" s="13" t="str">
        <f>IF('[1]4.1a O&amp;M Costs CR'!BA80=0,"",'[1]4.1a O&amp;M Costs CR'!BA80)</f>
        <v/>
      </c>
      <c r="W27" s="15">
        <f t="shared" ref="W27:W30" si="28">SUM(C27:V27)</f>
        <v>0</v>
      </c>
    </row>
    <row r="28" spans="1:23" s="9" customFormat="1" x14ac:dyDescent="0.25">
      <c r="A28" s="34"/>
      <c r="B28" s="7" t="s">
        <v>6</v>
      </c>
      <c r="C28" s="13" t="str">
        <f>IF('[1]4.1a O&amp;M Costs CR'!BA81=0,"",'[1]4.1a O&amp;M Costs CR'!BA81)</f>
        <v/>
      </c>
      <c r="D28" s="13" t="str">
        <f>IF('[1]4.1a O&amp;M Costs CR'!BA81=0,"",'[1]4.1a O&amp;M Costs CR'!BA81)</f>
        <v/>
      </c>
      <c r="E28" s="13" t="str">
        <f>IF('[1]4.1a O&amp;M Costs CR'!BA81=0,"",'[1]4.1a O&amp;M Costs CR'!BA81)</f>
        <v/>
      </c>
      <c r="F28" s="13" t="str">
        <f>IF('[1]4.1a O&amp;M Costs CR'!BA81=0,"",'[1]4.1a O&amp;M Costs CR'!BA81)</f>
        <v/>
      </c>
      <c r="G28" s="13" t="str">
        <f>IF('[1]4.1a O&amp;M Costs CR'!BA81=0,"",'[1]4.1a O&amp;M Costs CR'!BA81)</f>
        <v/>
      </c>
      <c r="H28" s="13" t="str">
        <f>IF('[1]4.1a O&amp;M Costs CR'!BA81=0,"",'[1]4.1a O&amp;M Costs CR'!BA81)</f>
        <v/>
      </c>
      <c r="I28" s="13" t="str">
        <f>IF('[1]4.1a O&amp;M Costs CR'!BA81=0,"",'[1]4.1a O&amp;M Costs CR'!BA81)</f>
        <v/>
      </c>
      <c r="J28" s="13" t="str">
        <f>IF('[1]4.1a O&amp;M Costs CR'!BA81=0,"",'[1]4.1a O&amp;M Costs CR'!BA81)</f>
        <v/>
      </c>
      <c r="K28" s="13" t="str">
        <f>IF('[1]4.1a O&amp;M Costs CR'!BA81=0,"",'[1]4.1a O&amp;M Costs CR'!BA81)</f>
        <v/>
      </c>
      <c r="L28" s="13" t="str">
        <f>IF('[1]4.1a O&amp;M Costs CR'!BA81=0,"",'[1]4.1a O&amp;M Costs CR'!BA81)</f>
        <v/>
      </c>
      <c r="M28" s="13" t="str">
        <f>IF('[1]4.1a O&amp;M Costs CR'!BA81=0,"",'[1]4.1a O&amp;M Costs CR'!BA81)</f>
        <v/>
      </c>
      <c r="N28" s="13" t="str">
        <f>IF('[1]4.1a O&amp;M Costs CR'!BA81=0,"",'[1]4.1a O&amp;M Costs CR'!BA81)</f>
        <v/>
      </c>
      <c r="O28" s="13" t="str">
        <f>IF('[1]4.1a O&amp;M Costs CR'!BA81=0,"",'[1]4.1a O&amp;M Costs CR'!BA81)</f>
        <v/>
      </c>
      <c r="P28" s="13" t="str">
        <f>IF('[1]4.1a O&amp;M Costs CR'!BA81=0,"",'[1]4.1a O&amp;M Costs CR'!BA81)</f>
        <v/>
      </c>
      <c r="Q28" s="13" t="str">
        <f>IF('[1]4.1a O&amp;M Costs CR'!BA81=0,"",'[1]4.1a O&amp;M Costs CR'!BA81)</f>
        <v/>
      </c>
      <c r="R28" s="13" t="str">
        <f>IF('[1]4.1a O&amp;M Costs CR'!BA81=0,"",'[1]4.1a O&amp;M Costs CR'!BA81)</f>
        <v/>
      </c>
      <c r="S28" s="13" t="str">
        <f>IF('[1]4.1a O&amp;M Costs CR'!BA81=0,"",'[1]4.1a O&amp;M Costs CR'!BA81)</f>
        <v/>
      </c>
      <c r="T28" s="13" t="str">
        <f>IF('[1]4.1a O&amp;M Costs CR'!BA81=0,"",'[1]4.1a O&amp;M Costs CR'!BA81)</f>
        <v/>
      </c>
      <c r="U28" s="13" t="str">
        <f>IF('[1]4.1a O&amp;M Costs CR'!BA81=0,"",'[1]4.1a O&amp;M Costs CR'!BA81)</f>
        <v/>
      </c>
      <c r="V28" s="13" t="str">
        <f>IF('[1]4.1a O&amp;M Costs CR'!BA81=0,"",'[1]4.1a O&amp;M Costs CR'!BA81)</f>
        <v/>
      </c>
      <c r="W28" s="15">
        <f t="shared" si="28"/>
        <v>0</v>
      </c>
    </row>
    <row r="29" spans="1:23" s="9" customFormat="1" x14ac:dyDescent="0.25">
      <c r="A29" s="34"/>
      <c r="B29" s="7" t="s">
        <v>5</v>
      </c>
      <c r="C29" s="13" t="str">
        <f>IF('[1]4.1a O&amp;M Costs CR'!BA90=0,"",'[1]4.1a O&amp;M Costs CR'!BA90)</f>
        <v/>
      </c>
      <c r="D29" s="13" t="str">
        <f>IF('[1]4.1a O&amp;M Costs CR'!BA90=0,"",'[1]4.1a O&amp;M Costs CR'!BA90)</f>
        <v/>
      </c>
      <c r="E29" s="13" t="str">
        <f>IF('[1]4.1a O&amp;M Costs CR'!BA90=0,"",'[1]4.1a O&amp;M Costs CR'!BA90)</f>
        <v/>
      </c>
      <c r="F29" s="13" t="str">
        <f>IF('[1]4.1a O&amp;M Costs CR'!BA90=0,"",'[1]4.1a O&amp;M Costs CR'!BA90)</f>
        <v/>
      </c>
      <c r="G29" s="13" t="str">
        <f>IF('[1]4.1a O&amp;M Costs CR'!BA90=0,"",'[1]4.1a O&amp;M Costs CR'!BA90)</f>
        <v/>
      </c>
      <c r="H29" s="13" t="str">
        <f>IF('[1]4.1a O&amp;M Costs CR'!BA90=0,"",'[1]4.1a O&amp;M Costs CR'!BA90)</f>
        <v/>
      </c>
      <c r="I29" s="13" t="str">
        <f>IF('[1]4.1a O&amp;M Costs CR'!BA90=0,"",'[1]4.1a O&amp;M Costs CR'!BA90)</f>
        <v/>
      </c>
      <c r="J29" s="13" t="str">
        <f>IF('[1]4.1a O&amp;M Costs CR'!BA90=0,"",'[1]4.1a O&amp;M Costs CR'!BA90)</f>
        <v/>
      </c>
      <c r="K29" s="13" t="str">
        <f>IF('[1]4.1a O&amp;M Costs CR'!BA90=0,"",'[1]4.1a O&amp;M Costs CR'!BA90)</f>
        <v/>
      </c>
      <c r="L29" s="13" t="str">
        <f>IF('[1]4.1a O&amp;M Costs CR'!BA90=0,"",'[1]4.1a O&amp;M Costs CR'!BA90)</f>
        <v/>
      </c>
      <c r="M29" s="13" t="str">
        <f>IF('[1]4.1a O&amp;M Costs CR'!BA90=0,"",'[1]4.1a O&amp;M Costs CR'!BA90)</f>
        <v/>
      </c>
      <c r="N29" s="13" t="str">
        <f>IF('[1]4.1a O&amp;M Costs CR'!BA90=0,"",'[1]4.1a O&amp;M Costs CR'!BA90)</f>
        <v/>
      </c>
      <c r="O29" s="13" t="str">
        <f>IF('[1]4.1a O&amp;M Costs CR'!BA90=0,"",'[1]4.1a O&amp;M Costs CR'!BA90)</f>
        <v/>
      </c>
      <c r="P29" s="13" t="str">
        <f>IF('[1]4.1a O&amp;M Costs CR'!BA90=0,"",'[1]4.1a O&amp;M Costs CR'!BA90)</f>
        <v/>
      </c>
      <c r="Q29" s="13" t="str">
        <f>IF('[1]4.1a O&amp;M Costs CR'!BA90=0,"",'[1]4.1a O&amp;M Costs CR'!BA90)</f>
        <v/>
      </c>
      <c r="R29" s="13" t="str">
        <f>IF('[1]4.1a O&amp;M Costs CR'!BA90=0,"",'[1]4.1a O&amp;M Costs CR'!BA90)</f>
        <v/>
      </c>
      <c r="S29" s="13" t="str">
        <f>IF('[1]4.1a O&amp;M Costs CR'!BA90=0,"",'[1]4.1a O&amp;M Costs CR'!BA90)</f>
        <v/>
      </c>
      <c r="T29" s="13" t="str">
        <f>IF('[1]4.1a O&amp;M Costs CR'!BA90=0,"",'[1]4.1a O&amp;M Costs CR'!BA90)</f>
        <v/>
      </c>
      <c r="U29" s="13" t="str">
        <f>IF('[1]4.1a O&amp;M Costs CR'!BA90=0,"",'[1]4.1a O&amp;M Costs CR'!BA90)</f>
        <v/>
      </c>
      <c r="V29" s="13" t="str">
        <f>IF('[1]4.1a O&amp;M Costs CR'!BA90=0,"",'[1]4.1a O&amp;M Costs CR'!BA90)</f>
        <v/>
      </c>
      <c r="W29" s="15">
        <f t="shared" si="28"/>
        <v>0</v>
      </c>
    </row>
    <row r="30" spans="1:23" s="9" customFormat="1" x14ac:dyDescent="0.25">
      <c r="A30" s="34"/>
      <c r="B30" s="7" t="s">
        <v>8</v>
      </c>
      <c r="C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D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E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F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G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H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I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J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K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L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M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N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O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P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Q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R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S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T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U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V30" s="13" t="str">
        <f>IF('[1]4.1a O&amp;M Costs CR'!BA83+'[1]4.1a O&amp;M Costs CR'!BA84+'[1]4.1a O&amp;M Costs CR'!BA85+'[1]4.1a O&amp;M Costs CR'!BA91+'[1]4.1a O&amp;M Costs CR'!BA92=0,"",'[1]4.1a O&amp;M Costs CR'!BA83+'[1]4.1a O&amp;M Costs CR'!BA84+'[1]4.1a O&amp;M Costs CR'!BA85+'[1]4.1a O&amp;M Costs CR'!BA91+'[1]4.1a O&amp;M Costs CR'!BA92)</f>
        <v/>
      </c>
      <c r="W30" s="15">
        <f t="shared" si="28"/>
        <v>0</v>
      </c>
    </row>
    <row r="31" spans="1:23" s="9" customFormat="1" x14ac:dyDescent="0.25">
      <c r="A31" s="34"/>
      <c r="B31" s="14" t="s">
        <v>2</v>
      </c>
      <c r="C31" s="15">
        <f>SUM(C27:C30)</f>
        <v>0</v>
      </c>
      <c r="D31" s="15">
        <f t="shared" ref="D31:V31" si="29">SUM(D27:D30)</f>
        <v>0</v>
      </c>
      <c r="E31" s="15">
        <f t="shared" si="29"/>
        <v>0</v>
      </c>
      <c r="F31" s="15">
        <f t="shared" si="29"/>
        <v>0</v>
      </c>
      <c r="G31" s="15">
        <f t="shared" si="29"/>
        <v>0</v>
      </c>
      <c r="H31" s="15">
        <f t="shared" si="29"/>
        <v>0</v>
      </c>
      <c r="I31" s="15">
        <f t="shared" si="29"/>
        <v>0</v>
      </c>
      <c r="J31" s="15">
        <f t="shared" si="29"/>
        <v>0</v>
      </c>
      <c r="K31" s="15">
        <f t="shared" si="29"/>
        <v>0</v>
      </c>
      <c r="L31" s="15">
        <f t="shared" si="29"/>
        <v>0</v>
      </c>
      <c r="M31" s="15">
        <f t="shared" si="29"/>
        <v>0</v>
      </c>
      <c r="N31" s="15">
        <f t="shared" si="29"/>
        <v>0</v>
      </c>
      <c r="O31" s="15">
        <f t="shared" si="29"/>
        <v>0</v>
      </c>
      <c r="P31" s="15">
        <f t="shared" si="29"/>
        <v>0</v>
      </c>
      <c r="Q31" s="15">
        <f t="shared" si="29"/>
        <v>0</v>
      </c>
      <c r="R31" s="15">
        <f t="shared" si="29"/>
        <v>0</v>
      </c>
      <c r="S31" s="15">
        <f t="shared" si="29"/>
        <v>0</v>
      </c>
      <c r="T31" s="15">
        <f t="shared" si="29"/>
        <v>0</v>
      </c>
      <c r="U31" s="15">
        <f t="shared" si="29"/>
        <v>0</v>
      </c>
      <c r="V31" s="15">
        <f t="shared" si="29"/>
        <v>0</v>
      </c>
      <c r="W31" s="15">
        <f>SUM(C31:V31)</f>
        <v>0</v>
      </c>
    </row>
    <row r="32" spans="1:23" s="9" customFormat="1" x14ac:dyDescent="0.25">
      <c r="A32" s="3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8"/>
    </row>
    <row r="33" spans="1:23" x14ac:dyDescent="0.25">
      <c r="A33" s="31" t="str">
        <f>CONCATENATE("2.1.6 Establish ",AD7," km of agroforestry systems using diversified living fence arrangements in basic grains crops.")</f>
        <v>2.1.6 Establish 165 km of agroforestry systems using diversified living fence arrangements in basic grains crops.</v>
      </c>
      <c r="B33" s="4" t="s">
        <v>11</v>
      </c>
      <c r="C33" s="11" t="str">
        <f>IF('[1]4.1a O&amp;M Costs CR'!BA129+'[1]4.1a O&amp;M Costs CR'!BA143+'[1]4.1a O&amp;M Costs CR'!BA144=0,"",'[1]4.1a O&amp;M Costs CR'!BA129+'[1]4.1a O&amp;M Costs CR'!BA143+'[1]4.1a O&amp;M Costs CR'!BA144)</f>
        <v/>
      </c>
      <c r="D33" s="11">
        <f>IF('[1]4.1a O&amp;M Costs CR'!BB129+'[1]4.1a O&amp;M Costs CR'!BB143+'[1]4.1a O&amp;M Costs CR'!BB144=0,"",'[1]4.1a O&amp;M Costs CR'!BB129+'[1]4.1a O&amp;M Costs CR'!BB143+'[1]4.1a O&amp;M Costs CR'!BB144)</f>
        <v>37262.941575118646</v>
      </c>
      <c r="E33" s="11" t="str">
        <f>IF('[1]4.1a O&amp;M Costs CR'!BC129+'[1]4.1a O&amp;M Costs CR'!BC143+'[1]4.1a O&amp;M Costs CR'!BC144=0,"",'[1]4.1a O&amp;M Costs CR'!BC129+'[1]4.1a O&amp;M Costs CR'!BC143+'[1]4.1a O&amp;M Costs CR'!BC144)</f>
        <v/>
      </c>
      <c r="F33" s="11">
        <f>IF('[1]4.1a O&amp;M Costs CR'!BD129+'[1]4.1a O&amp;M Costs CR'!BD143+'[1]4.1a O&amp;M Costs CR'!BD144=0,"",'[1]4.1a O&amp;M Costs CR'!BD129+'[1]4.1a O&amp;M Costs CR'!BD143+'[1]4.1a O&amp;M Costs CR'!BD144)</f>
        <v>40056.983914319295</v>
      </c>
      <c r="G33" s="11" t="str">
        <f>IF('[1]4.1a O&amp;M Costs CR'!BE129+'[1]4.1a O&amp;M Costs CR'!BE143+'[1]4.1a O&amp;M Costs CR'!BE144=0,"",'[1]4.1a O&amp;M Costs CR'!BE129+'[1]4.1a O&amp;M Costs CR'!BE143+'[1]4.1a O&amp;M Costs CR'!BE144)</f>
        <v/>
      </c>
      <c r="H33" s="11">
        <f>IF('[1]4.1a O&amp;M Costs CR'!BF129+'[1]4.1a O&amp;M Costs CR'!BF143+'[1]4.1a O&amp;M Costs CR'!BF144=0,"",'[1]4.1a O&amp;M Costs CR'!BF129+'[1]4.1a O&amp;M Costs CR'!BF143+'[1]4.1a O&amp;M Costs CR'!BF144)</f>
        <v>43062.414036803311</v>
      </c>
      <c r="I33" s="11" t="str">
        <f>IF('[1]4.1a O&amp;M Costs CR'!BG129+'[1]4.1a O&amp;M Costs CR'!BG143+'[1]4.1a O&amp;M Costs CR'!BG144=0,"",'[1]4.1a O&amp;M Costs CR'!BG129+'[1]4.1a O&amp;M Costs CR'!BG143+'[1]4.1a O&amp;M Costs CR'!BG144)</f>
        <v/>
      </c>
      <c r="J33" s="11">
        <f>IF('[1]4.1a O&amp;M Costs CR'!BH129+'[1]4.1a O&amp;M Costs CR'!BH143+'[1]4.1a O&amp;M Costs CR'!BH144=0,"",'[1]4.1a O&amp;M Costs CR'!BH129+'[1]4.1a O&amp;M Costs CR'!BH143+'[1]4.1a O&amp;M Costs CR'!BH144)</f>
        <v>46295.360000561792</v>
      </c>
      <c r="K33" s="11" t="str">
        <f>IF('[1]4.1a O&amp;M Costs CR'!BI129+'[1]4.1a O&amp;M Costs CR'!BI143+'[1]4.1a O&amp;M Costs CR'!BI144=0,"",'[1]4.1a O&amp;M Costs CR'!BI129+'[1]4.1a O&amp;M Costs CR'!BI143+'[1]4.1a O&amp;M Costs CR'!BI144)</f>
        <v/>
      </c>
      <c r="L33" s="11">
        <f>IF('[1]4.1a O&amp;M Costs CR'!BJ129+'[1]4.1a O&amp;M Costs CR'!BJ143+'[1]4.1a O&amp;M Costs CR'!BJ144=0,"",'[1]4.1a O&amp;M Costs CR'!BJ129+'[1]4.1a O&amp;M Costs CR'!BJ143+'[1]4.1a O&amp;M Costs CR'!BJ144)</f>
        <v>49773.189975636211</v>
      </c>
      <c r="M33" s="11" t="str">
        <f>IF('[1]4.1a O&amp;M Costs CR'!BK129+'[1]4.1a O&amp;M Costs CR'!BK143+'[1]4.1a O&amp;M Costs CR'!BK144=0,"",'[1]4.1a O&amp;M Costs CR'!BK129+'[1]4.1a O&amp;M Costs CR'!BK143+'[1]4.1a O&amp;M Costs CR'!BK144)</f>
        <v/>
      </c>
      <c r="N33" s="11">
        <f>IF('[1]4.1a O&amp;M Costs CR'!BL129+'[1]4.1a O&amp;M Costs CR'!BL143+'[1]4.1a O&amp;M Costs CR'!BL144=0,"",'[1]4.1a O&amp;M Costs CR'!BL129+'[1]4.1a O&amp;M Costs CR'!BL143+'[1]4.1a O&amp;M Costs CR'!BL144)</f>
        <v>53514.608275021288</v>
      </c>
      <c r="O33" s="11" t="str">
        <f>IF('[1]4.1a O&amp;M Costs CR'!BM129+'[1]4.1a O&amp;M Costs CR'!BM143+'[1]4.1a O&amp;M Costs CR'!BM144=0,"",'[1]4.1a O&amp;M Costs CR'!BM129+'[1]4.1a O&amp;M Costs CR'!BM143+'[1]4.1a O&amp;M Costs CR'!BM144)</f>
        <v/>
      </c>
      <c r="P33" s="11">
        <f>IF('[1]4.1a O&amp;M Costs CR'!BN129+'[1]4.1a O&amp;M Costs CR'!BN143+'[1]4.1a O&amp;M Costs CR'!BN144=0,"",'[1]4.1a O&amp;M Costs CR'!BN129+'[1]4.1a O&amp;M Costs CR'!BN143+'[1]4.1a O&amp;M Costs CR'!BN144)</f>
        <v>57539.758869249992</v>
      </c>
      <c r="Q33" s="11" t="str">
        <f>IF('[1]4.1a O&amp;M Costs CR'!BO129+'[1]4.1a O&amp;M Costs CR'!BO143+'[1]4.1a O&amp;M Costs CR'!BO144=0,"",'[1]4.1a O&amp;M Costs CR'!BO129+'[1]4.1a O&amp;M Costs CR'!BO143+'[1]4.1a O&amp;M Costs CR'!BO144)</f>
        <v/>
      </c>
      <c r="R33" s="11">
        <f>IF('[1]4.1a O&amp;M Costs CR'!BP129+'[1]4.1a O&amp;M Costs CR'!BP143+'[1]4.1a O&amp;M Costs CR'!BP144=0,"",'[1]4.1a O&amp;M Costs CR'!BP129+'[1]4.1a O&amp;M Costs CR'!BP143+'[1]4.1a O&amp;M Costs CR'!BP144)</f>
        <v>61870.336971147808</v>
      </c>
      <c r="S33" s="11" t="str">
        <f>IF('[1]4.1a O&amp;M Costs CR'!BQ129+'[1]4.1a O&amp;M Costs CR'!BQ143+'[1]4.1a O&amp;M Costs CR'!BQ144=0,"",'[1]4.1a O&amp;M Costs CR'!BQ129+'[1]4.1a O&amp;M Costs CR'!BQ143+'[1]4.1a O&amp;M Costs CR'!BQ144)</f>
        <v/>
      </c>
      <c r="T33" s="11">
        <f>IF('[1]4.1a O&amp;M Costs CR'!BR129+'[1]4.1a O&amp;M Costs CR'!BR143+'[1]4.1a O&amp;M Costs CR'!BR144=0,"",'[1]4.1a O&amp;M Costs CR'!BR129+'[1]4.1a O&amp;M Costs CR'!BR143+'[1]4.1a O&amp;M Costs CR'!BR144)</f>
        <v>66529.709323432413</v>
      </c>
      <c r="U33" s="11" t="str">
        <f>IF('[1]4.1a O&amp;M Costs CR'!BS129+'[1]4.1a O&amp;M Costs CR'!BS143+'[1]4.1a O&amp;M Costs CR'!BS144=0,"",'[1]4.1a O&amp;M Costs CR'!BS129+'[1]4.1a O&amp;M Costs CR'!BS143+'[1]4.1a O&amp;M Costs CR'!BS144)</f>
        <v/>
      </c>
      <c r="V33" s="11">
        <f>IF('[1]4.1a O&amp;M Costs CR'!BT129+'[1]4.1a O&amp;M Costs CR'!BT143+'[1]4.1a O&amp;M Costs CR'!BT144=0,"",'[1]4.1a O&amp;M Costs CR'!BT129+'[1]4.1a O&amp;M Costs CR'!BT143+'[1]4.1a O&amp;M Costs CR'!BT144)</f>
        <v>71543.043871676331</v>
      </c>
      <c r="W33" s="17">
        <f t="shared" ref="W33:W35" si="30">SUM(C33:V33)</f>
        <v>527448.34681296709</v>
      </c>
    </row>
    <row r="34" spans="1:23" x14ac:dyDescent="0.25">
      <c r="A34" s="31"/>
      <c r="B34" s="4" t="s">
        <v>12</v>
      </c>
      <c r="C34" s="11" t="str">
        <f>IF('[1]4.1a O&amp;M Costs CR'!BA140=0,"",'[1]4.1a O&amp;M Costs CR'!BA140)</f>
        <v/>
      </c>
      <c r="D34" s="11" t="str">
        <f>IF('[1]4.1a O&amp;M Costs CR'!BB140=0,"",'[1]4.1a O&amp;M Costs CR'!BB140)</f>
        <v/>
      </c>
      <c r="E34" s="11" t="str">
        <f>IF('[1]4.1a O&amp;M Costs CR'!BC140=0,"",'[1]4.1a O&amp;M Costs CR'!BC140)</f>
        <v/>
      </c>
      <c r="F34" s="11" t="str">
        <f>IF('[1]4.1a O&amp;M Costs CR'!BD140=0,"",'[1]4.1a O&amp;M Costs CR'!BD140)</f>
        <v/>
      </c>
      <c r="G34" s="11">
        <f>IF('[1]4.1a O&amp;M Costs CR'!BE140=0,"",'[1]4.1a O&amp;M Costs CR'!BE140)</f>
        <v>1500.9187675241471</v>
      </c>
      <c r="H34" s="11" t="str">
        <f>IF('[1]4.1a O&amp;M Costs CR'!BF140=0,"",'[1]4.1a O&amp;M Costs CR'!BF140)</f>
        <v/>
      </c>
      <c r="I34" s="11" t="str">
        <f>IF('[1]4.1a O&amp;M Costs CR'!BG140=0,"",'[1]4.1a O&amp;M Costs CR'!BG140)</f>
        <v/>
      </c>
      <c r="J34" s="11" t="str">
        <f>IF('[1]4.1a O&amp;M Costs CR'!BH140=0,"",'[1]4.1a O&amp;M Costs CR'!BH140)</f>
        <v/>
      </c>
      <c r="K34" s="11" t="str">
        <f>IF('[1]4.1a O&amp;M Costs CR'!BI140=0,"",'[1]4.1a O&amp;M Costs CR'!BI140)</f>
        <v/>
      </c>
      <c r="L34" s="11">
        <f>IF('[1]4.1a O&amp;M Costs CR'!BJ140=0,"",'[1]4.1a O&amp;M Costs CR'!BJ140)</f>
        <v>1762.7897034819612</v>
      </c>
      <c r="M34" s="11" t="str">
        <f>IF('[1]4.1a O&amp;M Costs CR'!BK140=0,"",'[1]4.1a O&amp;M Costs CR'!BK140)</f>
        <v/>
      </c>
      <c r="N34" s="11" t="str">
        <f>IF('[1]4.1a O&amp;M Costs CR'!BL140=0,"",'[1]4.1a O&amp;M Costs CR'!BL140)</f>
        <v/>
      </c>
      <c r="O34" s="11" t="str">
        <f>IF('[1]4.1a O&amp;M Costs CR'!BM140=0,"",'[1]4.1a O&amp;M Costs CR'!BM140)</f>
        <v/>
      </c>
      <c r="P34" s="11" t="str">
        <f>IF('[1]4.1a O&amp;M Costs CR'!BN140=0,"",'[1]4.1a O&amp;M Costs CR'!BN140)</f>
        <v/>
      </c>
      <c r="Q34" s="11">
        <f>IF('[1]4.1a O&amp;M Costs CR'!BO140=0,"",'[1]4.1a O&amp;M Costs CR'!BO140)</f>
        <v>2070.3502454219433</v>
      </c>
      <c r="R34" s="11" t="str">
        <f>IF('[1]4.1a O&amp;M Costs CR'!BP140=0,"",'[1]4.1a O&amp;M Costs CR'!BP140)</f>
        <v/>
      </c>
      <c r="S34" s="11" t="str">
        <f>IF('[1]4.1a O&amp;M Costs CR'!BQ140=0,"",'[1]4.1a O&amp;M Costs CR'!BQ140)</f>
        <v/>
      </c>
      <c r="T34" s="11" t="str">
        <f>IF('[1]4.1a O&amp;M Costs CR'!BR140=0,"",'[1]4.1a O&amp;M Costs CR'!BR140)</f>
        <v/>
      </c>
      <c r="U34" s="11" t="str">
        <f>IF('[1]4.1a O&amp;M Costs CR'!BS140=0,"",'[1]4.1a O&amp;M Costs CR'!BS140)</f>
        <v/>
      </c>
      <c r="V34" s="11">
        <f>IF('[1]4.1a O&amp;M Costs CR'!BT140=0,"",'[1]4.1a O&amp;M Costs CR'!BT140)</f>
        <v>2431.5720305445748</v>
      </c>
      <c r="W34" s="17">
        <f t="shared" si="30"/>
        <v>7765.6307469726262</v>
      </c>
    </row>
    <row r="35" spans="1:23" x14ac:dyDescent="0.25">
      <c r="A35" s="31"/>
      <c r="B35" s="4" t="s">
        <v>13</v>
      </c>
      <c r="C35" s="11" t="str">
        <f>IF('[1]4.1a O&amp;M Costs CR'!BA139=0,"",'[1]4.1a O&amp;M Costs CR'!BA139)</f>
        <v/>
      </c>
      <c r="D35" s="11" t="str">
        <f>IF('[1]4.1a O&amp;M Costs CR'!BB139=0,"",'[1]4.1a O&amp;M Costs CR'!BB139)</f>
        <v/>
      </c>
      <c r="E35" s="11" t="str">
        <f>IF('[1]4.1a O&amp;M Costs CR'!BC139=0,"",'[1]4.1a O&amp;M Costs CR'!BC139)</f>
        <v/>
      </c>
      <c r="F35" s="11" t="str">
        <f>IF('[1]4.1a O&amp;M Costs CR'!BD139=0,"",'[1]4.1a O&amp;M Costs CR'!BD139)</f>
        <v/>
      </c>
      <c r="G35" s="11">
        <f>IF('[1]4.1a O&amp;M Costs CR'!BE139=0,"",'[1]4.1a O&amp;M Costs CR'!BE139)</f>
        <v>12007.350140193177</v>
      </c>
      <c r="H35" s="11" t="str">
        <f>IF('[1]4.1a O&amp;M Costs CR'!BF139=0,"",'[1]4.1a O&amp;M Costs CR'!BF139)</f>
        <v/>
      </c>
      <c r="I35" s="11" t="str">
        <f>IF('[1]4.1a O&amp;M Costs CR'!BG139=0,"",'[1]4.1a O&amp;M Costs CR'!BG139)</f>
        <v/>
      </c>
      <c r="J35" s="11" t="str">
        <f>IF('[1]4.1a O&amp;M Costs CR'!BH139=0,"",'[1]4.1a O&amp;M Costs CR'!BH139)</f>
        <v/>
      </c>
      <c r="K35" s="11" t="str">
        <f>IF('[1]4.1a O&amp;M Costs CR'!BI139=0,"",'[1]4.1a O&amp;M Costs CR'!BI139)</f>
        <v/>
      </c>
      <c r="L35" s="11">
        <f>IF('[1]4.1a O&amp;M Costs CR'!BJ139=0,"",'[1]4.1a O&amp;M Costs CR'!BJ139)</f>
        <v>14102.317627855689</v>
      </c>
      <c r="M35" s="11" t="str">
        <f>IF('[1]4.1a O&amp;M Costs CR'!BK139=0,"",'[1]4.1a O&amp;M Costs CR'!BK139)</f>
        <v/>
      </c>
      <c r="N35" s="11" t="str">
        <f>IF('[1]4.1a O&amp;M Costs CR'!BL139=0,"",'[1]4.1a O&amp;M Costs CR'!BL139)</f>
        <v/>
      </c>
      <c r="O35" s="11" t="str">
        <f>IF('[1]4.1a O&amp;M Costs CR'!BM139=0,"",'[1]4.1a O&amp;M Costs CR'!BM139)</f>
        <v/>
      </c>
      <c r="P35" s="11" t="str">
        <f>IF('[1]4.1a O&amp;M Costs CR'!BN139=0,"",'[1]4.1a O&amp;M Costs CR'!BN139)</f>
        <v/>
      </c>
      <c r="Q35" s="11">
        <f>IF('[1]4.1a O&amp;M Costs CR'!BO139=0,"",'[1]4.1a O&amp;M Costs CR'!BO139)</f>
        <v>16562.801963375547</v>
      </c>
      <c r="R35" s="11" t="str">
        <f>IF('[1]4.1a O&amp;M Costs CR'!BP139=0,"",'[1]4.1a O&amp;M Costs CR'!BP139)</f>
        <v/>
      </c>
      <c r="S35" s="11" t="str">
        <f>IF('[1]4.1a O&amp;M Costs CR'!BQ139=0,"",'[1]4.1a O&amp;M Costs CR'!BQ139)</f>
        <v/>
      </c>
      <c r="T35" s="11" t="str">
        <f>IF('[1]4.1a O&amp;M Costs CR'!BR139=0,"",'[1]4.1a O&amp;M Costs CR'!BR139)</f>
        <v/>
      </c>
      <c r="U35" s="11" t="str">
        <f>IF('[1]4.1a O&amp;M Costs CR'!BS139=0,"",'[1]4.1a O&amp;M Costs CR'!BS139)</f>
        <v/>
      </c>
      <c r="V35" s="11">
        <f>IF('[1]4.1a O&amp;M Costs CR'!BT139=0,"",'[1]4.1a O&amp;M Costs CR'!BT139)</f>
        <v>19452.576244356598</v>
      </c>
      <c r="W35" s="17">
        <f t="shared" si="30"/>
        <v>62125.045975781009</v>
      </c>
    </row>
    <row r="36" spans="1:23" s="9" customFormat="1" x14ac:dyDescent="0.25">
      <c r="A36" s="31"/>
      <c r="B36" s="12" t="s">
        <v>2</v>
      </c>
      <c r="C36" s="17">
        <f>SUM(C33:C35)</f>
        <v>0</v>
      </c>
      <c r="D36" s="17">
        <f>SUM(D33:D35)</f>
        <v>37262.941575118646</v>
      </c>
      <c r="E36" s="17">
        <f t="shared" ref="E36:V36" si="31">SUM(E33:E35)</f>
        <v>0</v>
      </c>
      <c r="F36" s="17">
        <f t="shared" si="31"/>
        <v>40056.983914319295</v>
      </c>
      <c r="G36" s="17">
        <f t="shared" si="31"/>
        <v>13508.268907717324</v>
      </c>
      <c r="H36" s="17">
        <f t="shared" si="31"/>
        <v>43062.414036803311</v>
      </c>
      <c r="I36" s="17">
        <f t="shared" si="31"/>
        <v>0</v>
      </c>
      <c r="J36" s="17">
        <f t="shared" si="31"/>
        <v>46295.360000561792</v>
      </c>
      <c r="K36" s="17">
        <f t="shared" si="31"/>
        <v>0</v>
      </c>
      <c r="L36" s="17">
        <f t="shared" si="31"/>
        <v>65638.297306973865</v>
      </c>
      <c r="M36" s="17">
        <f t="shared" si="31"/>
        <v>0</v>
      </c>
      <c r="N36" s="17">
        <f t="shared" si="31"/>
        <v>53514.608275021288</v>
      </c>
      <c r="O36" s="17">
        <f t="shared" si="31"/>
        <v>0</v>
      </c>
      <c r="P36" s="17">
        <f t="shared" si="31"/>
        <v>57539.758869249992</v>
      </c>
      <c r="Q36" s="17">
        <f t="shared" si="31"/>
        <v>18633.152208797488</v>
      </c>
      <c r="R36" s="17">
        <f t="shared" si="31"/>
        <v>61870.336971147808</v>
      </c>
      <c r="S36" s="17">
        <f t="shared" si="31"/>
        <v>0</v>
      </c>
      <c r="T36" s="17">
        <f t="shared" si="31"/>
        <v>66529.709323432413</v>
      </c>
      <c r="U36" s="17">
        <f t="shared" si="31"/>
        <v>0</v>
      </c>
      <c r="V36" s="17">
        <f t="shared" si="31"/>
        <v>93427.192146577494</v>
      </c>
      <c r="W36" s="17">
        <f>SUM(C36:V36)</f>
        <v>597339.02353572077</v>
      </c>
    </row>
    <row r="37" spans="1:23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5"/>
    </row>
    <row r="38" spans="1:23" x14ac:dyDescent="0.25">
      <c r="A38" s="34" t="str">
        <f>CONCATENATE("2.1.7 Establish ",AD8," ha of agroforestry systems for natural shade in coffee plantations.")</f>
        <v>2.1.7 Establish 100 ha of agroforestry systems for natural shade in coffee plantations.</v>
      </c>
      <c r="B38" s="7" t="s">
        <v>14</v>
      </c>
      <c r="C38" s="15">
        <f>+IF('[1]4.1a O&amp;M Costs CR'!BA162+'[1]4.1a O&amp;M Costs CR'!BA170=0,"",'[1]4.1a O&amp;M Costs CR'!BA162+'[1]4.1a O&amp;M Costs CR'!BA170)</f>
        <v>9495.1468900426062</v>
      </c>
      <c r="D38" s="15">
        <f>+IF('[1]4.1a O&amp;M Costs CR'!BB162+'[1]4.1a O&amp;M Costs CR'!BB170=0,"",'[1]4.1a O&amp;M Costs CR'!BB162+'[1]4.1a O&amp;M Costs CR'!BB170)</f>
        <v>9871.788834339377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f>+IF('[1]4.1a O&amp;M Costs CR'!BJ162+'[1]4.1a O&amp;M Costs CR'!BJ170=0,"",'[1]4.1a O&amp;M Costs CR'!BJ162+'[1]4.1a O&amp;M Costs CR'!BJ170)</f>
        <v>13475.634110370413</v>
      </c>
      <c r="M38" s="15">
        <f>+IF('[1]4.1a O&amp;M Costs CR'!BK162+'[1]4.1a O&amp;M Costs CR'!BK170=0,"",'[1]4.1a O&amp;M Costs CR'!BK162+'[1]4.1a O&amp;M Costs CR'!BK170)</f>
        <v>14010.169182943575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f>+IF('[1]4.1a O&amp;M Costs CR'!BT162+'[1]4.1a O&amp;M Costs CR'!BT170=0,"",'[1]4.1a O&amp;M Costs CR'!BT162+'[1]4.1a O&amp;M Costs CR'!BT170)</f>
        <v>19883.411591212105</v>
      </c>
      <c r="W38" s="15">
        <f>SUM(C38:V38)</f>
        <v>66736.150608908065</v>
      </c>
    </row>
    <row r="39" spans="1:23" x14ac:dyDescent="0.25">
      <c r="A39" s="34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8"/>
    </row>
    <row r="40" spans="1:23" x14ac:dyDescent="0.25">
      <c r="A40" s="31" t="str">
        <f>CONCATENATE("2.1.8 Establish ",AD9," km of silvopasture systems using diversified living fence arrangements.")</f>
        <v>2.1.8 Establish 165 km of silvopasture systems using diversified living fence arrangements.</v>
      </c>
      <c r="B40" s="4" t="s">
        <v>11</v>
      </c>
      <c r="C40" s="11">
        <f>+IF('[1]4.1a O&amp;M Costs CR'!BA179+'[1]4.1a O&amp;M Costs CR'!BA193+'[1]4.1a O&amp;M Costs CR'!BA194=0,"",'[1]4.1a O&amp;M Costs CR'!BA179+'[1]4.1a O&amp;M Costs CR'!BA193+'[1]4.1a O&amp;M Costs CR'!BA194)</f>
        <v>40779.449375132819</v>
      </c>
      <c r="D40" s="11">
        <f>+IF('[1]4.1a O&amp;M Costs CR'!BB179+'[1]4.1a O&amp;M Costs CR'!BB193+'[1]4.1a O&amp;M Costs CR'!BB194=0,"",'[1]4.1a O&amp;M Costs CR'!BB179+'[1]4.1a O&amp;M Costs CR'!BB193+'[1]4.1a O&amp;M Costs CR'!BB194)</f>
        <v>42260.094363925789</v>
      </c>
      <c r="E40" s="11" t="str">
        <f>+IF('[1]4.1a O&amp;M Costs CR'!BC179+'[1]4.1a O&amp;M Costs CR'!BC193+'[1]4.1a O&amp;M Costs CR'!BC194=0,"",'[1]4.1a O&amp;M Costs CR'!BC179+'[1]4.1a O&amp;M Costs CR'!BC193+'[1]4.1a O&amp;M Costs CR'!BC194)</f>
        <v/>
      </c>
      <c r="F40" s="11">
        <f>+IF('[1]4.1a O&amp;M Costs CR'!BD179+'[1]4.1a O&amp;M Costs CR'!BD193+'[1]4.1a O&amp;M Costs CR'!BD194=0,"",'[1]4.1a O&amp;M Costs CR'!BD179+'[1]4.1a O&amp;M Costs CR'!BD193+'[1]4.1a O&amp;M Costs CR'!BD194)</f>
        <v>45386.158585606565</v>
      </c>
      <c r="G40" s="11" t="str">
        <f>+IF('[1]4.1a O&amp;M Costs CR'!BE179+'[1]4.1a O&amp;M Costs CR'!BE193+'[1]4.1a O&amp;M Costs CR'!BE194=0,"",'[1]4.1a O&amp;M Costs CR'!BE179+'[1]4.1a O&amp;M Costs CR'!BE193+'[1]4.1a O&amp;M Costs CR'!BE194)</f>
        <v/>
      </c>
      <c r="H40" s="11">
        <f>+IF('[1]4.1a O&amp;M Costs CR'!BF179+'[1]4.1a O&amp;M Costs CR'!BF193+'[1]4.1a O&amp;M Costs CR'!BF194=0,"",'[1]4.1a O&amp;M Costs CR'!BF179+'[1]4.1a O&amp;M Costs CR'!BF193+'[1]4.1a O&amp;M Costs CR'!BF194)</f>
        <v>48745.670858708319</v>
      </c>
      <c r="I40" s="11" t="str">
        <f>+IF('[1]4.1a O&amp;M Costs CR'!BG179+'[1]4.1a O&amp;M Costs CR'!BG193+'[1]4.1a O&amp;M Costs CR'!BG194=0,"",'[1]4.1a O&amp;M Costs CR'!BG179+'[1]4.1a O&amp;M Costs CR'!BG193+'[1]4.1a O&amp;M Costs CR'!BG194)</f>
        <v/>
      </c>
      <c r="J40" s="11">
        <f>+IF('[1]4.1a O&amp;M Costs CR'!BH179+'[1]4.1a O&amp;M Costs CR'!BH193+'[1]4.1a O&amp;M Costs CR'!BH194=0,"",'[1]4.1a O&amp;M Costs CR'!BH179+'[1]4.1a O&amp;M Costs CR'!BH193+'[1]4.1a O&amp;M Costs CR'!BH194)</f>
        <v>52356.224974223427</v>
      </c>
      <c r="K40" s="11" t="str">
        <f>+IF('[1]4.1a O&amp;M Costs CR'!BI179+'[1]4.1a O&amp;M Costs CR'!BI193+'[1]4.1a O&amp;M Costs CR'!BI194=0,"",'[1]4.1a O&amp;M Costs CR'!BI179+'[1]4.1a O&amp;M Costs CR'!BI193+'[1]4.1a O&amp;M Costs CR'!BI194)</f>
        <v/>
      </c>
      <c r="L40" s="11">
        <f>+IF('[1]4.1a O&amp;M Costs CR'!BJ179+'[1]4.1a O&amp;M Costs CR'!BJ193+'[1]4.1a O&amp;M Costs CR'!BJ194=0,"",'[1]4.1a O&amp;M Costs CR'!BJ179+'[1]4.1a O&amp;M Costs CR'!BJ193+'[1]4.1a O&amp;M Costs CR'!BJ194)</f>
        <v>56236.752221736737</v>
      </c>
      <c r="M40" s="11" t="str">
        <f>+IF('[1]4.1a O&amp;M Costs CR'!BK179+'[1]4.1a O&amp;M Costs CR'!BK193+'[1]4.1a O&amp;M Costs CR'!BK194=0,"",'[1]4.1a O&amp;M Costs CR'!BK179+'[1]4.1a O&amp;M Costs CR'!BK193+'[1]4.1a O&amp;M Costs CR'!BK194)</f>
        <v/>
      </c>
      <c r="N40" s="11">
        <f>+IF('[1]4.1a O&amp;M Costs CR'!BL179+'[1]4.1a O&amp;M Costs CR'!BL193+'[1]4.1a O&amp;M Costs CR'!BL194=0,"",'[1]4.1a O&amp;M Costs CR'!BL179+'[1]4.1a O&amp;M Costs CR'!BL193+'[1]4.1a O&amp;M Costs CR'!BL194)</f>
        <v>60407.623890905619</v>
      </c>
      <c r="O40" s="11" t="str">
        <f>+IF('[1]4.1a O&amp;M Costs CR'!BM179+'[1]4.1a O&amp;M Costs CR'!BM193+'[1]4.1a O&amp;M Costs CR'!BM194=0,"",'[1]4.1a O&amp;M Costs CR'!BM179+'[1]4.1a O&amp;M Costs CR'!BM193+'[1]4.1a O&amp;M Costs CR'!BM194)</f>
        <v/>
      </c>
      <c r="P40" s="11">
        <f>+IF('[1]4.1a O&amp;M Costs CR'!BN179+'[1]4.1a O&amp;M Costs CR'!BN193+'[1]4.1a O&amp;M Costs CR'!BN194=0,"",'[1]4.1a O&amp;M Costs CR'!BN179+'[1]4.1a O&amp;M Costs CR'!BN193+'[1]4.1a O&amp;M Costs CR'!BN194)</f>
        <v>64890.7616865417</v>
      </c>
      <c r="Q40" s="11" t="str">
        <f>+IF('[1]4.1a O&amp;M Costs CR'!BO179+'[1]4.1a O&amp;M Costs CR'!BO193+'[1]4.1a O&amp;M Costs CR'!BO194=0,"",'[1]4.1a O&amp;M Costs CR'!BO179+'[1]4.1a O&amp;M Costs CR'!BO193+'[1]4.1a O&amp;M Costs CR'!BO194)</f>
        <v/>
      </c>
      <c r="R40" s="11">
        <f>+IF('[1]4.1a O&amp;M Costs CR'!BP179+'[1]4.1a O&amp;M Costs CR'!BP193+'[1]4.1a O&amp;M Costs CR'!BP194=0,"",'[1]4.1a O&amp;M Costs CR'!BP179+'[1]4.1a O&amp;M Costs CR'!BP193+'[1]4.1a O&amp;M Costs CR'!BP194)</f>
        <v>69709.756672346048</v>
      </c>
      <c r="S40" s="11" t="str">
        <f>+IF('[1]4.1a O&amp;M Costs CR'!BQ179+'[1]4.1a O&amp;M Costs CR'!BQ193+'[1]4.1a O&amp;M Costs CR'!BQ194=0,"",'[1]4.1a O&amp;M Costs CR'!BQ179+'[1]4.1a O&amp;M Costs CR'!BQ193+'[1]4.1a O&amp;M Costs CR'!BQ194)</f>
        <v/>
      </c>
      <c r="T40" s="11">
        <f>+IF('[1]4.1a O&amp;M Costs CR'!BR179+'[1]4.1a O&amp;M Costs CR'!BR193+'[1]4.1a O&amp;M Costs CR'!BR194=0,"",'[1]4.1a O&amp;M Costs CR'!BR179+'[1]4.1a O&amp;M Costs CR'!BR193+'[1]4.1a O&amp;M Costs CR'!BR194)</f>
        <v>74889.997406436712</v>
      </c>
      <c r="U40" s="11" t="str">
        <f>+IF('[1]4.1a O&amp;M Costs CR'!BS179+'[1]4.1a O&amp;M Costs CR'!BS193+'[1]4.1a O&amp;M Costs CR'!BS194=0,"",'[1]4.1a O&amp;M Costs CR'!BS179+'[1]4.1a O&amp;M Costs CR'!BS193+'[1]4.1a O&amp;M Costs CR'!BS194)</f>
        <v/>
      </c>
      <c r="V40" s="11">
        <f>+IF('[1]4.1a O&amp;M Costs CR'!BT179+'[1]4.1a O&amp;M Costs CR'!BT193+'[1]4.1a O&amp;M Costs CR'!BT194=0,"",'[1]4.1a O&amp;M Costs CR'!BT179+'[1]4.1a O&amp;M Costs CR'!BT193+'[1]4.1a O&amp;M Costs CR'!BT194)</f>
        <v>80458.807983673105</v>
      </c>
      <c r="W40" s="11">
        <f t="shared" ref="W40:W42" si="32">SUM(C40:V40)</f>
        <v>636121.29801923677</v>
      </c>
    </row>
    <row r="41" spans="1:23" x14ac:dyDescent="0.25">
      <c r="A41" s="31"/>
      <c r="B41" s="4" t="s">
        <v>8</v>
      </c>
      <c r="C41" s="11">
        <f>+IF('[1]4.1a O&amp;M Costs CR'!BA190=0,"",'[1]4.1a O&amp;M Costs CR'!BA190)</f>
        <v>2023.5740963168423</v>
      </c>
      <c r="D41" s="11">
        <f>+IF('[1]4.1a O&amp;M Costs CR'!BB190=0,"",'[1]4.1a O&amp;M Costs CR'!BB190)</f>
        <v>2089.7184389557142</v>
      </c>
      <c r="E41" s="11">
        <f>+IF('[1]4.1a O&amp;M Costs CR'!BC190=0,"",'[1]4.1a O&amp;M Costs CR'!BC190)</f>
        <v>2158.0248344055462</v>
      </c>
      <c r="F41" s="11">
        <f>+IF('[1]4.1a O&amp;M Costs CR'!BD190=0,"",'[1]4.1a O&amp;M Costs CR'!BD190)</f>
        <v>2228.5639534474053</v>
      </c>
      <c r="G41" s="11">
        <f>+IF('[1]4.1a O&amp;M Costs CR'!BE190=0,"",'[1]4.1a O&amp;M Costs CR'!BE190)</f>
        <v>2301.4087768703589</v>
      </c>
      <c r="H41" s="11" t="str">
        <f>+IF('[1]4.1a O&amp;M Costs CR'!BF190=0,"",'[1]4.1a O&amp;M Costs CR'!BF190)</f>
        <v/>
      </c>
      <c r="I41" s="11" t="str">
        <f>+IF('[1]4.1a O&amp;M Costs CR'!BG190=0,"",'[1]4.1a O&amp;M Costs CR'!BG190)</f>
        <v/>
      </c>
      <c r="J41" s="11" t="str">
        <f>+IF('[1]4.1a O&amp;M Costs CR'!BH190=0,"",'[1]4.1a O&amp;M Costs CR'!BH190)</f>
        <v/>
      </c>
      <c r="K41" s="11" t="str">
        <f>+IF('[1]4.1a O&amp;M Costs CR'!BI190=0,"",'[1]4.1a O&amp;M Costs CR'!BI190)</f>
        <v/>
      </c>
      <c r="L41" s="11">
        <f>+IF('[1]4.1a O&amp;M Costs CR'!BJ190=0,"",'[1]4.1a O&amp;M Costs CR'!BJ190)</f>
        <v>2702.9442120056738</v>
      </c>
      <c r="M41" s="11" t="str">
        <f>+IF('[1]4.1a O&amp;M Costs CR'!BK190=0,"",'[1]4.1a O&amp;M Costs CR'!BK190)</f>
        <v/>
      </c>
      <c r="N41" s="11" t="str">
        <f>+IF('[1]4.1a O&amp;M Costs CR'!BL190=0,"",'[1]4.1a O&amp;M Costs CR'!BL190)</f>
        <v/>
      </c>
      <c r="O41" s="11" t="str">
        <f>+IF('[1]4.1a O&amp;M Costs CR'!BM190=0,"",'[1]4.1a O&amp;M Costs CR'!BM190)</f>
        <v/>
      </c>
      <c r="P41" s="11" t="str">
        <f>+IF('[1]4.1a O&amp;M Costs CR'!BN190=0,"",'[1]4.1a O&amp;M Costs CR'!BN190)</f>
        <v/>
      </c>
      <c r="Q41" s="11">
        <f>+IF('[1]4.1a O&amp;M Costs CR'!BO190=0,"",'[1]4.1a O&amp;M Costs CR'!BO190)</f>
        <v>3174.5370429803129</v>
      </c>
      <c r="R41" s="11" t="str">
        <f>+IF('[1]4.1a O&amp;M Costs CR'!BP190=0,"",'[1]4.1a O&amp;M Costs CR'!BP190)</f>
        <v/>
      </c>
      <c r="S41" s="11" t="str">
        <f>+IF('[1]4.1a O&amp;M Costs CR'!BQ190=0,"",'[1]4.1a O&amp;M Costs CR'!BQ190)</f>
        <v/>
      </c>
      <c r="T41" s="11" t="str">
        <f>+IF('[1]4.1a O&amp;M Costs CR'!BR190=0,"",'[1]4.1a O&amp;M Costs CR'!BR190)</f>
        <v/>
      </c>
      <c r="U41" s="11" t="str">
        <f>+IF('[1]4.1a O&amp;M Costs CR'!BS190=0,"",'[1]4.1a O&amp;M Costs CR'!BS190)</f>
        <v/>
      </c>
      <c r="V41" s="11">
        <f>+IF('[1]4.1a O&amp;M Costs CR'!BT190=0,"",'[1]4.1a O&amp;M Costs CR'!BT190)</f>
        <v>3728.4104468350147</v>
      </c>
      <c r="W41" s="11">
        <f t="shared" si="32"/>
        <v>20407.181801816871</v>
      </c>
    </row>
    <row r="42" spans="1:23" x14ac:dyDescent="0.25">
      <c r="A42" s="31"/>
      <c r="B42" s="4" t="s">
        <v>13</v>
      </c>
      <c r="C42" s="11" t="str">
        <f>+IF('[1]4.1a O&amp;M Costs CR'!BA189=0,"",'[1]4.1a O&amp;M Costs CR'!BA189)</f>
        <v/>
      </c>
      <c r="D42" s="11" t="str">
        <f>+IF('[1]4.1a O&amp;M Costs CR'!BB189=0,"",'[1]4.1a O&amp;M Costs CR'!BB189)</f>
        <v/>
      </c>
      <c r="E42" s="11" t="str">
        <f>+IF('[1]4.1a O&amp;M Costs CR'!BC189=0,"",'[1]4.1a O&amp;M Costs CR'!BC189)</f>
        <v/>
      </c>
      <c r="F42" s="11" t="str">
        <f>+IF('[1]4.1a O&amp;M Costs CR'!BD189=0,"",'[1]4.1a O&amp;M Costs CR'!BD189)</f>
        <v/>
      </c>
      <c r="G42" s="11">
        <f>+IF('[1]4.1a O&amp;M Costs CR'!BE189=0,"",'[1]4.1a O&amp;M Costs CR'!BE189)</f>
        <v>12007.350140193177</v>
      </c>
      <c r="H42" s="11" t="str">
        <f>+IF('[1]4.1a O&amp;M Costs CR'!BF189=0,"",'[1]4.1a O&amp;M Costs CR'!BF189)</f>
        <v/>
      </c>
      <c r="I42" s="11" t="str">
        <f>+IF('[1]4.1a O&amp;M Costs CR'!BG189=0,"",'[1]4.1a O&amp;M Costs CR'!BG189)</f>
        <v/>
      </c>
      <c r="J42" s="11" t="str">
        <f>+IF('[1]4.1a O&amp;M Costs CR'!BH189=0,"",'[1]4.1a O&amp;M Costs CR'!BH189)</f>
        <v/>
      </c>
      <c r="K42" s="11" t="str">
        <f>+IF('[1]4.1a O&amp;M Costs CR'!BI189=0,"",'[1]4.1a O&amp;M Costs CR'!BI189)</f>
        <v/>
      </c>
      <c r="L42" s="11">
        <f>+IF('[1]4.1a O&amp;M Costs CR'!BJ189=0,"",'[1]4.1a O&amp;M Costs CR'!BJ189)</f>
        <v>14102.317627855689</v>
      </c>
      <c r="M42" s="11" t="str">
        <f>+IF('[1]4.1a O&amp;M Costs CR'!BK189=0,"",'[1]4.1a O&amp;M Costs CR'!BK189)</f>
        <v/>
      </c>
      <c r="N42" s="11" t="str">
        <f>+IF('[1]4.1a O&amp;M Costs CR'!BL189=0,"",'[1]4.1a O&amp;M Costs CR'!BL189)</f>
        <v/>
      </c>
      <c r="O42" s="11" t="str">
        <f>+IF('[1]4.1a O&amp;M Costs CR'!BM189=0,"",'[1]4.1a O&amp;M Costs CR'!BM189)</f>
        <v/>
      </c>
      <c r="P42" s="11" t="str">
        <f>+IF('[1]4.1a O&amp;M Costs CR'!BN189=0,"",'[1]4.1a O&amp;M Costs CR'!BN189)</f>
        <v/>
      </c>
      <c r="Q42" s="11">
        <f>+IF('[1]4.1a O&amp;M Costs CR'!BO189=0,"",'[1]4.1a O&amp;M Costs CR'!BO189)</f>
        <v>16562.801963375547</v>
      </c>
      <c r="R42" s="11" t="str">
        <f>+IF('[1]4.1a O&amp;M Costs CR'!BP189=0,"",'[1]4.1a O&amp;M Costs CR'!BP189)</f>
        <v/>
      </c>
      <c r="S42" s="11" t="str">
        <f>+IF('[1]4.1a O&amp;M Costs CR'!BQ189=0,"",'[1]4.1a O&amp;M Costs CR'!BQ189)</f>
        <v/>
      </c>
      <c r="T42" s="11" t="str">
        <f>+IF('[1]4.1a O&amp;M Costs CR'!BR189=0,"",'[1]4.1a O&amp;M Costs CR'!BR189)</f>
        <v/>
      </c>
      <c r="U42" s="11" t="str">
        <f>+IF('[1]4.1a O&amp;M Costs CR'!BS189=0,"",'[1]4.1a O&amp;M Costs CR'!BS189)</f>
        <v/>
      </c>
      <c r="V42" s="11">
        <f>+IF('[1]4.1a O&amp;M Costs CR'!BT189=0,"",'[1]4.1a O&amp;M Costs CR'!BT189)</f>
        <v>19452.576244356598</v>
      </c>
      <c r="W42" s="11">
        <f t="shared" si="32"/>
        <v>62125.045975781009</v>
      </c>
    </row>
    <row r="43" spans="1:23" s="9" customFormat="1" x14ac:dyDescent="0.25">
      <c r="A43" s="31"/>
      <c r="B43" s="12" t="s">
        <v>2</v>
      </c>
      <c r="C43" s="16">
        <f>SUM(C40:C42)</f>
        <v>42803.023471449662</v>
      </c>
      <c r="D43" s="16">
        <f t="shared" ref="D43:V43" si="33">SUM(D40:D42)</f>
        <v>44349.812802881504</v>
      </c>
      <c r="E43" s="16">
        <f t="shared" si="33"/>
        <v>2158.0248344055462</v>
      </c>
      <c r="F43" s="16">
        <f t="shared" si="33"/>
        <v>47614.722539053968</v>
      </c>
      <c r="G43" s="16">
        <f t="shared" si="33"/>
        <v>14308.758917063537</v>
      </c>
      <c r="H43" s="16">
        <f t="shared" si="33"/>
        <v>48745.670858708319</v>
      </c>
      <c r="I43" s="16">
        <f t="shared" si="33"/>
        <v>0</v>
      </c>
      <c r="J43" s="16">
        <f t="shared" si="33"/>
        <v>52356.224974223427</v>
      </c>
      <c r="K43" s="16">
        <f t="shared" si="33"/>
        <v>0</v>
      </c>
      <c r="L43" s="16">
        <f t="shared" si="33"/>
        <v>73042.014061598107</v>
      </c>
      <c r="M43" s="16">
        <f t="shared" si="33"/>
        <v>0</v>
      </c>
      <c r="N43" s="16">
        <f t="shared" si="33"/>
        <v>60407.623890905619</v>
      </c>
      <c r="O43" s="16">
        <f t="shared" si="33"/>
        <v>0</v>
      </c>
      <c r="P43" s="16">
        <f t="shared" si="33"/>
        <v>64890.7616865417</v>
      </c>
      <c r="Q43" s="16">
        <f t="shared" si="33"/>
        <v>19737.339006355858</v>
      </c>
      <c r="R43" s="16">
        <f t="shared" si="33"/>
        <v>69709.756672346048</v>
      </c>
      <c r="S43" s="16">
        <f t="shared" si="33"/>
        <v>0</v>
      </c>
      <c r="T43" s="16">
        <f t="shared" si="33"/>
        <v>74889.997406436712</v>
      </c>
      <c r="U43" s="16">
        <f t="shared" si="33"/>
        <v>0</v>
      </c>
      <c r="V43" s="16">
        <f t="shared" si="33"/>
        <v>103639.79467486471</v>
      </c>
      <c r="W43" s="17">
        <f>SUM(C43:V43)</f>
        <v>718653.52579683485</v>
      </c>
    </row>
    <row r="44" spans="1:23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5"/>
    </row>
    <row r="45" spans="1:23" x14ac:dyDescent="0.25">
      <c r="A45" s="34" t="str">
        <f>CONCATENATE("2.1.9 Establish ",AD10," ha of silvopasture systems using individual trees.")</f>
        <v>2.1.9 Establish 165 ha of silvopasture systems using individual trees.</v>
      </c>
      <c r="B45" s="7" t="s">
        <v>14</v>
      </c>
      <c r="C45" s="13">
        <f>+IF('[1]4.1a O&amp;M Costs CR'!BA212+'[1]4.1a O&amp;M Costs CR'!BA220-C46=0,"",'[1]4.1a O&amp;M Costs CR'!BA212+'[1]4.1a O&amp;M Costs CR'!BA220-C46)</f>
        <v>1970.454261017916</v>
      </c>
      <c r="D45" s="13">
        <f>+IF('[1]4.1a O&amp;M Costs CR'!BB212+'[1]4.1a O&amp;M Costs CR'!BB220-D46=0,"",'[1]4.1a O&amp;M Costs CR'!BB212+'[1]4.1a O&amp;M Costs CR'!BB220-D46)</f>
        <v>2048.6158453106164</v>
      </c>
      <c r="E45" s="13" t="str">
        <f>IF(E46="","",+IF('[1]4.1a O&amp;M Costs CR'!BC212+'[1]4.1a O&amp;M Costs CR'!BC220-E46=0,"",'[1]4.1a O&amp;M Costs CR'!BC212+'[1]4.1a O&amp;M Costs CR'!BC220-E46))</f>
        <v/>
      </c>
      <c r="F45" s="13" t="str">
        <f>IF(F46="","",+IF('[1]4.1a O&amp;M Costs CR'!BD212+'[1]4.1a O&amp;M Costs CR'!BD220-F46=0,"",'[1]4.1a O&amp;M Costs CR'!BD212+'[1]4.1a O&amp;M Costs CR'!BD220-F46))</f>
        <v/>
      </c>
      <c r="G45" s="13" t="str">
        <f>IF(G46="","",+IF('[1]4.1a O&amp;M Costs CR'!BE212+'[1]4.1a O&amp;M Costs CR'!BE220-G46=0,"",'[1]4.1a O&amp;M Costs CR'!BE212+'[1]4.1a O&amp;M Costs CR'!BE220-G46))</f>
        <v/>
      </c>
      <c r="H45" s="13" t="str">
        <f>IF(H46="","",+IF('[1]4.1a O&amp;M Costs CR'!BF212+'[1]4.1a O&amp;M Costs CR'!BF220-H46=0,"",'[1]4.1a O&amp;M Costs CR'!BF212+'[1]4.1a O&amp;M Costs CR'!BF220-H46))</f>
        <v/>
      </c>
      <c r="I45" s="13" t="str">
        <f>IF(I46="","",+IF('[1]4.1a O&amp;M Costs CR'!BG212+'[1]4.1a O&amp;M Costs CR'!BG220-I46=0,"",'[1]4.1a O&amp;M Costs CR'!BG212+'[1]4.1a O&amp;M Costs CR'!BG220-I46))</f>
        <v/>
      </c>
      <c r="J45" s="13" t="str">
        <f>IF(J46="","",+IF('[1]4.1a O&amp;M Costs CR'!BH212+'[1]4.1a O&amp;M Costs CR'!BH220-J46=0,"",'[1]4.1a O&amp;M Costs CR'!BH212+'[1]4.1a O&amp;M Costs CR'!BH220-J46))</f>
        <v/>
      </c>
      <c r="K45" s="13" t="str">
        <f>IF(K46="","",+IF('[1]4.1a O&amp;M Costs CR'!BI212+'[1]4.1a O&amp;M Costs CR'!BI220-K46=0,"",'[1]4.1a O&amp;M Costs CR'!BI212+'[1]4.1a O&amp;M Costs CR'!BI220-K46))</f>
        <v/>
      </c>
      <c r="L45" s="13">
        <f>IF(L46="","",+IF('[1]4.1a O&amp;M Costs CR'!BJ212+'[1]4.1a O&amp;M Costs CR'!BJ220-L46=0,"",'[1]4.1a O&amp;M Costs CR'!BJ212+'[1]4.1a O&amp;M Costs CR'!BJ220-L46))</f>
        <v>2796.4939310779373</v>
      </c>
      <c r="M45" s="13">
        <f>IF(M46="","",+IF('[1]4.1a O&amp;M Costs CR'!BK212+'[1]4.1a O&amp;M Costs CR'!BK220-M46=0,"",'[1]4.1a O&amp;M Costs CR'!BK212+'[1]4.1a O&amp;M Costs CR'!BK220-M46))</f>
        <v>2907.4218528481542</v>
      </c>
      <c r="N45" s="13" t="str">
        <f>IF(N46="","",+IF('[1]4.1a O&amp;M Costs CR'!BL212+'[1]4.1a O&amp;M Costs CR'!BL220-N46=0,"",'[1]4.1a O&amp;M Costs CR'!BL212+'[1]4.1a O&amp;M Costs CR'!BL220-N46))</f>
        <v/>
      </c>
      <c r="O45" s="13" t="str">
        <f>IF(O46="","",+IF('[1]4.1a O&amp;M Costs CR'!BM212+'[1]4.1a O&amp;M Costs CR'!BM220-O46=0,"",'[1]4.1a O&amp;M Costs CR'!BM212+'[1]4.1a O&amp;M Costs CR'!BM220-O46))</f>
        <v/>
      </c>
      <c r="P45" s="13" t="str">
        <f>IF(P46="","",+IF('[1]4.1a O&amp;M Costs CR'!BN212+'[1]4.1a O&amp;M Costs CR'!BN220-P46=0,"",'[1]4.1a O&amp;M Costs CR'!BN212+'[1]4.1a O&amp;M Costs CR'!BN220-P46))</f>
        <v/>
      </c>
      <c r="Q45" s="13" t="str">
        <f>IF(Q46="","",+IF('[1]4.1a O&amp;M Costs CR'!BO212+'[1]4.1a O&amp;M Costs CR'!BO220-Q46=0,"",'[1]4.1a O&amp;M Costs CR'!BO212+'[1]4.1a O&amp;M Costs CR'!BO220-Q46))</f>
        <v/>
      </c>
      <c r="R45" s="13" t="str">
        <f>IF(R46="","",+IF('[1]4.1a O&amp;M Costs CR'!BP212+'[1]4.1a O&amp;M Costs CR'!BP220-R46=0,"",'[1]4.1a O&amp;M Costs CR'!BP212+'[1]4.1a O&amp;M Costs CR'!BP220-R46))</f>
        <v/>
      </c>
      <c r="S45" s="13" t="str">
        <f>IF(S46="","",+IF('[1]4.1a O&amp;M Costs CR'!BQ212+'[1]4.1a O&amp;M Costs CR'!BQ220-S46=0,"",'[1]4.1a O&amp;M Costs CR'!BQ212+'[1]4.1a O&amp;M Costs CR'!BQ220-S46))</f>
        <v/>
      </c>
      <c r="T45" s="13" t="str">
        <f>IF(T46="","",+IF('[1]4.1a O&amp;M Costs CR'!BR212+'[1]4.1a O&amp;M Costs CR'!BR220-T46=0,"",'[1]4.1a O&amp;M Costs CR'!BR212+'[1]4.1a O&amp;M Costs CR'!BR220-T46))</f>
        <v/>
      </c>
      <c r="U45" s="13" t="str">
        <f>IF(U46="","",+IF('[1]4.1a O&amp;M Costs CR'!BS212+'[1]4.1a O&amp;M Costs CR'!BS220-U46=0,"",'[1]4.1a O&amp;M Costs CR'!BS212+'[1]4.1a O&amp;M Costs CR'!BS220-U46))</f>
        <v/>
      </c>
      <c r="V45" s="13">
        <f>IF(V46="","",+IF('[1]4.1a O&amp;M Costs CR'!BT212+'[1]4.1a O&amp;M Costs CR'!BT220-V46=0,"",'[1]4.1a O&amp;M Costs CR'!BT212+'[1]4.1a O&amp;M Costs CR'!BT220-V46))</f>
        <v>4126.2503410625031</v>
      </c>
      <c r="W45" s="15">
        <f>SUM(C45:V45)</f>
        <v>13849.236231317127</v>
      </c>
    </row>
    <row r="46" spans="1:23" x14ac:dyDescent="0.25">
      <c r="A46" s="34"/>
      <c r="B46" s="7" t="s">
        <v>15</v>
      </c>
      <c r="C46" s="13">
        <f>+IF('[1]4.1a O&amp;M Costs CR'!BA209+'[1]4.1a O&amp;M Costs CR'!BA219=0,"",'[1]4.1a O&amp;M Costs CR'!BA209+'[1]4.1a O&amp;M Costs CR'!BA219)</f>
        <v>13867.126631750145</v>
      </c>
      <c r="D46" s="13">
        <f>+IF('[1]4.1a O&amp;M Costs CR'!BB209+'[1]4.1a O&amp;M Costs CR'!BB219=0,"",'[1]4.1a O&amp;M Costs CR'!BB209+'[1]4.1a O&amp;M Costs CR'!BB219)</f>
        <v>14417.190953753327</v>
      </c>
      <c r="E46" s="13" t="str">
        <f>+IF('[1]4.1a O&amp;M Costs CR'!BC209+'[1]4.1a O&amp;M Costs CR'!BC219=0,"",'[1]4.1a O&amp;M Costs CR'!BC209+'[1]4.1a O&amp;M Costs CR'!BC219)</f>
        <v/>
      </c>
      <c r="F46" s="13" t="str">
        <f>+IF('[1]4.1a O&amp;M Costs CR'!BD209+'[1]4.1a O&amp;M Costs CR'!BD219=0,"",'[1]4.1a O&amp;M Costs CR'!BD209+'[1]4.1a O&amp;M Costs CR'!BD219)</f>
        <v/>
      </c>
      <c r="G46" s="13" t="str">
        <f>+IF('[1]4.1a O&amp;M Costs CR'!BE209+'[1]4.1a O&amp;M Costs CR'!BE219=0,"",'[1]4.1a O&amp;M Costs CR'!BE209+'[1]4.1a O&amp;M Costs CR'!BE219)</f>
        <v/>
      </c>
      <c r="H46" s="13" t="str">
        <f>+IF('[1]4.1a O&amp;M Costs CR'!BF209+'[1]4.1a O&amp;M Costs CR'!BF219=0,"",'[1]4.1a O&amp;M Costs CR'!BF209+'[1]4.1a O&amp;M Costs CR'!BF219)</f>
        <v/>
      </c>
      <c r="I46" s="13" t="str">
        <f>+IF('[1]4.1a O&amp;M Costs CR'!BG209+'[1]4.1a O&amp;M Costs CR'!BG219=0,"",'[1]4.1a O&amp;M Costs CR'!BG209+'[1]4.1a O&amp;M Costs CR'!BG219)</f>
        <v/>
      </c>
      <c r="J46" s="13" t="str">
        <f>+IF('[1]4.1a O&amp;M Costs CR'!BH209+'[1]4.1a O&amp;M Costs CR'!BH219=0,"",'[1]4.1a O&amp;M Costs CR'!BH209+'[1]4.1a O&amp;M Costs CR'!BH219)</f>
        <v/>
      </c>
      <c r="K46" s="13" t="str">
        <f>+IF('[1]4.1a O&amp;M Costs CR'!BI209+'[1]4.1a O&amp;M Costs CR'!BI219=0,"",'[1]4.1a O&amp;M Costs CR'!BI209+'[1]4.1a O&amp;M Costs CR'!BI219)</f>
        <v/>
      </c>
      <c r="L46" s="13">
        <f>+IF('[1]4.1a O&amp;M Costs CR'!BJ209+'[1]4.1a O&amp;M Costs CR'!BJ219=0,"",'[1]4.1a O&amp;M Costs CR'!BJ209+'[1]4.1a O&amp;M Costs CR'!BJ219)</f>
        <v>19680.403770014738</v>
      </c>
      <c r="M46" s="13">
        <f>+IF('[1]4.1a O&amp;M Costs CR'!BK209+'[1]4.1a O&amp;M Costs CR'!BK219=0,"",'[1]4.1a O&amp;M Costs CR'!BK209+'[1]4.1a O&amp;M Costs CR'!BK219)</f>
        <v>20461.062102773874</v>
      </c>
      <c r="N46" s="13" t="str">
        <f>+IF('[1]4.1a O&amp;M Costs CR'!BL209+'[1]4.1a O&amp;M Costs CR'!BL219=0,"",'[1]4.1a O&amp;M Costs CR'!BL209+'[1]4.1a O&amp;M Costs CR'!BL219)</f>
        <v/>
      </c>
      <c r="O46" s="13" t="str">
        <f>+IF('[1]4.1a O&amp;M Costs CR'!BM209+'[1]4.1a O&amp;M Costs CR'!BM219=0,"",'[1]4.1a O&amp;M Costs CR'!BM209+'[1]4.1a O&amp;M Costs CR'!BM219)</f>
        <v/>
      </c>
      <c r="P46" s="13" t="str">
        <f>+IF('[1]4.1a O&amp;M Costs CR'!BN209+'[1]4.1a O&amp;M Costs CR'!BN219=0,"",'[1]4.1a O&amp;M Costs CR'!BN209+'[1]4.1a O&amp;M Costs CR'!BN219)</f>
        <v/>
      </c>
      <c r="Q46" s="13" t="str">
        <f>+IF('[1]4.1a O&amp;M Costs CR'!BO209+'[1]4.1a O&amp;M Costs CR'!BO219=0,"",'[1]4.1a O&amp;M Costs CR'!BO209+'[1]4.1a O&amp;M Costs CR'!BO219)</f>
        <v/>
      </c>
      <c r="R46" s="13" t="str">
        <f>+IF('[1]4.1a O&amp;M Costs CR'!BP209+'[1]4.1a O&amp;M Costs CR'!BP219=0,"",'[1]4.1a O&amp;M Costs CR'!BP209+'[1]4.1a O&amp;M Costs CR'!BP219)</f>
        <v/>
      </c>
      <c r="S46" s="13" t="str">
        <f>+IF('[1]4.1a O&amp;M Costs CR'!BQ209+'[1]4.1a O&amp;M Costs CR'!BQ219=0,"",'[1]4.1a O&amp;M Costs CR'!BQ209+'[1]4.1a O&amp;M Costs CR'!BQ219)</f>
        <v/>
      </c>
      <c r="T46" s="13" t="str">
        <f>+IF('[1]4.1a O&amp;M Costs CR'!BR209+'[1]4.1a O&amp;M Costs CR'!BR219=0,"",'[1]4.1a O&amp;M Costs CR'!BR209+'[1]4.1a O&amp;M Costs CR'!BR219)</f>
        <v/>
      </c>
      <c r="U46" s="13" t="str">
        <f>+IF('[1]4.1a O&amp;M Costs CR'!BS209+'[1]4.1a O&amp;M Costs CR'!BS219=0,"",'[1]4.1a O&amp;M Costs CR'!BS209+'[1]4.1a O&amp;M Costs CR'!BS219)</f>
        <v/>
      </c>
      <c r="V46" s="13">
        <f>+IF('[1]4.1a O&amp;M Costs CR'!BT209+'[1]4.1a O&amp;M Costs CR'!BT219=0,"",'[1]4.1a O&amp;M Costs CR'!BT209+'[1]4.1a O&amp;M Costs CR'!BT219)</f>
        <v>29038.601466576121</v>
      </c>
      <c r="W46" s="15">
        <f>SUM(C46:V46)</f>
        <v>97464.384924868195</v>
      </c>
    </row>
    <row r="47" spans="1:23" s="9" customFormat="1" x14ac:dyDescent="0.25">
      <c r="A47" s="34"/>
      <c r="B47" s="14" t="s">
        <v>2</v>
      </c>
      <c r="C47" s="15">
        <f>+C46+C45</f>
        <v>15837.580892768061</v>
      </c>
      <c r="D47" s="15">
        <f t="shared" ref="D47" si="34">+D46+D45</f>
        <v>16465.806799063943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f t="shared" ref="L47:V47" si="35">IF(L46="","",+L46+L45)</f>
        <v>22476.897701092676</v>
      </c>
      <c r="M47" s="15">
        <f t="shared" si="35"/>
        <v>23368.483955622029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f t="shared" si="35"/>
        <v>33164.851807638624</v>
      </c>
      <c r="W47" s="15">
        <f>SUM(C47:V47)</f>
        <v>111313.62115618533</v>
      </c>
    </row>
    <row r="48" spans="1:23" x14ac:dyDescent="0.25">
      <c r="A48" s="34"/>
      <c r="B48" s="33" t="s">
        <v>2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8"/>
    </row>
    <row r="49" spans="1:23" x14ac:dyDescent="0.25">
      <c r="A49" s="31" t="str">
        <f>CONCATENATE("2.1.10 Establish ",AD6," ha of sustainable fuelwood and timber plantations.")</f>
        <v>2.1.10 Establish 490 ha of sustainable fuelwood and timber plantations.</v>
      </c>
      <c r="B49" s="4" t="s">
        <v>4</v>
      </c>
      <c r="C49" s="17" t="str">
        <f>IF('[1]4.1a O&amp;M Costs CR'!BA105=0,"",'[1]4.1a O&amp;M Costs CR'!BA105)</f>
        <v/>
      </c>
      <c r="D49" s="11">
        <f>IF('[1]4.1a O&amp;M Costs CR'!BB105=0,"",'[1]4.1a O&amp;M Costs CR'!BB105)</f>
        <v>12630.486007985644</v>
      </c>
      <c r="E49" s="11" t="str">
        <f>IF('[1]4.1a O&amp;M Costs CR'!BC105=0,"",'[1]4.1a O&amp;M Costs CR'!BC105)</f>
        <v/>
      </c>
      <c r="F49" s="11">
        <f>IF('[1]4.1a O&amp;M Costs CR'!BD105=0,"",'[1]4.1a O&amp;M Costs CR'!BD105)</f>
        <v>13652.38102403347</v>
      </c>
      <c r="G49" s="11" t="str">
        <f>IF('[1]4.1a O&amp;M Costs CR'!BE105=0,"",'[1]4.1a O&amp;M Costs CR'!BE105)</f>
        <v/>
      </c>
      <c r="H49" s="11">
        <f>IF('[1]4.1a O&amp;M Costs CR'!BF105=0,"",'[1]4.1a O&amp;M Costs CR'!BF105)</f>
        <v>14756.954523170793</v>
      </c>
      <c r="I49" s="11" t="str">
        <f>IF('[1]4.1a O&amp;M Costs CR'!BG105=0,"",'[1]4.1a O&amp;M Costs CR'!BG105)</f>
        <v/>
      </c>
      <c r="J49" s="11">
        <f>IF('[1]4.1a O&amp;M Costs CR'!BH105=0,"",'[1]4.1a O&amp;M Costs CR'!BH105)</f>
        <v>15950.895775291916</v>
      </c>
      <c r="K49" s="11" t="str">
        <f>IF('[1]4.1a O&amp;M Costs CR'!BI105=0,"",'[1]4.1a O&amp;M Costs CR'!BI105)</f>
        <v/>
      </c>
      <c r="L49" s="11">
        <f>IF('[1]4.1a O&amp;M Costs CR'!BJ105=0,"",'[1]4.1a O&amp;M Costs CR'!BJ105)</f>
        <v>17241.435259201193</v>
      </c>
      <c r="M49" s="11" t="str">
        <f>IF('[1]4.1a O&amp;M Costs CR'!BK105=0,"",'[1]4.1a O&amp;M Costs CR'!BK105)</f>
        <v/>
      </c>
      <c r="N49" s="11">
        <f>IF('[1]4.1a O&amp;M Costs CR'!BL105=0,"",'[1]4.1a O&amp;M Costs CR'!BL105)</f>
        <v>18636.38845021453</v>
      </c>
      <c r="O49" s="11" t="str">
        <f>IF('[1]4.1a O&amp;M Costs CR'!BM105=0,"",'[1]4.1a O&amp;M Costs CR'!BM105)</f>
        <v/>
      </c>
      <c r="P49" s="11">
        <f>IF('[1]4.1a O&amp;M Costs CR'!BN105=0,"",'[1]4.1a O&amp;M Costs CR'!BN105)</f>
        <v>20144.203150485337</v>
      </c>
      <c r="Q49" s="11" t="str">
        <f>IF('[1]4.1a O&amp;M Costs CR'!BO105=0,"",'[1]4.1a O&amp;M Costs CR'!BO105)</f>
        <v/>
      </c>
      <c r="R49" s="11">
        <f>IF('[1]4.1a O&amp;M Costs CR'!BP105=0,"",'[1]4.1a O&amp;M Costs CR'!BP105)</f>
        <v>21774.010648686188</v>
      </c>
      <c r="S49" s="11" t="str">
        <f>IF('[1]4.1a O&amp;M Costs CR'!BQ105=0,"",'[1]4.1a O&amp;M Costs CR'!BQ105)</f>
        <v/>
      </c>
      <c r="T49" s="11">
        <f>IF('[1]4.1a O&amp;M Costs CR'!BR105=0,"",'[1]4.1a O&amp;M Costs CR'!BR105)</f>
        <v>23535.681018868032</v>
      </c>
      <c r="U49" s="11" t="str">
        <f>IF('[1]4.1a O&amp;M Costs CR'!BS105=0,"",'[1]4.1a O&amp;M Costs CR'!BS105)</f>
        <v/>
      </c>
      <c r="V49" s="11">
        <f>IF('[1]4.1a O&amp;M Costs CR'!BT105=0,"",'[1]4.1a O&amp;M Costs CR'!BT105)</f>
        <v>25439.882893385478</v>
      </c>
      <c r="W49" s="17">
        <f t="shared" ref="W49:W54" si="36">SUM(C49:V49)</f>
        <v>183762.31875132257</v>
      </c>
    </row>
    <row r="50" spans="1:23" s="9" customFormat="1" x14ac:dyDescent="0.25">
      <c r="A50" s="31"/>
      <c r="B50" s="4" t="s">
        <v>5</v>
      </c>
      <c r="C50" s="11" t="str">
        <f>IF('[1]4.1a O&amp;M Costs CR'!BA115=0,"",'[1]4.1a O&amp;M Costs CR'!BA115)</f>
        <v/>
      </c>
      <c r="D50" s="11" t="str">
        <f>IF('[1]4.1a O&amp;M Costs CR'!BB115=0,"",'[1]4.1a O&amp;M Costs CR'!BB115)</f>
        <v/>
      </c>
      <c r="E50" s="11" t="str">
        <f>IF('[1]4.1a O&amp;M Costs CR'!BC115=0,"",'[1]4.1a O&amp;M Costs CR'!BC115)</f>
        <v/>
      </c>
      <c r="F50" s="11" t="str">
        <f>IF('[1]4.1a O&amp;M Costs CR'!BD115=0,"",'[1]4.1a O&amp;M Costs CR'!BD115)</f>
        <v/>
      </c>
      <c r="G50" s="11">
        <f>IF('[1]4.1a O&amp;M Costs CR'!BE115=0,"",'[1]4.1a O&amp;M Costs CR'!BE115)</f>
        <v>8914.5478313555395</v>
      </c>
      <c r="H50" s="11" t="str">
        <f>IF('[1]4.1a O&amp;M Costs CR'!BF115=0,"",'[1]4.1a O&amp;M Costs CR'!BF115)</f>
        <v/>
      </c>
      <c r="I50" s="11" t="str">
        <f>IF('[1]4.1a O&amp;M Costs CR'!BG115=0,"",'[1]4.1a O&amp;M Costs CR'!BG115)</f>
        <v/>
      </c>
      <c r="J50" s="11" t="str">
        <f>IF('[1]4.1a O&amp;M Costs CR'!BH115=0,"",'[1]4.1a O&amp;M Costs CR'!BH115)</f>
        <v/>
      </c>
      <c r="K50" s="11" t="str">
        <f>IF('[1]4.1a O&amp;M Costs CR'!BI115=0,"",'[1]4.1a O&amp;M Costs CR'!BI115)</f>
        <v/>
      </c>
      <c r="L50" s="11">
        <f>IF('[1]4.1a O&amp;M Costs CR'!BJ115=0,"",'[1]4.1a O&amp;M Costs CR'!BJ115)</f>
        <v>10469.902481286799</v>
      </c>
      <c r="M50" s="11" t="str">
        <f>IF('[1]4.1a O&amp;M Costs CR'!BK115=0,"",'[1]4.1a O&amp;M Costs CR'!BK115)</f>
        <v/>
      </c>
      <c r="N50" s="11" t="str">
        <f>IF('[1]4.1a O&amp;M Costs CR'!BL115=0,"",'[1]4.1a O&amp;M Costs CR'!BL115)</f>
        <v/>
      </c>
      <c r="O50" s="11" t="str">
        <f>IF('[1]4.1a O&amp;M Costs CR'!BM115=0,"",'[1]4.1a O&amp;M Costs CR'!BM115)</f>
        <v/>
      </c>
      <c r="P50" s="11" t="str">
        <f>IF('[1]4.1a O&amp;M Costs CR'!BN115=0,"",'[1]4.1a O&amp;M Costs CR'!BN115)</f>
        <v/>
      </c>
      <c r="Q50" s="11">
        <f>IF('[1]4.1a O&amp;M Costs CR'!BO115=0,"",'[1]4.1a O&amp;M Costs CR'!BO115)</f>
        <v>12296.625700081844</v>
      </c>
      <c r="R50" s="11" t="str">
        <f>IF('[1]4.1a O&amp;M Costs CR'!BP115=0,"",'[1]4.1a O&amp;M Costs CR'!BP115)</f>
        <v/>
      </c>
      <c r="S50" s="11" t="str">
        <f>IF('[1]4.1a O&amp;M Costs CR'!BQ115=0,"",'[1]4.1a O&amp;M Costs CR'!BQ115)</f>
        <v/>
      </c>
      <c r="T50" s="11" t="str">
        <f>IF('[1]4.1a O&amp;M Costs CR'!BR115=0,"",'[1]4.1a O&amp;M Costs CR'!BR115)</f>
        <v/>
      </c>
      <c r="U50" s="11" t="str">
        <f>IF('[1]4.1a O&amp;M Costs CR'!BS115=0,"",'[1]4.1a O&amp;M Costs CR'!BS115)</f>
        <v/>
      </c>
      <c r="V50" s="11">
        <f>IF('[1]4.1a O&amp;M Costs CR'!BT115=0,"",'[1]4.1a O&amp;M Costs CR'!BT115)</f>
        <v>14442.064181416263</v>
      </c>
      <c r="W50" s="17">
        <f t="shared" si="36"/>
        <v>46123.140194140447</v>
      </c>
    </row>
    <row r="51" spans="1:23" s="9" customFormat="1" x14ac:dyDescent="0.25">
      <c r="A51" s="31"/>
      <c r="B51" s="4" t="s">
        <v>6</v>
      </c>
      <c r="C51" s="11">
        <f>IF('[1]4.1a O&amp;M Costs CR'!BA106=0,"",'[1]4.1a O&amp;M Costs CR'!BA106)</f>
        <v>36445.771465839054</v>
      </c>
      <c r="D51" s="11">
        <f>IF('[1]4.1a O&amp;M Costs CR'!BB106=0,"",'[1]4.1a O&amp;M Costs CR'!BB106)</f>
        <v>37891.458023956933</v>
      </c>
      <c r="E51" s="11">
        <f>IF('[1]4.1a O&amp;M Costs CR'!BC106=0,"",'[1]4.1a O&amp;M Costs CR'!BC106)</f>
        <v>39394.490319049575</v>
      </c>
      <c r="F51" s="11">
        <f>IF('[1]4.1a O&amp;M Costs CR'!BD106=0,"",'[1]4.1a O&amp;M Costs CR'!BD106)</f>
        <v>40957.143072100407</v>
      </c>
      <c r="G51" s="11">
        <f>IF('[1]4.1a O&amp;M Costs CR'!BE106=0,"",'[1]4.1a O&amp;M Costs CR'!BE106)</f>
        <v>42581.781234959592</v>
      </c>
      <c r="H51" s="11">
        <f>IF('[1]4.1a O&amp;M Costs CR'!BF106=0,"",'[1]4.1a O&amp;M Costs CR'!BF106)</f>
        <v>44270.863569512388</v>
      </c>
      <c r="I51" s="11">
        <f>IF('[1]4.1a O&amp;M Costs CR'!BG106=0,"",'[1]4.1a O&amp;M Costs CR'!BG106)</f>
        <v>46026.946368821591</v>
      </c>
      <c r="J51" s="11">
        <f>IF('[1]4.1a O&amp;M Costs CR'!BH106=0,"",'[1]4.1a O&amp;M Costs CR'!BH106)</f>
        <v>47852.68732587574</v>
      </c>
      <c r="K51" s="11">
        <f>IF('[1]4.1a O&amp;M Costs CR'!BI106=0,"",'[1]4.1a O&amp;M Costs CR'!BI106)</f>
        <v>49750.84955579805</v>
      </c>
      <c r="L51" s="11">
        <f>IF('[1]4.1a O&amp;M Costs CR'!BJ106=0,"",'[1]4.1a O&amp;M Costs CR'!BJ106)</f>
        <v>51724.305777603578</v>
      </c>
      <c r="M51" s="11">
        <f>IF('[1]4.1a O&amp;M Costs CR'!BK106=0,"",'[1]4.1a O&amp;M Costs CR'!BK106)</f>
        <v>53776.042661833046</v>
      </c>
      <c r="N51" s="11">
        <f>IF('[1]4.1a O&amp;M Costs CR'!BL106=0,"",'[1]4.1a O&amp;M Costs CR'!BL106)</f>
        <v>55909.165350643591</v>
      </c>
      <c r="O51" s="11">
        <f>IF('[1]4.1a O&amp;M Costs CR'!BM106=0,"",'[1]4.1a O&amp;M Costs CR'!BM106)</f>
        <v>58126.902157196731</v>
      </c>
      <c r="P51" s="11">
        <f>IF('[1]4.1a O&amp;M Costs CR'!BN106=0,"",'[1]4.1a O&amp;M Costs CR'!BN106)</f>
        <v>60432.609451456017</v>
      </c>
      <c r="Q51" s="11">
        <f>IF('[1]4.1a O&amp;M Costs CR'!BO106=0,"",'[1]4.1a O&amp;M Costs CR'!BO106)</f>
        <v>62829.776739788678</v>
      </c>
      <c r="R51" s="11">
        <f>IF('[1]4.1a O&amp;M Costs CR'!BP106=0,"",'[1]4.1a O&amp;M Costs CR'!BP106)</f>
        <v>65322.03194605856</v>
      </c>
      <c r="S51" s="11">
        <f>IF('[1]4.1a O&amp;M Costs CR'!BQ106=0,"",'[1]4.1a O&amp;M Costs CR'!BQ106)</f>
        <v>67913.146902203152</v>
      </c>
      <c r="T51" s="11">
        <f>IF('[1]4.1a O&amp;M Costs CR'!BR106=0,"",'[1]4.1a O&amp;M Costs CR'!BR106)</f>
        <v>70607.043056604103</v>
      </c>
      <c r="U51" s="11">
        <f>IF('[1]4.1a O&amp;M Costs CR'!BS106=0,"",'[1]4.1a O&amp;M Costs CR'!BS106)</f>
        <v>73407.797408890445</v>
      </c>
      <c r="V51" s="11">
        <f>IF('[1]4.1a O&amp;M Costs CR'!BT106=0,"",'[1]4.1a O&amp;M Costs CR'!BT106)</f>
        <v>76319.648680156432</v>
      </c>
      <c r="W51" s="17">
        <f t="shared" si="36"/>
        <v>1081540.4610683478</v>
      </c>
    </row>
    <row r="52" spans="1:23" x14ac:dyDescent="0.25">
      <c r="A52" s="31"/>
      <c r="B52" s="4" t="s">
        <v>9</v>
      </c>
      <c r="C52" s="11" t="str">
        <f>IF('[1]4.1a O&amp;M Costs CR'!BA111=0,"",'[1]4.1a O&amp;M Costs CR'!BA111)</f>
        <v/>
      </c>
      <c r="D52" s="11">
        <f>IF('[1]4.1a O&amp;M Costs CR'!BB111=0,"",'[1]4.1a O&amp;M Costs CR'!BB111)</f>
        <v>16037.108519853777</v>
      </c>
      <c r="E52" s="11" t="str">
        <f>IF('[1]4.1a O&amp;M Costs CR'!BC111=0,"",'[1]4.1a O&amp;M Costs CR'!BC111)</f>
        <v/>
      </c>
      <c r="F52" s="11">
        <f>IF('[1]4.1a O&amp;M Costs CR'!BD111=0,"",'[1]4.1a O&amp;M Costs CR'!BD111)</f>
        <v>17334.623220229925</v>
      </c>
      <c r="G52" s="11" t="str">
        <f>IF('[1]4.1a O&amp;M Costs CR'!BE111=0,"",'[1]4.1a O&amp;M Costs CR'!BE111)</f>
        <v/>
      </c>
      <c r="H52" s="11" t="str">
        <f>IF('[1]4.1a O&amp;M Costs CR'!BF111=0,"",'[1]4.1a O&amp;M Costs CR'!BF111)</f>
        <v/>
      </c>
      <c r="I52" s="11" t="str">
        <f>IF('[1]4.1a O&amp;M Costs CR'!BG111=0,"",'[1]4.1a O&amp;M Costs CR'!BG111)</f>
        <v/>
      </c>
      <c r="J52" s="11" t="str">
        <f>IF('[1]4.1a O&amp;M Costs CR'!BH111=0,"",'[1]4.1a O&amp;M Costs CR'!BH111)</f>
        <v/>
      </c>
      <c r="K52" s="11" t="str">
        <f>IF('[1]4.1a O&amp;M Costs CR'!BI111=0,"",'[1]4.1a O&amp;M Costs CR'!BI111)</f>
        <v/>
      </c>
      <c r="L52" s="11" t="str">
        <f>IF('[1]4.1a O&amp;M Costs CR'!BJ111=0,"",'[1]4.1a O&amp;M Costs CR'!BJ111)</f>
        <v/>
      </c>
      <c r="M52" s="11" t="str">
        <f>IF('[1]4.1a O&amp;M Costs CR'!BK111=0,"",'[1]4.1a O&amp;M Costs CR'!BK111)</f>
        <v/>
      </c>
      <c r="N52" s="11">
        <f>IF('[1]4.1a O&amp;M Costs CR'!BL111=0,"",'[1]4.1a O&amp;M Costs CR'!BL111)</f>
        <v>23662.888649358109</v>
      </c>
      <c r="O52" s="11" t="str">
        <f>IF('[1]4.1a O&amp;M Costs CR'!BM111=0,"",'[1]4.1a O&amp;M Costs CR'!BM111)</f>
        <v/>
      </c>
      <c r="P52" s="11">
        <f>IF('[1]4.1a O&amp;M Costs CR'!BN111=0,"",'[1]4.1a O&amp;M Costs CR'!BN111)</f>
        <v>25577.382514501958</v>
      </c>
      <c r="Q52" s="11" t="str">
        <f>IF('[1]4.1a O&amp;M Costs CR'!BO111=0,"",'[1]4.1a O&amp;M Costs CR'!BO111)</f>
        <v/>
      </c>
      <c r="R52" s="11" t="str">
        <f>IF('[1]4.1a O&amp;M Costs CR'!BP111=0,"",'[1]4.1a O&amp;M Costs CR'!BP111)</f>
        <v/>
      </c>
      <c r="S52" s="11" t="str">
        <f>IF('[1]4.1a O&amp;M Costs CR'!BQ111=0,"",'[1]4.1a O&amp;M Costs CR'!BQ111)</f>
        <v/>
      </c>
      <c r="T52" s="11" t="str">
        <f>IF('[1]4.1a O&amp;M Costs CR'!BR111=0,"",'[1]4.1a O&amp;M Costs CR'!BR111)</f>
        <v/>
      </c>
      <c r="U52" s="11" t="str">
        <f>IF('[1]4.1a O&amp;M Costs CR'!BS111=0,"",'[1]4.1a O&amp;M Costs CR'!BS111)</f>
        <v/>
      </c>
      <c r="V52" s="11" t="str">
        <f>IF('[1]4.1a O&amp;M Costs CR'!BT111=0,"",'[1]4.1a O&amp;M Costs CR'!BT111)</f>
        <v/>
      </c>
      <c r="W52" s="17">
        <f t="shared" si="36"/>
        <v>82612.002903943765</v>
      </c>
    </row>
    <row r="53" spans="1:23" x14ac:dyDescent="0.25">
      <c r="A53" s="31"/>
      <c r="B53" s="4" t="s">
        <v>10</v>
      </c>
      <c r="C53" s="11" t="str">
        <f>IF('[1]4.1a O&amp;M Costs CR'!BA112=0,"",'[1]4.1a O&amp;M Costs CR'!BA112)</f>
        <v/>
      </c>
      <c r="D53" s="11" t="str">
        <f>IF('[1]4.1a O&amp;M Costs CR'!BB112=0,"",'[1]4.1a O&amp;M Costs CR'!BB112)</f>
        <v/>
      </c>
      <c r="E53" s="11" t="str">
        <f>IF('[1]4.1a O&amp;M Costs CR'!BC112=0,"",'[1]4.1a O&amp;M Costs CR'!BC112)</f>
        <v/>
      </c>
      <c r="F53" s="11" t="str">
        <f>IF('[1]4.1a O&amp;M Costs CR'!BD112=0,"",'[1]4.1a O&amp;M Costs CR'!BD112)</f>
        <v/>
      </c>
      <c r="G53" s="11">
        <f>IF('[1]4.1a O&amp;M Costs CR'!BE112=0,"",'[1]4.1a O&amp;M Costs CR'!BE112)</f>
        <v>28034.583082690435</v>
      </c>
      <c r="H53" s="11" t="str">
        <f>IF('[1]4.1a O&amp;M Costs CR'!BF112=0,"",'[1]4.1a O&amp;M Costs CR'!BF112)</f>
        <v/>
      </c>
      <c r="I53" s="11" t="str">
        <f>IF('[1]4.1a O&amp;M Costs CR'!BG112=0,"",'[1]4.1a O&amp;M Costs CR'!BG112)</f>
        <v/>
      </c>
      <c r="J53" s="11" t="str">
        <f>IF('[1]4.1a O&amp;M Costs CR'!BH112=0,"",'[1]4.1a O&amp;M Costs CR'!BH112)</f>
        <v/>
      </c>
      <c r="K53" s="11" t="str">
        <f>IF('[1]4.1a O&amp;M Costs CR'!BI112=0,"",'[1]4.1a O&amp;M Costs CR'!BI112)</f>
        <v/>
      </c>
      <c r="L53" s="11">
        <f>IF('[1]4.1a O&amp;M Costs CR'!BJ112=0,"",'[1]4.1a O&amp;M Costs CR'!BJ112)</f>
        <v>34053.750351951159</v>
      </c>
      <c r="M53" s="11" t="str">
        <f>IF('[1]4.1a O&amp;M Costs CR'!BK112=0,"",'[1]4.1a O&amp;M Costs CR'!BK112)</f>
        <v/>
      </c>
      <c r="N53" s="11" t="str">
        <f>IF('[1]4.1a O&amp;M Costs CR'!BL112=0,"",'[1]4.1a O&amp;M Costs CR'!BL112)</f>
        <v/>
      </c>
      <c r="O53" s="11" t="str">
        <f>IF('[1]4.1a O&amp;M Costs CR'!BM112=0,"",'[1]4.1a O&amp;M Costs CR'!BM112)</f>
        <v/>
      </c>
      <c r="P53" s="11" t="str">
        <f>IF('[1]4.1a O&amp;M Costs CR'!BN112=0,"",'[1]4.1a O&amp;M Costs CR'!BN112)</f>
        <v/>
      </c>
      <c r="Q53" s="11">
        <f>IF('[1]4.1a O&amp;M Costs CR'!BO112=0,"",'[1]4.1a O&amp;M Costs CR'!BO112)</f>
        <v>41365.263382462355</v>
      </c>
      <c r="R53" s="11" t="str">
        <f>IF('[1]4.1a O&amp;M Costs CR'!BP112=0,"",'[1]4.1a O&amp;M Costs CR'!BP112)</f>
        <v/>
      </c>
      <c r="S53" s="11" t="str">
        <f>IF('[1]4.1a O&amp;M Costs CR'!BQ112=0,"",'[1]4.1a O&amp;M Costs CR'!BQ112)</f>
        <v/>
      </c>
      <c r="T53" s="11" t="str">
        <f>IF('[1]4.1a O&amp;M Costs CR'!BR112=0,"",'[1]4.1a O&amp;M Costs CR'!BR112)</f>
        <v/>
      </c>
      <c r="U53" s="11" t="str">
        <f>IF('[1]4.1a O&amp;M Costs CR'!BS112=0,"",'[1]4.1a O&amp;M Costs CR'!BS112)</f>
        <v/>
      </c>
      <c r="V53" s="11">
        <f>IF('[1]4.1a O&amp;M Costs CR'!BT112=0,"",'[1]4.1a O&amp;M Costs CR'!BT112)</f>
        <v>50246.595368091141</v>
      </c>
      <c r="W53" s="17">
        <f t="shared" si="36"/>
        <v>153700.19218519508</v>
      </c>
    </row>
    <row r="54" spans="1:23" x14ac:dyDescent="0.25">
      <c r="A54" s="31"/>
      <c r="B54" s="4" t="s">
        <v>8</v>
      </c>
      <c r="C54" s="11">
        <f>IF('[1]4.1a O&amp;M Costs CR'!BA108+'[1]4.1a O&amp;M Costs CR'!BA109+'[1]4.1a O&amp;M Costs CR'!BA110+'[1]4.1a O&amp;M Costs CR'!BA116+'[1]4.1a O&amp;M Costs CR'!BA117=0,"",'[1]4.1a O&amp;M Costs CR'!BA108+'[1]4.1a O&amp;M Costs CR'!BA109+'[1]4.1a O&amp;M Costs CR'!BA110+'[1]4.1a O&amp;M Costs CR'!BA116+'[1]4.1a O&amp;M Costs CR'!BA117)</f>
        <v>23079.621752013518</v>
      </c>
      <c r="D54" s="11">
        <f>IF('[1]4.1a O&amp;M Costs CR'!BB108+'[1]4.1a O&amp;M Costs CR'!BB109+'[1]4.1a O&amp;M Costs CR'!BB110+'[1]4.1a O&amp;M Costs CR'!BB116+'[1]4.1a O&amp;M Costs CR'!BB117=0,"",'[1]4.1a O&amp;M Costs CR'!BB108+'[1]4.1a O&amp;M Costs CR'!BB109+'[1]4.1a O&amp;M Costs CR'!BB110+'[1]4.1a O&amp;M Costs CR'!BB116+'[1]4.1a O&amp;M Costs CR'!BB117)</f>
        <v>23995.11613150841</v>
      </c>
      <c r="E54" s="11" t="str">
        <f>IF('[1]4.1a O&amp;M Costs CR'!BC108+'[1]4.1a O&amp;M Costs CR'!BC109+'[1]4.1a O&amp;M Costs CR'!BC110+'[1]4.1a O&amp;M Costs CR'!BC116+'[1]4.1a O&amp;M Costs CR'!BC117=0,"",'[1]4.1a O&amp;M Costs CR'!BC108+'[1]4.1a O&amp;M Costs CR'!BC109+'[1]4.1a O&amp;M Costs CR'!BC110+'[1]4.1a O&amp;M Costs CR'!BC116+'[1]4.1a O&amp;M Costs CR'!BC117)</f>
        <v/>
      </c>
      <c r="F54" s="11" t="str">
        <f>IF('[1]4.1a O&amp;M Costs CR'!BD108+'[1]4.1a O&amp;M Costs CR'!BD109+'[1]4.1a O&amp;M Costs CR'!BD110+'[1]4.1a O&amp;M Costs CR'!BD116+'[1]4.1a O&amp;M Costs CR'!BD117=0,"",'[1]4.1a O&amp;M Costs CR'!BD108+'[1]4.1a O&amp;M Costs CR'!BD109+'[1]4.1a O&amp;M Costs CR'!BD110+'[1]4.1a O&amp;M Costs CR'!BD116+'[1]4.1a O&amp;M Costs CR'!BD117)</f>
        <v/>
      </c>
      <c r="G54" s="11" t="str">
        <f>IF('[1]4.1a O&amp;M Costs CR'!BE108+'[1]4.1a O&amp;M Costs CR'!BE109+'[1]4.1a O&amp;M Costs CR'!BE110+'[1]4.1a O&amp;M Costs CR'!BE116+'[1]4.1a O&amp;M Costs CR'!BE117=0,"",'[1]4.1a O&amp;M Costs CR'!BE108+'[1]4.1a O&amp;M Costs CR'!BE109+'[1]4.1a O&amp;M Costs CR'!BE110+'[1]4.1a O&amp;M Costs CR'!BE116+'[1]4.1a O&amp;M Costs CR'!BE117)</f>
        <v/>
      </c>
      <c r="H54" s="11" t="str">
        <f>IF('[1]4.1a O&amp;M Costs CR'!BF108+'[1]4.1a O&amp;M Costs CR'!BF109+'[1]4.1a O&amp;M Costs CR'!BF110+'[1]4.1a O&amp;M Costs CR'!BF116+'[1]4.1a O&amp;M Costs CR'!BF117=0,"",'[1]4.1a O&amp;M Costs CR'!BF108+'[1]4.1a O&amp;M Costs CR'!BF109+'[1]4.1a O&amp;M Costs CR'!BF110+'[1]4.1a O&amp;M Costs CR'!BF116+'[1]4.1a O&amp;M Costs CR'!BF117)</f>
        <v/>
      </c>
      <c r="I54" s="11" t="str">
        <f>IF('[1]4.1a O&amp;M Costs CR'!BG108+'[1]4.1a O&amp;M Costs CR'!BG109+'[1]4.1a O&amp;M Costs CR'!BG110+'[1]4.1a O&amp;M Costs CR'!BG116+'[1]4.1a O&amp;M Costs CR'!BG117=0,"",'[1]4.1a O&amp;M Costs CR'!BG108+'[1]4.1a O&amp;M Costs CR'!BG109+'[1]4.1a O&amp;M Costs CR'!BG110+'[1]4.1a O&amp;M Costs CR'!BG116+'[1]4.1a O&amp;M Costs CR'!BG117)</f>
        <v/>
      </c>
      <c r="J54" s="11" t="str">
        <f>IF('[1]4.1a O&amp;M Costs CR'!BH108+'[1]4.1a O&amp;M Costs CR'!BH109+'[1]4.1a O&amp;M Costs CR'!BH110+'[1]4.1a O&amp;M Costs CR'!BH116+'[1]4.1a O&amp;M Costs CR'!BH117=0,"",'[1]4.1a O&amp;M Costs CR'!BH108+'[1]4.1a O&amp;M Costs CR'!BH109+'[1]4.1a O&amp;M Costs CR'!BH110+'[1]4.1a O&amp;M Costs CR'!BH116+'[1]4.1a O&amp;M Costs CR'!BH117)</f>
        <v/>
      </c>
      <c r="K54" s="11" t="str">
        <f>IF('[1]4.1a O&amp;M Costs CR'!BI108+'[1]4.1a O&amp;M Costs CR'!BI109+'[1]4.1a O&amp;M Costs CR'!BI110+'[1]4.1a O&amp;M Costs CR'!BI116+'[1]4.1a O&amp;M Costs CR'!BI117=0,"",'[1]4.1a O&amp;M Costs CR'!BI108+'[1]4.1a O&amp;M Costs CR'!BI109+'[1]4.1a O&amp;M Costs CR'!BI110+'[1]4.1a O&amp;M Costs CR'!BI116+'[1]4.1a O&amp;M Costs CR'!BI117)</f>
        <v/>
      </c>
      <c r="L54" s="11" t="str">
        <f>IF('[1]4.1a O&amp;M Costs CR'!BJ108+'[1]4.1a O&amp;M Costs CR'!BJ109+'[1]4.1a O&amp;M Costs CR'!BJ110+'[1]4.1a O&amp;M Costs CR'!BJ116+'[1]4.1a O&amp;M Costs CR'!BJ117=0,"",'[1]4.1a O&amp;M Costs CR'!BJ108+'[1]4.1a O&amp;M Costs CR'!BJ109+'[1]4.1a O&amp;M Costs CR'!BJ110+'[1]4.1a O&amp;M Costs CR'!BJ116+'[1]4.1a O&amp;M Costs CR'!BJ117)</f>
        <v/>
      </c>
      <c r="M54" s="11">
        <f>IF('[1]4.1a O&amp;M Costs CR'!BK108+'[1]4.1a O&amp;M Costs CR'!BK109+'[1]4.1a O&amp;M Costs CR'!BK110+'[1]4.1a O&amp;M Costs CR'!BK116+'[1]4.1a O&amp;M Costs CR'!BK117=0,"",'[1]4.1a O&amp;M Costs CR'!BK108+'[1]4.1a O&amp;M Costs CR'!BK109+'[1]4.1a O&amp;M Costs CR'!BK110+'[1]4.1a O&amp;M Costs CR'!BK116+'[1]4.1a O&amp;M Costs CR'!BK117)</f>
        <v>34054.17621955325</v>
      </c>
      <c r="N54" s="11">
        <f>IF('[1]4.1a O&amp;M Costs CR'!BL108+'[1]4.1a O&amp;M Costs CR'!BL109+'[1]4.1a O&amp;M Costs CR'!BL110+'[1]4.1a O&amp;M Costs CR'!BL116+'[1]4.1a O&amp;M Costs CR'!BL117=0,"",'[1]4.1a O&amp;M Costs CR'!BL108+'[1]4.1a O&amp;M Costs CR'!BL109+'[1]4.1a O&amp;M Costs CR'!BL110+'[1]4.1a O&amp;M Costs CR'!BL116+'[1]4.1a O&amp;M Costs CR'!BL117)</f>
        <v>35404.995884724311</v>
      </c>
      <c r="O54" s="11" t="str">
        <f>IF('[1]4.1a O&amp;M Costs CR'!BM108+'[1]4.1a O&amp;M Costs CR'!BM109+'[1]4.1a O&amp;M Costs CR'!BM110+'[1]4.1a O&amp;M Costs CR'!BM116+'[1]4.1a O&amp;M Costs CR'!BM117=0,"",'[1]4.1a O&amp;M Costs CR'!BM108+'[1]4.1a O&amp;M Costs CR'!BM109+'[1]4.1a O&amp;M Costs CR'!BM110+'[1]4.1a O&amp;M Costs CR'!BM116+'[1]4.1a O&amp;M Costs CR'!BM117)</f>
        <v/>
      </c>
      <c r="P54" s="11" t="str">
        <f>IF('[1]4.1a O&amp;M Costs CR'!BN108+'[1]4.1a O&amp;M Costs CR'!BN109+'[1]4.1a O&amp;M Costs CR'!BN110+'[1]4.1a O&amp;M Costs CR'!BN116+'[1]4.1a O&amp;M Costs CR'!BN117=0,"",'[1]4.1a O&amp;M Costs CR'!BN108+'[1]4.1a O&amp;M Costs CR'!BN109+'[1]4.1a O&amp;M Costs CR'!BN110+'[1]4.1a O&amp;M Costs CR'!BN116+'[1]4.1a O&amp;M Costs CR'!BN117)</f>
        <v/>
      </c>
      <c r="Q54" s="11" t="str">
        <f>IF('[1]4.1a O&amp;M Costs CR'!BO108+'[1]4.1a O&amp;M Costs CR'!BO109+'[1]4.1a O&amp;M Costs CR'!BO110+'[1]4.1a O&amp;M Costs CR'!BO116+'[1]4.1a O&amp;M Costs CR'!BO117=0,"",'[1]4.1a O&amp;M Costs CR'!BO108+'[1]4.1a O&amp;M Costs CR'!BO109+'[1]4.1a O&amp;M Costs CR'!BO110+'[1]4.1a O&amp;M Costs CR'!BO116+'[1]4.1a O&amp;M Costs CR'!BO117)</f>
        <v/>
      </c>
      <c r="R54" s="11" t="str">
        <f>IF('[1]4.1a O&amp;M Costs CR'!BP108+'[1]4.1a O&amp;M Costs CR'!BP109+'[1]4.1a O&amp;M Costs CR'!BP110+'[1]4.1a O&amp;M Costs CR'!BP116+'[1]4.1a O&amp;M Costs CR'!BP117=0,"",'[1]4.1a O&amp;M Costs CR'!BP108+'[1]4.1a O&amp;M Costs CR'!BP109+'[1]4.1a O&amp;M Costs CR'!BP110+'[1]4.1a O&amp;M Costs CR'!BP116+'[1]4.1a O&amp;M Costs CR'!BP117)</f>
        <v/>
      </c>
      <c r="S54" s="11" t="str">
        <f>IF('[1]4.1a O&amp;M Costs CR'!BQ108+'[1]4.1a O&amp;M Costs CR'!BQ109+'[1]4.1a O&amp;M Costs CR'!BQ110+'[1]4.1a O&amp;M Costs CR'!BQ116+'[1]4.1a O&amp;M Costs CR'!BQ117=0,"",'[1]4.1a O&amp;M Costs CR'!BQ108+'[1]4.1a O&amp;M Costs CR'!BQ109+'[1]4.1a O&amp;M Costs CR'!BQ110+'[1]4.1a O&amp;M Costs CR'!BQ116+'[1]4.1a O&amp;M Costs CR'!BQ117)</f>
        <v/>
      </c>
      <c r="T54" s="11" t="str">
        <f>IF('[1]4.1a O&amp;M Costs CR'!BR108+'[1]4.1a O&amp;M Costs CR'!BR109+'[1]4.1a O&amp;M Costs CR'!BR110+'[1]4.1a O&amp;M Costs CR'!BR116+'[1]4.1a O&amp;M Costs CR'!BR117=0,"",'[1]4.1a O&amp;M Costs CR'!BR108+'[1]4.1a O&amp;M Costs CR'!BR109+'[1]4.1a O&amp;M Costs CR'!BR110+'[1]4.1a O&amp;M Costs CR'!BR116+'[1]4.1a O&amp;M Costs CR'!BR117)</f>
        <v/>
      </c>
      <c r="U54" s="11" t="str">
        <f>IF('[1]4.1a O&amp;M Costs CR'!BS108+'[1]4.1a O&amp;M Costs CR'!BS109+'[1]4.1a O&amp;M Costs CR'!BS110+'[1]4.1a O&amp;M Costs CR'!BS116+'[1]4.1a O&amp;M Costs CR'!BS117=0,"",'[1]4.1a O&amp;M Costs CR'!BS108+'[1]4.1a O&amp;M Costs CR'!BS109+'[1]4.1a O&amp;M Costs CR'!BS110+'[1]4.1a O&amp;M Costs CR'!BS116+'[1]4.1a O&amp;M Costs CR'!BS117)</f>
        <v/>
      </c>
      <c r="V54" s="11" t="str">
        <f>IF('[1]4.1a O&amp;M Costs CR'!BT108+'[1]4.1a O&amp;M Costs CR'!BT109+'[1]4.1a O&amp;M Costs CR'!BT110+'[1]4.1a O&amp;M Costs CR'!BT116+'[1]4.1a O&amp;M Costs CR'!BT117=0,"",'[1]4.1a O&amp;M Costs CR'!BT108+'[1]4.1a O&amp;M Costs CR'!BT109+'[1]4.1a O&amp;M Costs CR'!BT110+'[1]4.1a O&amp;M Costs CR'!BT116+'[1]4.1a O&amp;M Costs CR'!BT117)</f>
        <v/>
      </c>
      <c r="W54" s="17">
        <f t="shared" si="36"/>
        <v>116533.90998779949</v>
      </c>
    </row>
    <row r="55" spans="1:23" s="9" customFormat="1" x14ac:dyDescent="0.25">
      <c r="A55" s="31"/>
      <c r="B55" s="4" t="s">
        <v>2</v>
      </c>
      <c r="C55" s="16">
        <f>SUM(C49:C54)</f>
        <v>59525.393217852572</v>
      </c>
      <c r="D55" s="16">
        <f t="shared" ref="D55:V55" si="37">SUM(D49:D54)</f>
        <v>90554.168683304772</v>
      </c>
      <c r="E55" s="16">
        <f t="shared" si="37"/>
        <v>39394.490319049575</v>
      </c>
      <c r="F55" s="16">
        <f t="shared" si="37"/>
        <v>71944.1473163638</v>
      </c>
      <c r="G55" s="16">
        <f t="shared" si="37"/>
        <v>79530.91214900557</v>
      </c>
      <c r="H55" s="16">
        <f t="shared" si="37"/>
        <v>59027.818092683185</v>
      </c>
      <c r="I55" s="16">
        <f t="shared" si="37"/>
        <v>46026.946368821591</v>
      </c>
      <c r="J55" s="16">
        <f t="shared" si="37"/>
        <v>63803.583101167656</v>
      </c>
      <c r="K55" s="16">
        <f t="shared" si="37"/>
        <v>49750.84955579805</v>
      </c>
      <c r="L55" s="16">
        <f t="shared" si="37"/>
        <v>113489.39387004272</v>
      </c>
      <c r="M55" s="16">
        <f t="shared" si="37"/>
        <v>87830.218881386303</v>
      </c>
      <c r="N55" s="16">
        <f t="shared" si="37"/>
        <v>133613.43833494053</v>
      </c>
      <c r="O55" s="16">
        <f t="shared" si="37"/>
        <v>58126.902157196731</v>
      </c>
      <c r="P55" s="16">
        <f t="shared" si="37"/>
        <v>106154.1951164433</v>
      </c>
      <c r="Q55" s="16">
        <f t="shared" si="37"/>
        <v>116491.66582233287</v>
      </c>
      <c r="R55" s="16">
        <f t="shared" si="37"/>
        <v>87096.042594744751</v>
      </c>
      <c r="S55" s="16">
        <f t="shared" si="37"/>
        <v>67913.146902203152</v>
      </c>
      <c r="T55" s="16">
        <f t="shared" si="37"/>
        <v>94142.724075472128</v>
      </c>
      <c r="U55" s="16">
        <f t="shared" si="37"/>
        <v>73407.797408890445</v>
      </c>
      <c r="V55" s="16">
        <f t="shared" si="37"/>
        <v>166448.1911230493</v>
      </c>
      <c r="W55" s="17">
        <f>SUM(C55:V55)</f>
        <v>1664272.0250907494</v>
      </c>
    </row>
    <row r="56" spans="1:23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5"/>
    </row>
    <row r="57" spans="1:23" x14ac:dyDescent="0.25">
      <c r="A57" s="34" t="str">
        <f>CONCATENATE("2.1.11 Establish ",AD11," km of firebreaks for forests and plantations.")</f>
        <v>2.1.11 Establish 15 km of firebreaks for forests and plantations.</v>
      </c>
      <c r="B57" s="7" t="s">
        <v>16</v>
      </c>
      <c r="C57" s="18">
        <f>+IF('[1]4.1a O&amp;M Costs CR'!BA245+'[1]4.1a O&amp;M Costs CR'!BA237-'[1]4.1a O&amp;M Costs CR'!BA235=0,"",'[1]4.1a O&amp;M Costs CR'!BA245+'[1]4.1a O&amp;M Costs CR'!BA237-'[1]4.1a O&amp;M Costs CR'!BA235)</f>
        <v>17200.600672466175</v>
      </c>
      <c r="D57" s="18">
        <f>+IF('[1]4.1a O&amp;M Costs CR'!BB245+'[1]4.1a O&amp;M Costs CR'!BB237-'[1]4.1a O&amp;M Costs CR'!BB235=0,"",'[1]4.1a O&amp;M Costs CR'!BB245+'[1]4.1a O&amp;M Costs CR'!BB237-'[1]4.1a O&amp;M Costs CR'!BB235)</f>
        <v>17882.893190462277</v>
      </c>
      <c r="E57" s="18">
        <f>+IF('[1]4.1a O&amp;M Costs CR'!BC245+'[1]4.1a O&amp;M Costs CR'!BC237-'[1]4.1a O&amp;M Costs CR'!BC235=0,"",'[1]4.1a O&amp;M Costs CR'!BC245+'[1]4.1a O&amp;M Costs CR'!BC237-'[1]4.1a O&amp;M Costs CR'!BC235)</f>
        <v>18592.250058650428</v>
      </c>
      <c r="F57" s="18">
        <f>+IF('[1]4.1a O&amp;M Costs CR'!BD245+'[1]4.1a O&amp;M Costs CR'!BD237-'[1]4.1a O&amp;M Costs CR'!BD235=0,"",'[1]4.1a O&amp;M Costs CR'!BD245+'[1]4.1a O&amp;M Costs CR'!BD237-'[1]4.1a O&amp;M Costs CR'!BD235)</f>
        <v>19329.744832773973</v>
      </c>
      <c r="G57" s="18">
        <f>+IF('[1]4.1a O&amp;M Costs CR'!BE245+'[1]4.1a O&amp;M Costs CR'!BE237-'[1]4.1a O&amp;M Costs CR'!BE235=0,"",'[1]4.1a O&amp;M Costs CR'!BE245+'[1]4.1a O&amp;M Costs CR'!BE237-'[1]4.1a O&amp;M Costs CR'!BE235)</f>
        <v>20096.493653080404</v>
      </c>
      <c r="H57" s="18">
        <f>+IF('[1]4.1a O&amp;M Costs CR'!BF245+'[1]4.1a O&amp;M Costs CR'!BF237-'[1]4.1a O&amp;M Costs CR'!BF235=0,"",'[1]4.1a O&amp;M Costs CR'!BF245+'[1]4.1a O&amp;M Costs CR'!BF237-'[1]4.1a O&amp;M Costs CR'!BF235)</f>
        <v>20893.656933511753</v>
      </c>
      <c r="I57" s="18">
        <f>+IF('[1]4.1a O&amp;M Costs CR'!BG245+'[1]4.1a O&amp;M Costs CR'!BG237-'[1]4.1a O&amp;M Costs CR'!BG235=0,"",'[1]4.1a O&amp;M Costs CR'!BG245+'[1]4.1a O&amp;M Costs CR'!BG237-'[1]4.1a O&amp;M Costs CR'!BG235)</f>
        <v>21722.441117899682</v>
      </c>
      <c r="J57" s="18">
        <f>+IF('[1]4.1a O&amp;M Costs CR'!BH245+'[1]4.1a O&amp;M Costs CR'!BH237-'[1]4.1a O&amp;M Costs CR'!BH235=0,"",'[1]4.1a O&amp;M Costs CR'!BH245+'[1]4.1a O&amp;M Costs CR'!BH237-'[1]4.1a O&amp;M Costs CR'!BH235)</f>
        <v>22584.100505823182</v>
      </c>
      <c r="K57" s="18">
        <f>+IF('[1]4.1a O&amp;M Costs CR'!BI245+'[1]4.1a O&amp;M Costs CR'!BI237-'[1]4.1a O&amp;M Costs CR'!BI235=0,"",'[1]4.1a O&amp;M Costs CR'!BI245+'[1]4.1a O&amp;M Costs CR'!BI237-'[1]4.1a O&amp;M Costs CR'!BI235)</f>
        <v>23479.93915089218</v>
      </c>
      <c r="L57" s="18">
        <f>+IF('[1]4.1a O&amp;M Costs CR'!BJ245+'[1]4.1a O&amp;M Costs CR'!BJ237-'[1]4.1a O&amp;M Costs CR'!BJ235=0,"",'[1]4.1a O&amp;M Costs CR'!BJ245+'[1]4.1a O&amp;M Costs CR'!BJ237-'[1]4.1a O&amp;M Costs CR'!BJ235)</f>
        <v>24411.312834329976</v>
      </c>
      <c r="M57" s="18">
        <f>+IF('[1]4.1a O&amp;M Costs CR'!BK245+'[1]4.1a O&amp;M Costs CR'!BK237-'[1]4.1a O&amp;M Costs CR'!BK235=0,"",'[1]4.1a O&amp;M Costs CR'!BK245+'[1]4.1a O&amp;M Costs CR'!BK237-'[1]4.1a O&amp;M Costs CR'!BK235)</f>
        <v>25379.631116841287</v>
      </c>
      <c r="N57" s="18">
        <f>+IF('[1]4.1a O&amp;M Costs CR'!BL245+'[1]4.1a O&amp;M Costs CR'!BL237-'[1]4.1a O&amp;M Costs CR'!BL235=0,"",'[1]4.1a O&amp;M Costs CR'!BL245+'[1]4.1a O&amp;M Costs CR'!BL237-'[1]4.1a O&amp;M Costs CR'!BL235)</f>
        <v>26386.359471871401</v>
      </c>
      <c r="O57" s="18">
        <f>+IF('[1]4.1a O&amp;M Costs CR'!BM245+'[1]4.1a O&amp;M Costs CR'!BM237-'[1]4.1a O&amp;M Costs CR'!BM235=0,"",'[1]4.1a O&amp;M Costs CR'!BM245+'[1]4.1a O&amp;M Costs CR'!BM237-'[1]4.1a O&amp;M Costs CR'!BM235)</f>
        <v>27433.021503484746</v>
      </c>
      <c r="P57" s="18">
        <f>+IF('[1]4.1a O&amp;M Costs CR'!BN245+'[1]4.1a O&amp;M Costs CR'!BN237-'[1]4.1a O&amp;M Costs CR'!BN235=0,"",'[1]4.1a O&amp;M Costs CR'!BN245+'[1]4.1a O&amp;M Costs CR'!BN237-'[1]4.1a O&amp;M Costs CR'!BN235)</f>
        <v>28521.201252219653</v>
      </c>
      <c r="Q57" s="18">
        <f>+IF('[1]4.1a O&amp;M Costs CR'!BO245+'[1]4.1a O&amp;M Costs CR'!BO237-'[1]4.1a O&amp;M Costs CR'!BO235=0,"",'[1]4.1a O&amp;M Costs CR'!BO245+'[1]4.1a O&amp;M Costs CR'!BO237-'[1]4.1a O&amp;M Costs CR'!BO235)</f>
        <v>29652.545592408926</v>
      </c>
      <c r="R57" s="18">
        <f>+IF('[1]4.1a O&amp;M Costs CR'!BP245+'[1]4.1a O&amp;M Costs CR'!BP237-'[1]4.1a O&amp;M Costs CR'!BP235=0,"",'[1]4.1a O&amp;M Costs CR'!BP245+'[1]4.1a O&amp;M Costs CR'!BP237-'[1]4.1a O&amp;M Costs CR'!BP235)</f>
        <v>30828.766724594421</v>
      </c>
      <c r="S57" s="18">
        <f>+IF('[1]4.1a O&amp;M Costs CR'!BQ245+'[1]4.1a O&amp;M Costs CR'!BQ237-'[1]4.1a O&amp;M Costs CR'!BQ235=0,"",'[1]4.1a O&amp;M Costs CR'!BQ245+'[1]4.1a O&amp;M Costs CR'!BQ237-'[1]4.1a O&amp;M Costs CR'!BQ235)</f>
        <v>32051.644766807698</v>
      </c>
      <c r="T57" s="18">
        <f>+IF('[1]4.1a O&amp;M Costs CR'!BR245+'[1]4.1a O&amp;M Costs CR'!BR237-'[1]4.1a O&amp;M Costs CR'!BR235=0,"",'[1]4.1a O&amp;M Costs CR'!BR245+'[1]4.1a O&amp;M Costs CR'!BR237-'[1]4.1a O&amp;M Costs CR'!BR235)</f>
        <v>33323.030448638427</v>
      </c>
      <c r="U57" s="18">
        <f>+IF('[1]4.1a O&amp;M Costs CR'!BS245+'[1]4.1a O&amp;M Costs CR'!BS237-'[1]4.1a O&amp;M Costs CR'!BS235=0,"",'[1]4.1a O&amp;M Costs CR'!BS245+'[1]4.1a O&amp;M Costs CR'!BS237-'[1]4.1a O&amp;M Costs CR'!BS235)</f>
        <v>34644.847912167876</v>
      </c>
      <c r="V57" s="18">
        <f>+IF('[1]4.1a O&amp;M Costs CR'!BT245+'[1]4.1a O&amp;M Costs CR'!BT237-'[1]4.1a O&amp;M Costs CR'!BT235=0,"",'[1]4.1a O&amp;M Costs CR'!BT245+'[1]4.1a O&amp;M Costs CR'!BT237-'[1]4.1a O&amp;M Costs CR'!BT235)</f>
        <v>36019.097624006325</v>
      </c>
      <c r="W57" s="15">
        <f t="shared" ref="W57:W59" si="38">SUM(C57:V57)</f>
        <v>510433.57936293073</v>
      </c>
    </row>
    <row r="58" spans="1:23" ht="30" x14ac:dyDescent="0.25">
      <c r="A58" s="34"/>
      <c r="B58" s="7" t="s">
        <v>17</v>
      </c>
      <c r="C58" s="18" t="str">
        <f>+IF('[1]4.1a O&amp;M Costs CR'!BA235=0,"",'[1]4.1a O&amp;M Costs CR'!BA235)</f>
        <v/>
      </c>
      <c r="D58" s="18" t="str">
        <f>+IF('[1]4.1a O&amp;M Costs CR'!BB235=0,"",'[1]4.1a O&amp;M Costs CR'!BB235)</f>
        <v/>
      </c>
      <c r="E58" s="18" t="str">
        <f>+IF('[1]4.1a O&amp;M Costs CR'!BC235=0,"",'[1]4.1a O&amp;M Costs CR'!BC235)</f>
        <v/>
      </c>
      <c r="F58" s="18" t="str">
        <f>+IF('[1]4.1a O&amp;M Costs CR'!BD235=0,"",'[1]4.1a O&amp;M Costs CR'!BD235)</f>
        <v/>
      </c>
      <c r="G58" s="18">
        <f>+IF('[1]4.1a O&amp;M Costs CR'!BE235=0,"",'[1]4.1a O&amp;M Costs CR'!BE235)</f>
        <v>13035.239153559058</v>
      </c>
      <c r="H58" s="18" t="str">
        <f>+IF('[1]4.1a O&amp;M Costs CR'!BF235=0,"",'[1]4.1a O&amp;M Costs CR'!BF235)</f>
        <v/>
      </c>
      <c r="I58" s="18" t="str">
        <f>+IF('[1]4.1a O&amp;M Costs CR'!BG235=0,"",'[1]4.1a O&amp;M Costs CR'!BG235)</f>
        <v/>
      </c>
      <c r="J58" s="18" t="str">
        <f>+IF('[1]4.1a O&amp;M Costs CR'!BH235=0,"",'[1]4.1a O&amp;M Costs CR'!BH235)</f>
        <v/>
      </c>
      <c r="K58" s="18" t="str">
        <f>+IF('[1]4.1a O&amp;M Costs CR'!BI235=0,"",'[1]4.1a O&amp;M Costs CR'!BI235)</f>
        <v/>
      </c>
      <c r="L58" s="18">
        <f>+IF('[1]4.1a O&amp;M Costs CR'!BJ235=0,"",'[1]4.1a O&amp;M Costs CR'!BJ235)</f>
        <v>15833.971156409259</v>
      </c>
      <c r="M58" s="18" t="str">
        <f>+IF('[1]4.1a O&amp;M Costs CR'!BK235=0,"",'[1]4.1a O&amp;M Costs CR'!BK235)</f>
        <v/>
      </c>
      <c r="N58" s="18" t="str">
        <f>+IF('[1]4.1a O&amp;M Costs CR'!BL235=0,"",'[1]4.1a O&amp;M Costs CR'!BL235)</f>
        <v/>
      </c>
      <c r="O58" s="18" t="str">
        <f>+IF('[1]4.1a O&amp;M Costs CR'!BM235=0,"",'[1]4.1a O&amp;M Costs CR'!BM235)</f>
        <v/>
      </c>
      <c r="P58" s="18" t="str">
        <f>+IF('[1]4.1a O&amp;M Costs CR'!BN235=0,"",'[1]4.1a O&amp;M Costs CR'!BN235)</f>
        <v/>
      </c>
      <c r="Q58" s="18">
        <f>+IF('[1]4.1a O&amp;M Costs CR'!BO235=0,"",'[1]4.1a O&amp;M Costs CR'!BO235)</f>
        <v>19233.605124425107</v>
      </c>
      <c r="R58" s="18" t="str">
        <f>+IF('[1]4.1a O&amp;M Costs CR'!BP235=0,"",'[1]4.1a O&amp;M Costs CR'!BP235)</f>
        <v/>
      </c>
      <c r="S58" s="18" t="str">
        <f>+IF('[1]4.1a O&amp;M Costs CR'!BQ235=0,"",'[1]4.1a O&amp;M Costs CR'!BQ235)</f>
        <v/>
      </c>
      <c r="T58" s="18" t="str">
        <f>+IF('[1]4.1a O&amp;M Costs CR'!BR235=0,"",'[1]4.1a O&amp;M Costs CR'!BR235)</f>
        <v/>
      </c>
      <c r="U58" s="18" t="str">
        <f>+IF('[1]4.1a O&amp;M Costs CR'!BS235=0,"",'[1]4.1a O&amp;M Costs CR'!BS235)</f>
        <v/>
      </c>
      <c r="V58" s="18">
        <f>+IF('[1]4.1a O&amp;M Costs CR'!BT235=0,"",'[1]4.1a O&amp;M Costs CR'!BT235)</f>
        <v>23363.157759231559</v>
      </c>
      <c r="W58" s="15">
        <f t="shared" si="38"/>
        <v>71465.973193624988</v>
      </c>
    </row>
    <row r="59" spans="1:23" s="9" customFormat="1" x14ac:dyDescent="0.25">
      <c r="A59" s="34"/>
      <c r="B59" s="7" t="s">
        <v>2</v>
      </c>
      <c r="C59" s="19">
        <f>SUM(C57:C58)</f>
        <v>17200.600672466175</v>
      </c>
      <c r="D59" s="19">
        <f t="shared" ref="D59:V59" si="39">SUM(D57:D58)</f>
        <v>17882.893190462277</v>
      </c>
      <c r="E59" s="19">
        <f t="shared" si="39"/>
        <v>18592.250058650428</v>
      </c>
      <c r="F59" s="19">
        <f t="shared" si="39"/>
        <v>19329.744832773973</v>
      </c>
      <c r="G59" s="19">
        <f t="shared" si="39"/>
        <v>33131.732806639462</v>
      </c>
      <c r="H59" s="19">
        <f t="shared" si="39"/>
        <v>20893.656933511753</v>
      </c>
      <c r="I59" s="19">
        <f t="shared" si="39"/>
        <v>21722.441117899682</v>
      </c>
      <c r="J59" s="19">
        <f t="shared" si="39"/>
        <v>22584.100505823182</v>
      </c>
      <c r="K59" s="19">
        <f t="shared" si="39"/>
        <v>23479.93915089218</v>
      </c>
      <c r="L59" s="19">
        <f t="shared" si="39"/>
        <v>40245.283990739234</v>
      </c>
      <c r="M59" s="19">
        <f t="shared" si="39"/>
        <v>25379.631116841287</v>
      </c>
      <c r="N59" s="19">
        <f t="shared" si="39"/>
        <v>26386.359471871401</v>
      </c>
      <c r="O59" s="19">
        <f t="shared" si="39"/>
        <v>27433.021503484746</v>
      </c>
      <c r="P59" s="19">
        <f t="shared" si="39"/>
        <v>28521.201252219653</v>
      </c>
      <c r="Q59" s="19">
        <f t="shared" si="39"/>
        <v>48886.150716834032</v>
      </c>
      <c r="R59" s="19">
        <f t="shared" si="39"/>
        <v>30828.766724594421</v>
      </c>
      <c r="S59" s="19">
        <f t="shared" si="39"/>
        <v>32051.644766807698</v>
      </c>
      <c r="T59" s="19">
        <f t="shared" si="39"/>
        <v>33323.030448638427</v>
      </c>
      <c r="U59" s="19">
        <f t="shared" si="39"/>
        <v>34644.847912167876</v>
      </c>
      <c r="V59" s="19">
        <f t="shared" si="39"/>
        <v>59382.255383237884</v>
      </c>
      <c r="W59" s="15">
        <f t="shared" si="38"/>
        <v>581899.55255655572</v>
      </c>
    </row>
    <row r="60" spans="1:23" x14ac:dyDescent="0.25">
      <c r="A60" s="34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8"/>
    </row>
    <row r="61" spans="1:23" x14ac:dyDescent="0.25">
      <c r="A61" s="31" t="str">
        <f>CONCATENATE("2.1.12 Construct ",AD13," km of living barriers for soil conservation.")</f>
        <v>2.1.12 Construct 15 km of living barriers for soil conservation.</v>
      </c>
      <c r="B61" s="4" t="s">
        <v>21</v>
      </c>
      <c r="C61" s="16">
        <v>0</v>
      </c>
      <c r="D61" s="16">
        <v>0</v>
      </c>
      <c r="E61" s="16">
        <f>+IF('[1]4.1a O&amp;M Costs CR'!BC288=0,"",'[1]4.1a O&amp;M Costs CR'!BC288)</f>
        <v>4019.8459509234267</v>
      </c>
      <c r="F61" s="16">
        <v>0</v>
      </c>
      <c r="G61" s="16">
        <v>0</v>
      </c>
      <c r="H61" s="16">
        <f>+IF('[1]4.1a O&amp;M Costs CR'!BF288=0,"",'[1]4.1a O&amp;M Costs CR'!BF288)</f>
        <v>4517.4350581135086</v>
      </c>
      <c r="I61" s="16">
        <v>0</v>
      </c>
      <c r="J61" s="16">
        <v>0</v>
      </c>
      <c r="K61" s="16">
        <f>+IF('[1]4.1a O&amp;M Costs CR'!BI288=0,"",'[1]4.1a O&amp;M Costs CR'!BI288)</f>
        <v>5076.6173016120465</v>
      </c>
      <c r="L61" s="16">
        <v>0</v>
      </c>
      <c r="M61" s="16">
        <v>0</v>
      </c>
      <c r="N61" s="16">
        <f>+IF('[1]4.1a O&amp;M Costs CR'!BL288=0,"",'[1]4.1a O&amp;M Costs CR'!BL288)</f>
        <v>5705.0168725146532</v>
      </c>
      <c r="O61" s="16">
        <v>0</v>
      </c>
      <c r="P61" s="16">
        <v>0</v>
      </c>
      <c r="Q61" s="16">
        <f>+IF('[1]4.1a O&amp;M Costs CR'!BO288=0,"",'[1]4.1a O&amp;M Costs CR'!BO288)</f>
        <v>6411.2017081417016</v>
      </c>
      <c r="R61" s="16">
        <v>0</v>
      </c>
      <c r="S61" s="16">
        <v>0</v>
      </c>
      <c r="T61" s="16">
        <f>+IF('[1]4.1a O&amp;M Costs CR'!BR288=0,"",'[1]4.1a O&amp;M Costs CR'!BR288)</f>
        <v>7204.800311898377</v>
      </c>
      <c r="U61" s="16">
        <v>0</v>
      </c>
      <c r="V61" s="16">
        <v>0</v>
      </c>
      <c r="W61" s="17">
        <f t="shared" ref="W61" si="40">SUM(C61:V61)</f>
        <v>32934.91720320371</v>
      </c>
    </row>
    <row r="62" spans="1:23" x14ac:dyDescent="0.25">
      <c r="A62" s="31"/>
      <c r="B62" s="32" t="s">
        <v>2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5"/>
    </row>
    <row r="63" spans="1:23" x14ac:dyDescent="0.25">
      <c r="A63" s="34" t="str">
        <f>CONCATENATE("2.1.13 Construct ",AD14," km of superficial drainage for coil conservation.")</f>
        <v>2.1.13 Construct 15 km of superficial drainage for coil conservation.</v>
      </c>
      <c r="B63" s="7" t="s">
        <v>22</v>
      </c>
      <c r="C63" s="19">
        <f>+IF('[1]4.1a O&amp;M Costs CR'!BA311+'[1]4.1a O&amp;M Costs CR'!BA320=0,"",'[1]4.1a O&amp;M Costs CR'!BA311+'[1]4.1a O&amp;M Costs CR'!BA320)</f>
        <v>6485.4421351965702</v>
      </c>
      <c r="D63" s="19">
        <f>+IF('[1]4.1a O&amp;M Costs CR'!BB311+'[1]4.1a O&amp;M Costs CR'!BB320=0,"",'[1]4.1a O&amp;M Costs CR'!BB311+'[1]4.1a O&amp;M Costs CR'!BB320)</f>
        <v>33292.495888777266</v>
      </c>
      <c r="E63" s="19">
        <f>+IF('[1]4.1a O&amp;M Costs CR'!BC311+'[1]4.1a O&amp;M Costs CR'!BC320=0,"",'[1]4.1a O&amp;M Costs CR'!BC311+'[1]4.1a O&amp;M Costs CR'!BC320)</f>
        <v>7010.1599481638405</v>
      </c>
      <c r="F63" s="19">
        <f>+IF('[1]4.1a O&amp;M Costs CR'!BD311+'[1]4.1a O&amp;M Costs CR'!BD320=0,"",'[1]4.1a O&amp;M Costs CR'!BD311+'[1]4.1a O&amp;M Costs CR'!BD320)</f>
        <v>35986.092603822442</v>
      </c>
      <c r="G63" s="19">
        <f>+IF('[1]4.1a O&amp;M Costs CR'!BE311+'[1]4.1a O&amp;M Costs CR'!BE320=0,"",'[1]4.1a O&amp;M Costs CR'!BE311+'[1]4.1a O&amp;M Costs CR'!BE320)</f>
        <v>7577.3311170481975</v>
      </c>
      <c r="H63" s="19">
        <f>+IF('[1]4.1a O&amp;M Costs CR'!BF311+'[1]4.1a O&amp;M Costs CR'!BF320=0,"",'[1]4.1a O&amp;M Costs CR'!BF311+'[1]4.1a O&amp;M Costs CR'!BF320)</f>
        <v>38897.620208985943</v>
      </c>
      <c r="I63" s="19">
        <f>+IF('[1]4.1a O&amp;M Costs CR'!BG311+'[1]4.1a O&amp;M Costs CR'!BG320=0,"",'[1]4.1a O&amp;M Costs CR'!BG311+'[1]4.1a O&amp;M Costs CR'!BG320)</f>
        <v>8190.3904164734122</v>
      </c>
      <c r="J63" s="19">
        <f>+IF('[1]4.1a O&amp;M Costs CR'!BH311+'[1]4.1a O&amp;M Costs CR'!BH320=0,"",'[1]4.1a O&amp;M Costs CR'!BH311+'[1]4.1a O&amp;M Costs CR'!BH320)</f>
        <v>42044.710843705187</v>
      </c>
      <c r="K63" s="19">
        <f>+IF('[1]4.1a O&amp;M Costs CR'!BI311+'[1]4.1a O&amp;M Costs CR'!BI320=0,"",'[1]4.1a O&amp;M Costs CR'!BI311+'[1]4.1a O&amp;M Costs CR'!BI320)</f>
        <v>8853.0505184511403</v>
      </c>
      <c r="L63" s="19">
        <f>+IF('[1]4.1a O&amp;M Costs CR'!BJ311+'[1]4.1a O&amp;M Costs CR'!BJ320=0,"",'[1]4.1a O&amp;M Costs CR'!BJ311+'[1]4.1a O&amp;M Costs CR'!BJ320)</f>
        <v>45446.423211320296</v>
      </c>
      <c r="M63" s="19">
        <f>+IF('[1]4.1a O&amp;M Costs CR'!BK311+'[1]4.1a O&amp;M Costs CR'!BK320=0,"",'[1]4.1a O&amp;M Costs CR'!BK311+'[1]4.1a O&amp;M Costs CR'!BK320)</f>
        <v>9569.324476231146</v>
      </c>
      <c r="N63" s="19">
        <f>+IF('[1]4.1a O&amp;M Costs CR'!BL311+'[1]4.1a O&amp;M Costs CR'!BL320=0,"",'[1]4.1a O&amp;M Costs CR'!BL311+'[1]4.1a O&amp;M Costs CR'!BL320)</f>
        <v>49123.357998111998</v>
      </c>
      <c r="O63" s="19">
        <f>+IF('[1]4.1a O&amp;M Costs CR'!BM311+'[1]4.1a O&amp;M Costs CR'!BM320=0,"",'[1]4.1a O&amp;M Costs CR'!BM311+'[1]4.1a O&amp;M Costs CR'!BM320)</f>
        <v>10343.550027252888</v>
      </c>
      <c r="P63" s="19">
        <f>+IF('[1]4.1a O&amp;M Costs CR'!BN311+'[1]4.1a O&amp;M Costs CR'!BN320=0,"",'[1]4.1a O&amp;M Costs CR'!BN311+'[1]4.1a O&amp;M Costs CR'!BN320)</f>
        <v>53097.782630550166</v>
      </c>
      <c r="Q63" s="19">
        <f>+IF('[1]4.1a O&amp;M Costs CR'!BO311+'[1]4.1a O&amp;M Costs CR'!BO320=0,"",'[1]4.1a O&amp;M Costs CR'!BO311+'[1]4.1a O&amp;M Costs CR'!BO320)</f>
        <v>11180.415862376583</v>
      </c>
      <c r="R63" s="19">
        <f>+IF('[1]4.1a O&amp;M Costs CR'!BP311+'[1]4.1a O&amp;M Costs CR'!BP320=0,"",'[1]4.1a O&amp;M Costs CR'!BP311+'[1]4.1a O&amp;M Costs CR'!BP320)</f>
        <v>57393.766126279785</v>
      </c>
      <c r="S63" s="19">
        <f>+IF('[1]4.1a O&amp;M Costs CR'!BQ311+'[1]4.1a O&amp;M Costs CR'!BQ320=0,"",'[1]4.1a O&amp;M Costs CR'!BQ311+'[1]4.1a O&amp;M Costs CR'!BQ320)</f>
        <v>12084.990020479534</v>
      </c>
      <c r="T63" s="19">
        <f>+IF('[1]4.1a O&amp;M Costs CR'!BR311+'[1]4.1a O&amp;M Costs CR'!BR320=0,"",'[1]4.1a O&amp;M Costs CR'!BR311+'[1]4.1a O&amp;M Costs CR'!BR320)</f>
        <v>62037.324855498766</v>
      </c>
      <c r="U63" s="19">
        <f>+IF('[1]4.1a O&amp;M Costs CR'!BS311+'[1]4.1a O&amp;M Costs CR'!BS320=0,"",'[1]4.1a O&amp;M Costs CR'!BS311+'[1]4.1a O&amp;M Costs CR'!BS320)</f>
        <v>13062.75058037467</v>
      </c>
      <c r="V63" s="19">
        <f>+IF('[1]4.1a O&amp;M Costs CR'!BT311+'[1]4.1a O&amp;M Costs CR'!BT320=0,"",'[1]4.1a O&amp;M Costs CR'!BT311+'[1]4.1a O&amp;M Costs CR'!BT320)</f>
        <v>67056.580095454832</v>
      </c>
      <c r="W63" s="15">
        <f t="shared" ref="W63" si="41">SUM(C63:V63)</f>
        <v>578733.55956455471</v>
      </c>
    </row>
    <row r="64" spans="1:23" x14ac:dyDescent="0.25">
      <c r="A64" s="34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8"/>
    </row>
    <row r="65" spans="2:23" x14ac:dyDescent="0.25">
      <c r="W65" s="1"/>
    </row>
    <row r="66" spans="2:23" x14ac:dyDescent="0.25">
      <c r="B66" s="20" t="s">
        <v>2</v>
      </c>
      <c r="C66" s="21">
        <f t="shared" ref="C66:U66" si="42">+C63+C59+C55+C47+C43+C38+C36+C31+C25+C19+C12+C7+C61</f>
        <v>205405.60636288166</v>
      </c>
      <c r="D66" s="21">
        <f t="shared" si="42"/>
        <v>330990.55567736039</v>
      </c>
      <c r="E66" s="21">
        <f t="shared" si="42"/>
        <v>129466.68388539361</v>
      </c>
      <c r="F66" s="21">
        <f t="shared" si="42"/>
        <v>302442.50479404314</v>
      </c>
      <c r="G66" s="21">
        <f t="shared" si="42"/>
        <v>223747.36549870565</v>
      </c>
      <c r="H66" s="21">
        <f t="shared" si="42"/>
        <v>295210.1525193213</v>
      </c>
      <c r="I66" s="21">
        <f t="shared" si="42"/>
        <v>129121.98420140939</v>
      </c>
      <c r="J66" s="21">
        <f t="shared" si="42"/>
        <v>313361.66063012986</v>
      </c>
      <c r="K66" s="21">
        <f t="shared" si="42"/>
        <v>144645.47678827972</v>
      </c>
      <c r="L66" s="21">
        <f t="shared" si="42"/>
        <v>482245.32900235237</v>
      </c>
      <c r="M66" s="21">
        <f t="shared" si="42"/>
        <v>222293.78970414627</v>
      </c>
      <c r="N66" s="21">
        <f t="shared" si="42"/>
        <v>428945.28974699334</v>
      </c>
      <c r="O66" s="21">
        <f t="shared" si="42"/>
        <v>163066.67146405749</v>
      </c>
      <c r="P66" s="21">
        <f t="shared" si="42"/>
        <v>418182.77170484827</v>
      </c>
      <c r="Q66" s="21">
        <f t="shared" si="42"/>
        <v>312559.41917431366</v>
      </c>
      <c r="R66" s="21">
        <f t="shared" si="42"/>
        <v>423270.31073179818</v>
      </c>
      <c r="S66" s="21">
        <f t="shared" si="42"/>
        <v>190520.57486295456</v>
      </c>
      <c r="T66" s="21">
        <f t="shared" si="42"/>
        <v>463547.97946154245</v>
      </c>
      <c r="U66" s="21">
        <f t="shared" si="42"/>
        <v>205935.02730634634</v>
      </c>
      <c r="V66" s="21">
        <f>+V63+V59+V55+V47+V43+V38+V36+V31+V25+V19+V12+V7+V61</f>
        <v>700620.22815270815</v>
      </c>
      <c r="W66" s="22">
        <f>SUM(C66:V66)</f>
        <v>6085579.3816695856</v>
      </c>
    </row>
    <row r="69" spans="2:23" x14ac:dyDescent="0.25">
      <c r="W69" s="1"/>
    </row>
  </sheetData>
  <mergeCells count="29">
    <mergeCell ref="B60:V60"/>
    <mergeCell ref="A27:A32"/>
    <mergeCell ref="B32:V32"/>
    <mergeCell ref="B56:V56"/>
    <mergeCell ref="B37:V37"/>
    <mergeCell ref="B39:V39"/>
    <mergeCell ref="B44:V44"/>
    <mergeCell ref="B48:V48"/>
    <mergeCell ref="B20:V20"/>
    <mergeCell ref="B26:V26"/>
    <mergeCell ref="B8:V8"/>
    <mergeCell ref="B62:V62"/>
    <mergeCell ref="A63:A64"/>
    <mergeCell ref="A61:A62"/>
    <mergeCell ref="A3:A8"/>
    <mergeCell ref="A57:A60"/>
    <mergeCell ref="A45:A48"/>
    <mergeCell ref="A40:A44"/>
    <mergeCell ref="A38:A39"/>
    <mergeCell ref="A33:A37"/>
    <mergeCell ref="A49:A56"/>
    <mergeCell ref="A21:A26"/>
    <mergeCell ref="A14:A20"/>
    <mergeCell ref="B64:V64"/>
    <mergeCell ref="A1:A2"/>
    <mergeCell ref="B1:B2"/>
    <mergeCell ref="C1:W1"/>
    <mergeCell ref="A9:A13"/>
    <mergeCell ref="B13:V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69"/>
  <sheetViews>
    <sheetView zoomScaleNormal="100" workbookViewId="0">
      <selection sqref="A1:A2"/>
    </sheetView>
  </sheetViews>
  <sheetFormatPr defaultColWidth="11.5703125" defaultRowHeight="15" x14ac:dyDescent="0.25"/>
  <cols>
    <col min="1" max="1" width="27.140625" style="9" customWidth="1"/>
    <col min="2" max="2" width="31.85546875" style="9" customWidth="1"/>
    <col min="3" max="3" width="11" style="9" bestFit="1" customWidth="1"/>
    <col min="4" max="22" width="11.140625" style="9" bestFit="1" customWidth="1"/>
    <col min="23" max="23" width="12.7109375" style="9" bestFit="1" customWidth="1"/>
    <col min="24" max="28" width="11.42578125" style="9" customWidth="1"/>
    <col min="29" max="29" width="102.28515625" style="9" bestFit="1" customWidth="1"/>
    <col min="30" max="16384" width="11.5703125" style="9"/>
  </cols>
  <sheetData>
    <row r="1" spans="1:31" x14ac:dyDescent="0.25">
      <c r="A1" s="30" t="s">
        <v>0</v>
      </c>
      <c r="B1" s="30" t="s">
        <v>1</v>
      </c>
      <c r="C1" s="30" t="s">
        <v>63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AC1" s="23"/>
      <c r="AD1" s="23" t="s">
        <v>25</v>
      </c>
      <c r="AE1" s="9">
        <v>3</v>
      </c>
    </row>
    <row r="2" spans="1:31" x14ac:dyDescent="0.25">
      <c r="A2" s="30"/>
      <c r="B2" s="30"/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J2" s="10">
        <v>8</v>
      </c>
      <c r="K2" s="10">
        <v>9</v>
      </c>
      <c r="L2" s="10">
        <v>10</v>
      </c>
      <c r="M2" s="10">
        <v>11</v>
      </c>
      <c r="N2" s="10">
        <v>12</v>
      </c>
      <c r="O2" s="10">
        <v>13</v>
      </c>
      <c r="P2" s="10">
        <v>14</v>
      </c>
      <c r="Q2" s="10">
        <v>15</v>
      </c>
      <c r="R2" s="10">
        <v>16</v>
      </c>
      <c r="S2" s="10">
        <v>17</v>
      </c>
      <c r="T2" s="10">
        <v>18</v>
      </c>
      <c r="U2" s="10">
        <v>19</v>
      </c>
      <c r="V2" s="10">
        <v>20</v>
      </c>
      <c r="W2" s="10" t="s">
        <v>2</v>
      </c>
      <c r="AC2" s="24" t="s">
        <v>50</v>
      </c>
      <c r="AD2" s="25">
        <v>584</v>
      </c>
      <c r="AE2" s="9">
        <v>584</v>
      </c>
    </row>
    <row r="3" spans="1:31" x14ac:dyDescent="0.25">
      <c r="A3" s="34" t="str">
        <f>CONCATENATE("2.1.1 Establish ",AD12," tree nurseries focused on native species")</f>
        <v>2.1.1 Establish 5 tree nurseries focused on native species</v>
      </c>
      <c r="B3" s="7" t="s">
        <v>18</v>
      </c>
      <c r="C3" s="13">
        <f>IF('[1]4.1b O&amp;M Costs GT'!BA268=0,"",'[1]4.1b O&amp;M Costs GT'!BA268)</f>
        <v>1509.8784059991135</v>
      </c>
      <c r="D3" s="13">
        <f>IF('[1]4.1b O&amp;M Costs GT'!BB268=0,"",'[1]4.1b O&amp;M Costs GT'!BB268)</f>
        <v>1643.0768190675726</v>
      </c>
      <c r="E3" s="13">
        <f>IF('[1]4.1b O&amp;M Costs GT'!BC268=0,"",'[1]4.1b O&amp;M Costs GT'!BC268)</f>
        <v>1788.0257261979798</v>
      </c>
      <c r="F3" s="13">
        <f>IF('[1]4.1b O&amp;M Costs GT'!BD268=0,"",'[1]4.1b O&amp;M Costs GT'!BD268)</f>
        <v>1945.7617321630123</v>
      </c>
      <c r="G3" s="13">
        <f>IF('[1]4.1b O&amp;M Costs GT'!BE268=0,"",'[1]4.1b O&amp;M Costs GT'!BE268)</f>
        <v>2117.4128889076183</v>
      </c>
      <c r="H3" s="13">
        <f>IF('[1]4.1b O&amp;M Costs GT'!BF268=0,"",'[1]4.1b O&amp;M Costs GT'!BF268)</f>
        <v>2304.2067628332261</v>
      </c>
      <c r="I3" s="13">
        <f>IF('[1]4.1b O&amp;M Costs GT'!BG268=0,"",'[1]4.1b O&amp;M Costs GT'!BG268)</f>
        <v>2507.4792137614218</v>
      </c>
      <c r="J3" s="13">
        <f>IF('[1]4.1b O&amp;M Costs GT'!BH268=0,"",'[1]4.1b O&amp;M Costs GT'!BH268)</f>
        <v>2728.6839483600074</v>
      </c>
      <c r="K3" s="13">
        <f>IF('[1]4.1b O&amp;M Costs GT'!BI268=0,"",'[1]4.1b O&amp;M Costs GT'!BI268)</f>
        <v>2969.4029163529462</v>
      </c>
      <c r="L3" s="13">
        <f>IF('[1]4.1b O&amp;M Costs GT'!BJ268=0,"",'[1]4.1b O&amp;M Costs GT'!BJ268)</f>
        <v>3231.3576238628825</v>
      </c>
      <c r="M3" s="13">
        <f>IF('[1]4.1b O&amp;M Costs GT'!BK268=0,"",'[1]4.1b O&amp;M Costs GT'!BK268)</f>
        <v>3516.4214447938089</v>
      </c>
      <c r="N3" s="13">
        <f>IF('[1]4.1b O&amp;M Costs GT'!BL268=0,"",'[1]4.1b O&amp;M Costs GT'!BL268)</f>
        <v>3826.6330182989586</v>
      </c>
      <c r="O3" s="13">
        <f>IF('[1]4.1b O&amp;M Costs GT'!BM268=0,"",'[1]4.1b O&amp;M Costs GT'!BM268)</f>
        <v>4164.2108281461778</v>
      </c>
      <c r="P3" s="13">
        <f>IF('[1]4.1b O&amp;M Costs GT'!BN268=0,"",'[1]4.1b O&amp;M Costs GT'!BN268)</f>
        <v>4531.5690682453405</v>
      </c>
      <c r="Q3" s="13">
        <f>IF('[1]4.1b O&amp;M Costs GT'!BO268=0,"",'[1]4.1b O&amp;M Costs GT'!BO268)</f>
        <v>4931.3349078004703</v>
      </c>
      <c r="R3" s="13">
        <f>IF('[1]4.1b O&amp;M Costs GT'!BP268=0,"",'[1]4.1b O&amp;M Costs GT'!BP268)</f>
        <v>5366.3672795585608</v>
      </c>
      <c r="S3" s="13">
        <f>IF('[1]4.1b O&amp;M Costs GT'!BQ268=0,"",'[1]4.1b O&amp;M Costs GT'!BQ268)</f>
        <v>5839.7773255196544</v>
      </c>
      <c r="T3" s="13">
        <f>IF('[1]4.1b O&amp;M Costs GT'!BR268=0,"",'[1]4.1b O&amp;M Costs GT'!BR268)</f>
        <v>6354.9506463260223</v>
      </c>
      <c r="U3" s="13">
        <f>IF('[1]4.1b O&amp;M Costs GT'!BS268=0,"",'[1]4.1b O&amp;M Costs GT'!BS268)</f>
        <v>6915.5715134473585</v>
      </c>
      <c r="V3" s="13">
        <f>IF('[1]4.1b O&amp;M Costs GT'!BT268=0,"",'[1]4.1b O&amp;M Costs GT'!BT268)</f>
        <v>7525.6492173158995</v>
      </c>
      <c r="W3" s="17">
        <f t="shared" ref="W3:W7" si="0">SUM(C3:V3)</f>
        <v>75717.771286958028</v>
      </c>
      <c r="AC3" s="25" t="s">
        <v>51</v>
      </c>
      <c r="AD3" s="25">
        <v>250</v>
      </c>
      <c r="AE3" s="9">
        <v>250</v>
      </c>
    </row>
    <row r="4" spans="1:31" x14ac:dyDescent="0.25">
      <c r="A4" s="34"/>
      <c r="B4" s="7" t="s">
        <v>49</v>
      </c>
      <c r="C4" s="13">
        <f>IF('[1]4.1b O&amp;M Costs GT'!BA271+'[1]4.1b O&amp;M Costs GT'!BA262-'[1]4.1b O&amp;M Costs GT'!BA255-'[1]4.1b O&amp;M Costs GT'!BA260-'[1]4.1b O&amp;M Costs GT'!BA268=0,"",'[1]4.1b O&amp;M Costs GT'!BA271+'[1]4.1b O&amp;M Costs GT'!BA262-'[1]4.1b O&amp;M Costs GT'!BA255-'[1]4.1b O&amp;M Costs GT'!BA260-'[1]4.1b O&amp;M Costs GT'!BA268)</f>
        <v>26107.347423535331</v>
      </c>
      <c r="D4" s="13">
        <f>IF('[1]4.1b O&amp;M Costs GT'!BB271+'[1]4.1b O&amp;M Costs GT'!BB262-'[1]4.1b O&amp;M Costs GT'!BB255-'[1]4.1b O&amp;M Costs GT'!BB260-'[1]4.1b O&amp;M Costs GT'!BB268=0,"",'[1]4.1b O&amp;M Costs GT'!BB271+'[1]4.1b O&amp;M Costs GT'!BB262-'[1]4.1b O&amp;M Costs GT'!BB255-'[1]4.1b O&amp;M Costs GT'!BB260-'[1]4.1b O&amp;M Costs GT'!BB268)</f>
        <v>28410.484704275987</v>
      </c>
      <c r="E4" s="13">
        <f>IF('[1]4.1b O&amp;M Costs GT'!BC271+'[1]4.1b O&amp;M Costs GT'!BC262-'[1]4.1b O&amp;M Costs GT'!BC255-'[1]4.1b O&amp;M Costs GT'!BC260-'[1]4.1b O&amp;M Costs GT'!BC268=0,"",'[1]4.1b O&amp;M Costs GT'!BC271+'[1]4.1b O&amp;M Costs GT'!BC262-'[1]4.1b O&amp;M Costs GT'!BC255-'[1]4.1b O&amp;M Costs GT'!BC260-'[1]4.1b O&amp;M Costs GT'!BC268)</f>
        <v>30916.800088402029</v>
      </c>
      <c r="F4" s="13">
        <f>IF('[1]4.1b O&amp;M Costs GT'!BD271+'[1]4.1b O&amp;M Costs GT'!BD262-'[1]4.1b O&amp;M Costs GT'!BD255-'[1]4.1b O&amp;M Costs GT'!BD260-'[1]4.1b O&amp;M Costs GT'!BD268=0,"",'[1]4.1b O&amp;M Costs GT'!BD271+'[1]4.1b O&amp;M Costs GT'!BD262-'[1]4.1b O&amp;M Costs GT'!BD255-'[1]4.1b O&amp;M Costs GT'!BD260-'[1]4.1b O&amp;M Costs GT'!BD268)</f>
        <v>33644.217536434851</v>
      </c>
      <c r="G4" s="13">
        <f>IF('[1]4.1b O&amp;M Costs GT'!BE271+'[1]4.1b O&amp;M Costs GT'!BE262-'[1]4.1b O&amp;M Costs GT'!BE255-'[1]4.1b O&amp;M Costs GT'!BE260-'[1]4.1b O&amp;M Costs GT'!BE268=0,"",'[1]4.1b O&amp;M Costs GT'!BE271+'[1]4.1b O&amp;M Costs GT'!BE262-'[1]4.1b O&amp;M Costs GT'!BE255-'[1]4.1b O&amp;M Costs GT'!BE260-'[1]4.1b O&amp;M Costs GT'!BE268)</f>
        <v>36612.242224368412</v>
      </c>
      <c r="H4" s="13">
        <f>IF('[1]4.1b O&amp;M Costs GT'!BF271+'[1]4.1b O&amp;M Costs GT'!BF262-'[1]4.1b O&amp;M Costs GT'!BF255-'[1]4.1b O&amp;M Costs GT'!BF260-'[1]4.1b O&amp;M Costs GT'!BF268=0,"",'[1]4.1b O&amp;M Costs GT'!BF271+'[1]4.1b O&amp;M Costs GT'!BF262-'[1]4.1b O&amp;M Costs GT'!BF255-'[1]4.1b O&amp;M Costs GT'!BF260-'[1]4.1b O&amp;M Costs GT'!BF268)</f>
        <v>39842.100035293857</v>
      </c>
      <c r="I4" s="13">
        <f>IF('[1]4.1b O&amp;M Costs GT'!BG271+'[1]4.1b O&amp;M Costs GT'!BG262-'[1]4.1b O&amp;M Costs GT'!BG255-'[1]4.1b O&amp;M Costs GT'!BG260-'[1]4.1b O&amp;M Costs GT'!BG268=0,"",'[1]4.1b O&amp;M Costs GT'!BG271+'[1]4.1b O&amp;M Costs GT'!BG262-'[1]4.1b O&amp;M Costs GT'!BG255-'[1]4.1b O&amp;M Costs GT'!BG260-'[1]4.1b O&amp;M Costs GT'!BG268)</f>
        <v>43356.889356692402</v>
      </c>
      <c r="J4" s="13">
        <f>IF('[1]4.1b O&amp;M Costs GT'!BH271+'[1]4.1b O&amp;M Costs GT'!BH262-'[1]4.1b O&amp;M Costs GT'!BH255-'[1]4.1b O&amp;M Costs GT'!BH260-'[1]4.1b O&amp;M Costs GT'!BH268=0,"",'[1]4.1b O&amp;M Costs GT'!BH271+'[1]4.1b O&amp;M Costs GT'!BH262-'[1]4.1b O&amp;M Costs GT'!BH255-'[1]4.1b O&amp;M Costs GT'!BH260-'[1]4.1b O&amp;M Costs GT'!BH268)</f>
        <v>47181.746268977819</v>
      </c>
      <c r="K4" s="13">
        <f>IF('[1]4.1b O&amp;M Costs GT'!BI271+'[1]4.1b O&amp;M Costs GT'!BI262-'[1]4.1b O&amp;M Costs GT'!BI255-'[1]4.1b O&amp;M Costs GT'!BI260-'[1]4.1b O&amp;M Costs GT'!BI268=0,"",'[1]4.1b O&amp;M Costs GT'!BI271+'[1]4.1b O&amp;M Costs GT'!BI262-'[1]4.1b O&amp;M Costs GT'!BI255-'[1]4.1b O&amp;M Costs GT'!BI260-'[1]4.1b O&amp;M Costs GT'!BI268)</f>
        <v>51344.024306637373</v>
      </c>
      <c r="L4" s="13">
        <f>IF('[1]4.1b O&amp;M Costs GT'!BJ271+'[1]4.1b O&amp;M Costs GT'!BJ262-'[1]4.1b O&amp;M Costs GT'!BJ255-'[1]4.1b O&amp;M Costs GT'!BJ260-'[1]4.1b O&amp;M Costs GT'!BJ268=0,"",'[1]4.1b O&amp;M Costs GT'!BJ271+'[1]4.1b O&amp;M Costs GT'!BJ262-'[1]4.1b O&amp;M Costs GT'!BJ255-'[1]4.1b O&amp;M Costs GT'!BJ260-'[1]4.1b O&amp;M Costs GT'!BJ268)</f>
        <v>55873.490077536357</v>
      </c>
      <c r="M4" s="13">
        <f>IF('[1]4.1b O&amp;M Costs GT'!BK271+'[1]4.1b O&amp;M Costs GT'!BK262-'[1]4.1b O&amp;M Costs GT'!BK255-'[1]4.1b O&amp;M Costs GT'!BK260-'[1]4.1b O&amp;M Costs GT'!BK268=0,"",'[1]4.1b O&amp;M Costs GT'!BK271+'[1]4.1b O&amp;M Costs GT'!BK262-'[1]4.1b O&amp;M Costs GT'!BK255-'[1]4.1b O&amp;M Costs GT'!BK260-'[1]4.1b O&amp;M Costs GT'!BK268)</f>
        <v>60802.536139361095</v>
      </c>
      <c r="N4" s="13">
        <f>IF('[1]4.1b O&amp;M Costs GT'!BL271+'[1]4.1b O&amp;M Costs GT'!BL262-'[1]4.1b O&amp;M Costs GT'!BL255-'[1]4.1b O&amp;M Costs GT'!BL260-'[1]4.1b O&amp;M Costs GT'!BL268=0,"",'[1]4.1b O&amp;M Costs GT'!BL271+'[1]4.1b O&amp;M Costs GT'!BL262-'[1]4.1b O&amp;M Costs GT'!BL255-'[1]4.1b O&amp;M Costs GT'!BL260-'[1]4.1b O&amp;M Costs GT'!BL268)</f>
        <v>66166.412655590495</v>
      </c>
      <c r="O4" s="13">
        <f>IF('[1]4.1b O&amp;M Costs GT'!BM271+'[1]4.1b O&amp;M Costs GT'!BM262-'[1]4.1b O&amp;M Costs GT'!BM255-'[1]4.1b O&amp;M Costs GT'!BM260-'[1]4.1b O&amp;M Costs GT'!BM268=0,"",'[1]4.1b O&amp;M Costs GT'!BM271+'[1]4.1b O&amp;M Costs GT'!BM262-'[1]4.1b O&amp;M Costs GT'!BM255-'[1]4.1b O&amp;M Costs GT'!BM260-'[1]4.1b O&amp;M Costs GT'!BM268)</f>
        <v>72003.479487687859</v>
      </c>
      <c r="P4" s="13">
        <f>IF('[1]4.1b O&amp;M Costs GT'!BN271+'[1]4.1b O&amp;M Costs GT'!BN262-'[1]4.1b O&amp;M Costs GT'!BN255-'[1]4.1b O&amp;M Costs GT'!BN260-'[1]4.1b O&amp;M Costs GT'!BN268=0,"",'[1]4.1b O&amp;M Costs GT'!BN271+'[1]4.1b O&amp;M Costs GT'!BN262-'[1]4.1b O&amp;M Costs GT'!BN255-'[1]4.1b O&amp;M Costs GT'!BN260-'[1]4.1b O&amp;M Costs GT'!BN268)</f>
        <v>78355.480526354935</v>
      </c>
      <c r="Q4" s="13">
        <f>IF('[1]4.1b O&amp;M Costs GT'!BO271+'[1]4.1b O&amp;M Costs GT'!BO262-'[1]4.1b O&amp;M Costs GT'!BO255-'[1]4.1b O&amp;M Costs GT'!BO260-'[1]4.1b O&amp;M Costs GT'!BO268=0,"",'[1]4.1b O&amp;M Costs GT'!BO271+'[1]4.1b O&amp;M Costs GT'!BO262-'[1]4.1b O&amp;M Costs GT'!BO255-'[1]4.1b O&amp;M Costs GT'!BO260-'[1]4.1b O&amp;M Costs GT'!BO268)</f>
        <v>85267.842223733373</v>
      </c>
      <c r="R4" s="13">
        <f>IF('[1]4.1b O&amp;M Costs GT'!BP271+'[1]4.1b O&amp;M Costs GT'!BP262-'[1]4.1b O&amp;M Costs GT'!BP255-'[1]4.1b O&amp;M Costs GT'!BP260-'[1]4.1b O&amp;M Costs GT'!BP268=0,"",'[1]4.1b O&amp;M Costs GT'!BP271+'[1]4.1b O&amp;M Costs GT'!BP262-'[1]4.1b O&amp;M Costs GT'!BP255-'[1]4.1b O&amp;M Costs GT'!BP260-'[1]4.1b O&amp;M Costs GT'!BP268)</f>
        <v>92789.998461511685</v>
      </c>
      <c r="S4" s="13">
        <f>IF('[1]4.1b O&amp;M Costs GT'!BQ271+'[1]4.1b O&amp;M Costs GT'!BQ262-'[1]4.1b O&amp;M Costs GT'!BQ255-'[1]4.1b O&amp;M Costs GT'!BQ260-'[1]4.1b O&amp;M Costs GT'!BQ268=0,"",'[1]4.1b O&amp;M Costs GT'!BQ271+'[1]4.1b O&amp;M Costs GT'!BQ262-'[1]4.1b O&amp;M Costs GT'!BQ255-'[1]4.1b O&amp;M Costs GT'!BQ260-'[1]4.1b O&amp;M Costs GT'!BQ268)</f>
        <v>100975.74407823876</v>
      </c>
      <c r="T4" s="13">
        <f>IF('[1]4.1b O&amp;M Costs GT'!BR271+'[1]4.1b O&amp;M Costs GT'!BR262-'[1]4.1b O&amp;M Costs GT'!BR255-'[1]4.1b O&amp;M Costs GT'!BR260-'[1]4.1b O&amp;M Costs GT'!BR268=0,"",'[1]4.1b O&amp;M Costs GT'!BR271+'[1]4.1b O&amp;M Costs GT'!BR262-'[1]4.1b O&amp;M Costs GT'!BR255-'[1]4.1b O&amp;M Costs GT'!BR260-'[1]4.1b O&amp;M Costs GT'!BR268)</f>
        <v>109883.61958409999</v>
      </c>
      <c r="U4" s="13">
        <f>IF('[1]4.1b O&amp;M Costs GT'!BS271+'[1]4.1b O&amp;M Costs GT'!BS262-'[1]4.1b O&amp;M Costs GT'!BS255-'[1]4.1b O&amp;M Costs GT'!BS260-'[1]4.1b O&amp;M Costs GT'!BS268=0,"",'[1]4.1b O&amp;M Costs GT'!BS271+'[1]4.1b O&amp;M Costs GT'!BS262-'[1]4.1b O&amp;M Costs GT'!BS255-'[1]4.1b O&amp;M Costs GT'!BS260-'[1]4.1b O&amp;M Costs GT'!BS268)</f>
        <v>119577.32981445143</v>
      </c>
      <c r="V4" s="13">
        <f>IF('[1]4.1b O&amp;M Costs GT'!BT271+'[1]4.1b O&amp;M Costs GT'!BT262-'[1]4.1b O&amp;M Costs GT'!BT255-'[1]4.1b O&amp;M Costs GT'!BT260-'[1]4.1b O&amp;M Costs GT'!BT268=0,"",'[1]4.1b O&amp;M Costs GT'!BT271+'[1]4.1b O&amp;M Costs GT'!BT262-'[1]4.1b O&amp;M Costs GT'!BT255-'[1]4.1b O&amp;M Costs GT'!BT260-'[1]4.1b O&amp;M Costs GT'!BT268)</f>
        <v>130126.19951612067</v>
      </c>
      <c r="W4" s="17">
        <f t="shared" si="0"/>
        <v>1309237.9845093049</v>
      </c>
      <c r="AC4" s="25" t="s">
        <v>52</v>
      </c>
      <c r="AD4" s="25">
        <v>590</v>
      </c>
      <c r="AE4" s="9">
        <v>590</v>
      </c>
    </row>
    <row r="5" spans="1:31" x14ac:dyDescent="0.25">
      <c r="A5" s="34"/>
      <c r="B5" s="7" t="s">
        <v>19</v>
      </c>
      <c r="C5" s="13" t="str">
        <f>+IF('[1]4.1b O&amp;M Costs GT'!BA260=0,"",'[1]4.1b O&amp;M Costs GT'!BA260)</f>
        <v/>
      </c>
      <c r="D5" s="13" t="str">
        <f>+IF('[1]4.1b O&amp;M Costs GT'!BB260=0,"",'[1]4.1b O&amp;M Costs GT'!BB260)</f>
        <v/>
      </c>
      <c r="E5" s="13" t="str">
        <f>+IF('[1]4.1b O&amp;M Costs GT'!BC260=0,"",'[1]4.1b O&amp;M Costs GT'!BC260)</f>
        <v/>
      </c>
      <c r="F5" s="13" t="str">
        <f>+IF('[1]4.1b O&amp;M Costs GT'!BD260=0,"",'[1]4.1b O&amp;M Costs GT'!BD260)</f>
        <v/>
      </c>
      <c r="G5" s="13">
        <f>+IF('[1]4.1b O&amp;M Costs GT'!BE260=0,"",'[1]4.1b O&amp;M Costs GT'!BE260)</f>
        <v>435.91980428678801</v>
      </c>
      <c r="H5" s="13" t="str">
        <f>+IF('[1]4.1b O&amp;M Costs GT'!BF260=0,"",'[1]4.1b O&amp;M Costs GT'!BF260)</f>
        <v/>
      </c>
      <c r="I5" s="13" t="str">
        <f>+IF('[1]4.1b O&amp;M Costs GT'!BG260=0,"",'[1]4.1b O&amp;M Costs GT'!BG260)</f>
        <v/>
      </c>
      <c r="J5" s="13" t="str">
        <f>+IF('[1]4.1b O&amp;M Costs GT'!BH260=0,"",'[1]4.1b O&amp;M Costs GT'!BH260)</f>
        <v/>
      </c>
      <c r="K5" s="13" t="str">
        <f>+IF('[1]4.1b O&amp;M Costs GT'!BI260=0,"",'[1]4.1b O&amp;M Costs GT'!BI260)</f>
        <v/>
      </c>
      <c r="L5" s="13">
        <f>+IF('[1]4.1b O&amp;M Costs GT'!BJ260=0,"",'[1]4.1b O&amp;M Costs GT'!BJ260)</f>
        <v>665.25182233193891</v>
      </c>
      <c r="M5" s="13" t="str">
        <f>+IF('[1]4.1b O&amp;M Costs GT'!BK260=0,"",'[1]4.1b O&amp;M Costs GT'!BK260)</f>
        <v/>
      </c>
      <c r="N5" s="13" t="str">
        <f>+IF('[1]4.1b O&amp;M Costs GT'!BL260=0,"",'[1]4.1b O&amp;M Costs GT'!BL260)</f>
        <v/>
      </c>
      <c r="O5" s="13" t="str">
        <f>+IF('[1]4.1b O&amp;M Costs GT'!BM260=0,"",'[1]4.1b O&amp;M Costs GT'!BM260)</f>
        <v/>
      </c>
      <c r="P5" s="13" t="str">
        <f>+IF('[1]4.1b O&amp;M Costs GT'!BN260=0,"",'[1]4.1b O&amp;M Costs GT'!BN260)</f>
        <v/>
      </c>
      <c r="Q5" s="13">
        <f>+IF('[1]4.1b O&amp;M Costs GT'!BO260=0,"",'[1]4.1b O&amp;M Costs GT'!BO260)</f>
        <v>1015.2325789374071</v>
      </c>
      <c r="R5" s="13" t="str">
        <f>+IF('[1]4.1b O&amp;M Costs GT'!BP260=0,"",'[1]4.1b O&amp;M Costs GT'!BP260)</f>
        <v/>
      </c>
      <c r="S5" s="13" t="str">
        <f>+IF('[1]4.1b O&amp;M Costs GT'!BQ260=0,"",'[1]4.1b O&amp;M Costs GT'!BQ260)</f>
        <v/>
      </c>
      <c r="T5" s="13" t="str">
        <f>+IF('[1]4.1b O&amp;M Costs GT'!BR260=0,"",'[1]4.1b O&amp;M Costs GT'!BR260)</f>
        <v/>
      </c>
      <c r="U5" s="13" t="str">
        <f>+IF('[1]4.1b O&amp;M Costs GT'!BS260=0,"",'[1]4.1b O&amp;M Costs GT'!BS260)</f>
        <v/>
      </c>
      <c r="V5" s="13">
        <f>+IF('[1]4.1b O&amp;M Costs GT'!BT260=0,"",'[1]4.1b O&amp;M Costs GT'!BT260)</f>
        <v>1549.3338834051542</v>
      </c>
      <c r="W5" s="17">
        <f t="shared" si="0"/>
        <v>3665.7380889612882</v>
      </c>
      <c r="AC5" s="25" t="s">
        <v>53</v>
      </c>
      <c r="AD5" s="25">
        <v>250</v>
      </c>
      <c r="AE5" s="9">
        <v>250</v>
      </c>
    </row>
    <row r="6" spans="1:31" x14ac:dyDescent="0.25">
      <c r="A6" s="34"/>
      <c r="B6" s="7" t="s">
        <v>20</v>
      </c>
      <c r="C6" s="13" t="str">
        <f>+IF('[1]4.1b O&amp;M Costs GT'!BA255=0,"",'[1]4.1b O&amp;M Costs GT'!BA255)</f>
        <v/>
      </c>
      <c r="D6" s="13" t="str">
        <f>+IF('[1]4.1b O&amp;M Costs GT'!BB255=0,"",'[1]4.1b O&amp;M Costs GT'!BB255)</f>
        <v/>
      </c>
      <c r="E6" s="13" t="str">
        <f>+IF('[1]4.1b O&amp;M Costs GT'!BC255=0,"",'[1]4.1b O&amp;M Costs GT'!BC255)</f>
        <v/>
      </c>
      <c r="F6" s="13" t="str">
        <f>+IF('[1]4.1b O&amp;M Costs GT'!BD255=0,"",'[1]4.1b O&amp;M Costs GT'!BD255)</f>
        <v/>
      </c>
      <c r="G6" s="13">
        <f>+IF('[1]4.1b O&amp;M Costs GT'!BE255=0,"",'[1]4.1b O&amp;M Costs GT'!BE255)</f>
        <v>726.53300714464672</v>
      </c>
      <c r="H6" s="13" t="str">
        <f>+IF('[1]4.1b O&amp;M Costs GT'!BF255=0,"",'[1]4.1b O&amp;M Costs GT'!BF255)</f>
        <v/>
      </c>
      <c r="I6" s="13" t="str">
        <f>+IF('[1]4.1b O&amp;M Costs GT'!BG255=0,"",'[1]4.1b O&amp;M Costs GT'!BG255)</f>
        <v/>
      </c>
      <c r="J6" s="13" t="str">
        <f>+IF('[1]4.1b O&amp;M Costs GT'!BH255=0,"",'[1]4.1b O&amp;M Costs GT'!BH255)</f>
        <v/>
      </c>
      <c r="K6" s="13" t="str">
        <f>+IF('[1]4.1b O&amp;M Costs GT'!BI255=0,"",'[1]4.1b O&amp;M Costs GT'!BI255)</f>
        <v/>
      </c>
      <c r="L6" s="13">
        <f>+IF('[1]4.1b O&amp;M Costs GT'!BJ255=0,"",'[1]4.1b O&amp;M Costs GT'!BJ255)</f>
        <v>1108.753037219898</v>
      </c>
      <c r="M6" s="13" t="str">
        <f>+IF('[1]4.1b O&amp;M Costs GT'!BK255=0,"",'[1]4.1b O&amp;M Costs GT'!BK255)</f>
        <v/>
      </c>
      <c r="N6" s="13" t="str">
        <f>+IF('[1]4.1b O&amp;M Costs GT'!BL255=0,"",'[1]4.1b O&amp;M Costs GT'!BL255)</f>
        <v/>
      </c>
      <c r="O6" s="13" t="str">
        <f>+IF('[1]4.1b O&amp;M Costs GT'!BM255=0,"",'[1]4.1b O&amp;M Costs GT'!BM255)</f>
        <v/>
      </c>
      <c r="P6" s="13" t="str">
        <f>+IF('[1]4.1b O&amp;M Costs GT'!BN255=0,"",'[1]4.1b O&amp;M Costs GT'!BN255)</f>
        <v/>
      </c>
      <c r="Q6" s="13">
        <f>+IF('[1]4.1b O&amp;M Costs GT'!BO255=0,"",'[1]4.1b O&amp;M Costs GT'!BO255)</f>
        <v>1692.0542982290117</v>
      </c>
      <c r="R6" s="13" t="str">
        <f>+IF('[1]4.1b O&amp;M Costs GT'!BP255=0,"",'[1]4.1b O&amp;M Costs GT'!BP255)</f>
        <v/>
      </c>
      <c r="S6" s="13" t="str">
        <f>+IF('[1]4.1b O&amp;M Costs GT'!BQ255=0,"",'[1]4.1b O&amp;M Costs GT'!BQ255)</f>
        <v/>
      </c>
      <c r="T6" s="13" t="str">
        <f>+IF('[1]4.1b O&amp;M Costs GT'!BR255=0,"",'[1]4.1b O&amp;M Costs GT'!BR255)</f>
        <v/>
      </c>
      <c r="U6" s="13" t="str">
        <f>+IF('[1]4.1b O&amp;M Costs GT'!BS255=0,"",'[1]4.1b O&amp;M Costs GT'!BS255)</f>
        <v/>
      </c>
      <c r="V6" s="13">
        <f>+IF('[1]4.1b O&amp;M Costs GT'!BT255=0,"",'[1]4.1b O&amp;M Costs GT'!BT255)</f>
        <v>2582.2231390085904</v>
      </c>
      <c r="W6" s="17">
        <f t="shared" si="0"/>
        <v>6109.5634816021466</v>
      </c>
      <c r="AC6" s="25" t="s">
        <v>54</v>
      </c>
      <c r="AD6" s="25">
        <v>850</v>
      </c>
      <c r="AE6" s="9">
        <v>850</v>
      </c>
    </row>
    <row r="7" spans="1:31" s="20" customFormat="1" ht="30" x14ac:dyDescent="0.25">
      <c r="A7" s="34"/>
      <c r="B7" s="14" t="s">
        <v>2</v>
      </c>
      <c r="C7" s="15">
        <f>SUM(C3:C6)</f>
        <v>27617.225829534444</v>
      </c>
      <c r="D7" s="15">
        <f t="shared" ref="D7:V7" si="1">SUM(D3:D6)</f>
        <v>30053.56152334356</v>
      </c>
      <c r="E7" s="15">
        <f t="shared" si="1"/>
        <v>32704.825814600008</v>
      </c>
      <c r="F7" s="15">
        <f t="shared" si="1"/>
        <v>35589.979268597861</v>
      </c>
      <c r="G7" s="15">
        <f t="shared" si="1"/>
        <v>39892.107924707459</v>
      </c>
      <c r="H7" s="15">
        <f t="shared" si="1"/>
        <v>42146.306798127087</v>
      </c>
      <c r="I7" s="15">
        <f t="shared" si="1"/>
        <v>45864.368570453822</v>
      </c>
      <c r="J7" s="15">
        <f t="shared" si="1"/>
        <v>49910.430217337824</v>
      </c>
      <c r="K7" s="15">
        <f t="shared" si="1"/>
        <v>54313.427222990322</v>
      </c>
      <c r="L7" s="15">
        <f t="shared" si="1"/>
        <v>60878.852560951076</v>
      </c>
      <c r="M7" s="15">
        <f t="shared" si="1"/>
        <v>64318.957584154901</v>
      </c>
      <c r="N7" s="15">
        <f t="shared" si="1"/>
        <v>69993.045673889457</v>
      </c>
      <c r="O7" s="15">
        <f t="shared" si="1"/>
        <v>76167.690315834043</v>
      </c>
      <c r="P7" s="15">
        <f t="shared" si="1"/>
        <v>82887.049594600277</v>
      </c>
      <c r="Q7" s="15">
        <f t="shared" si="1"/>
        <v>92906.464008700248</v>
      </c>
      <c r="R7" s="15">
        <f t="shared" si="1"/>
        <v>98156.365741070244</v>
      </c>
      <c r="S7" s="15">
        <f t="shared" si="1"/>
        <v>106815.52140375841</v>
      </c>
      <c r="T7" s="15">
        <f t="shared" si="1"/>
        <v>116238.570230426</v>
      </c>
      <c r="U7" s="15">
        <f t="shared" si="1"/>
        <v>126492.90132789878</v>
      </c>
      <c r="V7" s="15">
        <f t="shared" si="1"/>
        <v>141783.40575585034</v>
      </c>
      <c r="W7" s="17">
        <f t="shared" si="0"/>
        <v>1394731.0573668259</v>
      </c>
      <c r="AC7" s="25" t="s">
        <v>55</v>
      </c>
      <c r="AD7" s="25">
        <v>166</v>
      </c>
      <c r="AE7" s="9">
        <v>166</v>
      </c>
    </row>
    <row r="8" spans="1:31" x14ac:dyDescent="0.25">
      <c r="A8" s="34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8"/>
      <c r="AC8" s="25" t="s">
        <v>56</v>
      </c>
      <c r="AD8" s="25">
        <v>167</v>
      </c>
      <c r="AE8" s="9">
        <v>167</v>
      </c>
    </row>
    <row r="9" spans="1:31" x14ac:dyDescent="0.25">
      <c r="A9" s="31" t="str">
        <f>CONCATENATE("2.1.2 Establish ",AD2," ha of forest protection zones.")</f>
        <v>2.1.2 Establish 584 ha of forest protection zones.</v>
      </c>
      <c r="B9" s="4" t="s">
        <v>4</v>
      </c>
      <c r="C9" s="11" t="str">
        <f>IF('[1]4.1b O&amp;M Costs GT'!BA7=0,"",'[1]4.1b O&amp;M Costs GT'!BA7)</f>
        <v/>
      </c>
      <c r="D9" s="11">
        <f>IF('[1]4.1b O&amp;M Costs GT'!BB7=0,"",'[1]4.1b O&amp;M Costs GT'!BB7)</f>
        <v>395.09520492917812</v>
      </c>
      <c r="E9" s="11" t="str">
        <f>IF('[1]4.1b O&amp;M Costs GT'!BC7=0,"",'[1]4.1b O&amp;M Costs GT'!BC7)</f>
        <v/>
      </c>
      <c r="F9" s="11">
        <f>IF('[1]4.1b O&amp;M Costs GT'!BD7=0,"",'[1]4.1b O&amp;M Costs GT'!BD7)</f>
        <v>467.87899469518476</v>
      </c>
      <c r="G9" s="11" t="str">
        <f>IF('[1]4.1b O&amp;M Costs GT'!BE7=0,"",'[1]4.1b O&amp;M Costs GT'!BE7)</f>
        <v/>
      </c>
      <c r="H9" s="11">
        <f>IF('[1]4.1b O&amp;M Costs GT'!BF7=0,"",'[1]4.1b O&amp;M Costs GT'!BF7)</f>
        <v>554.07089467516334</v>
      </c>
      <c r="I9" s="11" t="str">
        <f>IF('[1]4.1b O&amp;M Costs GT'!BG7=0,"",'[1]4.1b O&amp;M Costs GT'!BG7)</f>
        <v/>
      </c>
      <c r="J9" s="11">
        <f>IF('[1]4.1b O&amp;M Costs GT'!BH7=0,"",'[1]4.1b O&amp;M Costs GT'!BH7)</f>
        <v>656.1409249118733</v>
      </c>
      <c r="K9" s="11" t="str">
        <f>IF('[1]4.1b O&amp;M Costs GT'!BI7=0,"",'[1]4.1b O&amp;M Costs GT'!BI7)</f>
        <v/>
      </c>
      <c r="L9" s="11">
        <f>IF('[1]4.1b O&amp;M Costs GT'!BJ7=0,"",'[1]4.1b O&amp;M Costs GT'!BJ7)</f>
        <v>777.01412848370455</v>
      </c>
      <c r="M9" s="11" t="str">
        <f>IF('[1]4.1b O&amp;M Costs GT'!BK7=0,"",'[1]4.1b O&amp;M Costs GT'!BK7)</f>
        <v/>
      </c>
      <c r="N9" s="11">
        <f>IF('[1]4.1b O&amp;M Costs GT'!BL7=0,"",'[1]4.1b O&amp;M Costs GT'!BL7)</f>
        <v>920.15439510099316</v>
      </c>
      <c r="O9" s="11" t="str">
        <f>IF('[1]4.1b O&amp;M Costs GT'!BM7=0,"",'[1]4.1b O&amp;M Costs GT'!BM7)</f>
        <v/>
      </c>
      <c r="P9" s="11">
        <f>IF('[1]4.1b O&amp;M Costs GT'!BN7=0,"",'[1]4.1b O&amp;M Costs GT'!BN7)</f>
        <v>1089.6637265475813</v>
      </c>
      <c r="Q9" s="11" t="str">
        <f>IF('[1]4.1b O&amp;M Costs GT'!BO7=0,"",'[1]4.1b O&amp;M Costs GT'!BO7)</f>
        <v/>
      </c>
      <c r="R9" s="11">
        <f>IF('[1]4.1b O&amp;M Costs GT'!BP7=0,"",'[1]4.1b O&amp;M Costs GT'!BP7)</f>
        <v>1290.399788638993</v>
      </c>
      <c r="S9" s="11" t="str">
        <f>IF('[1]4.1b O&amp;M Costs GT'!BQ7=0,"",'[1]4.1b O&amp;M Costs GT'!BQ7)</f>
        <v/>
      </c>
      <c r="T9" s="11">
        <f>IF('[1]4.1b O&amp;M Costs GT'!BR7=0,"",'[1]4.1b O&amp;M Costs GT'!BR7)</f>
        <v>1528.115118409283</v>
      </c>
      <c r="U9" s="11" t="str">
        <f>IF('[1]4.1b O&amp;M Costs GT'!BS7=0,"",'[1]4.1b O&amp;M Costs GT'!BS7)</f>
        <v/>
      </c>
      <c r="V9" s="11">
        <f>IF('[1]4.1b O&amp;M Costs GT'!BT7=0,"",'[1]4.1b O&amp;M Costs GT'!BT7)</f>
        <v>1809.6219758172201</v>
      </c>
      <c r="W9" s="17">
        <f>SUM(C9:V9)</f>
        <v>9488.1551522091759</v>
      </c>
      <c r="AC9" s="25" t="s">
        <v>57</v>
      </c>
      <c r="AD9" s="25">
        <v>167</v>
      </c>
      <c r="AE9" s="9">
        <v>167</v>
      </c>
    </row>
    <row r="10" spans="1:31" x14ac:dyDescent="0.25">
      <c r="A10" s="31"/>
      <c r="B10" s="4" t="s">
        <v>5</v>
      </c>
      <c r="C10" s="11" t="str">
        <f>IF('[1]4.1b O&amp;M Costs GT'!BA17=0,"",'[1]4.1b O&amp;M Costs GT'!BA17)</f>
        <v/>
      </c>
      <c r="D10" s="11" t="str">
        <f>IF('[1]4.1b O&amp;M Costs GT'!BB17=0,"",'[1]4.1b O&amp;M Costs GT'!BB17)</f>
        <v/>
      </c>
      <c r="E10" s="11" t="str">
        <f>IF('[1]4.1b O&amp;M Costs GT'!BC17=0,"",'[1]4.1b O&amp;M Costs GT'!BC17)</f>
        <v/>
      </c>
      <c r="F10" s="11" t="str">
        <f>IF('[1]4.1b O&amp;M Costs GT'!BD17=0,"",'[1]4.1b O&amp;M Costs GT'!BD17)</f>
        <v/>
      </c>
      <c r="G10" s="11">
        <f>IF('[1]4.1b O&amp;M Costs GT'!BE17=0,"",'[1]4.1b O&amp;M Costs GT'!BE17)</f>
        <v>741.93902918845367</v>
      </c>
      <c r="H10" s="11" t="str">
        <f>IF('[1]4.1b O&amp;M Costs GT'!BF17=0,"",'[1]4.1b O&amp;M Costs GT'!BF17)</f>
        <v/>
      </c>
      <c r="I10" s="11" t="str">
        <f>IF('[1]4.1b O&amp;M Costs GT'!BG17=0,"",'[1]4.1b O&amp;M Costs GT'!BG17)</f>
        <v/>
      </c>
      <c r="J10" s="11" t="str">
        <f>IF('[1]4.1b O&amp;M Costs GT'!BH17=0,"",'[1]4.1b O&amp;M Costs GT'!BH17)</f>
        <v/>
      </c>
      <c r="K10" s="11" t="str">
        <f>IF('[1]4.1b O&amp;M Costs GT'!BI17=0,"",'[1]4.1b O&amp;M Costs GT'!BI17)</f>
        <v/>
      </c>
      <c r="L10" s="11">
        <f>IF('[1]4.1b O&amp;M Costs GT'!BJ17=0,"",'[1]4.1b O&amp;M Costs GT'!BJ17)</f>
        <v>905.72778901117351</v>
      </c>
      <c r="M10" s="11" t="str">
        <f>IF('[1]4.1b O&amp;M Costs GT'!BK17=0,"",'[1]4.1b O&amp;M Costs GT'!BK17)</f>
        <v/>
      </c>
      <c r="N10" s="11" t="str">
        <f>IF('[1]4.1b O&amp;M Costs GT'!BL17=0,"",'[1]4.1b O&amp;M Costs GT'!BL17)</f>
        <v/>
      </c>
      <c r="O10" s="11" t="str">
        <f>IF('[1]4.1b O&amp;M Costs GT'!BM17=0,"",'[1]4.1b O&amp;M Costs GT'!BM17)</f>
        <v/>
      </c>
      <c r="P10" s="11" t="str">
        <f>IF('[1]4.1b O&amp;M Costs GT'!BN17=0,"",'[1]4.1b O&amp;M Costs GT'!BN17)</f>
        <v/>
      </c>
      <c r="Q10" s="11">
        <f>IF('[1]4.1b O&amp;M Costs GT'!BO17=0,"",'[1]4.1b O&amp;M Costs GT'!BO17)</f>
        <v>1105.6741801066521</v>
      </c>
      <c r="R10" s="11" t="str">
        <f>IF('[1]4.1b O&amp;M Costs GT'!BP17=0,"",'[1]4.1b O&amp;M Costs GT'!BP17)</f>
        <v/>
      </c>
      <c r="S10" s="11" t="str">
        <f>IF('[1]4.1b O&amp;M Costs GT'!BQ17=0,"",'[1]4.1b O&amp;M Costs GT'!BQ17)</f>
        <v/>
      </c>
      <c r="T10" s="11" t="str">
        <f>IF('[1]4.1b O&amp;M Costs GT'!BR17=0,"",'[1]4.1b O&amp;M Costs GT'!BR17)</f>
        <v/>
      </c>
      <c r="U10" s="11" t="str">
        <f>IF('[1]4.1b O&amp;M Costs GT'!BS17=0,"",'[1]4.1b O&amp;M Costs GT'!BS17)</f>
        <v/>
      </c>
      <c r="V10" s="11">
        <f>IF('[1]4.1b O&amp;M Costs GT'!BT17=0,"",'[1]4.1b O&amp;M Costs GT'!BT17)</f>
        <v>1349.7602782942058</v>
      </c>
      <c r="W10" s="17">
        <f>SUM(C10:V10)</f>
        <v>4103.1012766004851</v>
      </c>
      <c r="AC10" s="25" t="s">
        <v>58</v>
      </c>
      <c r="AD10" s="25">
        <v>167</v>
      </c>
      <c r="AE10" s="9">
        <v>167</v>
      </c>
    </row>
    <row r="11" spans="1:31" x14ac:dyDescent="0.25">
      <c r="A11" s="31"/>
      <c r="B11" s="4" t="s">
        <v>6</v>
      </c>
      <c r="C11" s="11">
        <f>IF('[1]4.1b O&amp;M Costs GT'!BA8=0,"",'[1]4.1b O&amp;M Costs GT'!BA8)</f>
        <v>1210.2207908836413</v>
      </c>
      <c r="D11" s="11">
        <f>IF('[1]4.1b O&amp;M Costs GT'!BB8=0,"",'[1]4.1b O&amp;M Costs GT'!BB8)</f>
        <v>1316.9840164305936</v>
      </c>
      <c r="E11" s="11">
        <f>IF('[1]4.1b O&amp;M Costs GT'!BC8=0,"",'[1]4.1b O&amp;M Costs GT'!BC8)</f>
        <v>1433.1656773697086</v>
      </c>
      <c r="F11" s="11">
        <f>IF('[1]4.1b O&amp;M Costs GT'!BD8=0,"",'[1]4.1b O&amp;M Costs GT'!BD8)</f>
        <v>1559.5966489839493</v>
      </c>
      <c r="G11" s="11">
        <f>IF('[1]4.1b O&amp;M Costs GT'!BE8=0,"",'[1]4.1b O&amp;M Costs GT'!BE8)</f>
        <v>1697.1811046898947</v>
      </c>
      <c r="H11" s="11">
        <f>IF('[1]4.1b O&amp;M Costs GT'!BF8=0,"",'[1]4.1b O&amp;M Costs GT'!BF8)</f>
        <v>1846.9029822505445</v>
      </c>
      <c r="I11" s="11">
        <f>IF('[1]4.1b O&amp;M Costs GT'!BG8=0,"",'[1]4.1b O&amp;M Costs GT'!BG8)</f>
        <v>2009.8330204243082</v>
      </c>
      <c r="J11" s="11">
        <f>IF('[1]4.1b O&amp;M Costs GT'!BH8=0,"",'[1]4.1b O&amp;M Costs GT'!BH8)</f>
        <v>2187.1364163729108</v>
      </c>
      <c r="K11" s="11">
        <f>IF('[1]4.1b O&amp;M Costs GT'!BI8=0,"",'[1]4.1b O&amp;M Costs GT'!BI8)</f>
        <v>2380.0811585903048</v>
      </c>
      <c r="L11" s="11">
        <f>IF('[1]4.1b O&amp;M Costs GT'!BJ8=0,"",'[1]4.1b O&amp;M Costs GT'!BJ8)</f>
        <v>2590.0470949456817</v>
      </c>
      <c r="M11" s="11">
        <f>IF('[1]4.1b O&amp;M Costs GT'!BK8=0,"",'[1]4.1b O&amp;M Costs GT'!BK8)</f>
        <v>2818.535800690865</v>
      </c>
      <c r="N11" s="11">
        <f>IF('[1]4.1b O&amp;M Costs GT'!BL8=0,"",'[1]4.1b O&amp;M Costs GT'!BL8)</f>
        <v>3067.1813170033106</v>
      </c>
      <c r="O11" s="11">
        <f>IF('[1]4.1b O&amp;M Costs GT'!BM8=0,"",'[1]4.1b O&amp;M Costs GT'!BM8)</f>
        <v>3337.7618368616149</v>
      </c>
      <c r="P11" s="11">
        <f>IF('[1]4.1b O&amp;M Costs GT'!BN8=0,"",'[1]4.1b O&amp;M Costs GT'!BN8)</f>
        <v>3632.2124218252707</v>
      </c>
      <c r="Q11" s="11">
        <f>IF('[1]4.1b O&amp;M Costs GT'!BO8=0,"",'[1]4.1b O&amp;M Costs GT'!BO8)</f>
        <v>3952.6388406629712</v>
      </c>
      <c r="R11" s="11">
        <f>IF('[1]4.1b O&amp;M Costs GT'!BP8=0,"",'[1]4.1b O&amp;M Costs GT'!BP8)</f>
        <v>4301.3326287966438</v>
      </c>
      <c r="S11" s="11">
        <f>IF('[1]4.1b O&amp;M Costs GT'!BQ8=0,"",'[1]4.1b O&amp;M Costs GT'!BQ8)</f>
        <v>4680.7874762591309</v>
      </c>
      <c r="T11" s="11">
        <f>IF('[1]4.1b O&amp;M Costs GT'!BR8=0,"",'[1]4.1b O&amp;M Costs GT'!BR8)</f>
        <v>5093.7170613642775</v>
      </c>
      <c r="U11" s="11">
        <f>IF('[1]4.1b O&amp;M Costs GT'!BS8=0,"",'[1]4.1b O&amp;M Costs GT'!BS8)</f>
        <v>5543.0744576272555</v>
      </c>
      <c r="V11" s="11">
        <f>IF('[1]4.1b O&amp;M Costs GT'!BT8=0,"",'[1]4.1b O&amp;M Costs GT'!BT8)</f>
        <v>6032.0732527240671</v>
      </c>
      <c r="W11" s="17">
        <f>SUM(C11:V11)</f>
        <v>60690.464004756948</v>
      </c>
      <c r="AC11" s="25" t="s">
        <v>59</v>
      </c>
      <c r="AD11" s="25">
        <v>20</v>
      </c>
      <c r="AE11" s="9">
        <v>20</v>
      </c>
    </row>
    <row r="12" spans="1:31" x14ac:dyDescent="0.25">
      <c r="A12" s="31"/>
      <c r="B12" s="12" t="s">
        <v>2</v>
      </c>
      <c r="C12" s="17">
        <f t="shared" ref="C12:W12" si="2">SUM(C9:C11)</f>
        <v>1210.2207908836413</v>
      </c>
      <c r="D12" s="17">
        <f t="shared" si="2"/>
        <v>1712.0792213597717</v>
      </c>
      <c r="E12" s="17">
        <f t="shared" si="2"/>
        <v>1433.1656773697086</v>
      </c>
      <c r="F12" s="17">
        <f t="shared" si="2"/>
        <v>2027.475643679134</v>
      </c>
      <c r="G12" s="17">
        <f t="shared" si="2"/>
        <v>2439.1201338783485</v>
      </c>
      <c r="H12" s="17">
        <f t="shared" si="2"/>
        <v>2400.9738769257078</v>
      </c>
      <c r="I12" s="17">
        <f t="shared" si="2"/>
        <v>2009.8330204243082</v>
      </c>
      <c r="J12" s="17">
        <f t="shared" si="2"/>
        <v>2843.2773412847841</v>
      </c>
      <c r="K12" s="17">
        <f t="shared" si="2"/>
        <v>2380.0811585903048</v>
      </c>
      <c r="L12" s="17">
        <f t="shared" si="2"/>
        <v>4272.7890124405603</v>
      </c>
      <c r="M12" s="17">
        <f t="shared" si="2"/>
        <v>2818.535800690865</v>
      </c>
      <c r="N12" s="17">
        <f t="shared" si="2"/>
        <v>3987.3357121043036</v>
      </c>
      <c r="O12" s="17">
        <f t="shared" si="2"/>
        <v>3337.7618368616149</v>
      </c>
      <c r="P12" s="17">
        <f t="shared" si="2"/>
        <v>4721.8761483728522</v>
      </c>
      <c r="Q12" s="17">
        <f t="shared" si="2"/>
        <v>5058.3130207696231</v>
      </c>
      <c r="R12" s="17">
        <f t="shared" si="2"/>
        <v>5591.7324174356363</v>
      </c>
      <c r="S12" s="17">
        <f t="shared" si="2"/>
        <v>4680.7874762591309</v>
      </c>
      <c r="T12" s="17">
        <f t="shared" si="2"/>
        <v>6621.8321797735607</v>
      </c>
      <c r="U12" s="17">
        <f t="shared" si="2"/>
        <v>5543.0744576272555</v>
      </c>
      <c r="V12" s="17">
        <f t="shared" si="2"/>
        <v>9191.455506835493</v>
      </c>
      <c r="W12" s="17">
        <f t="shared" si="2"/>
        <v>74281.720433566603</v>
      </c>
      <c r="AC12" s="24" t="s">
        <v>60</v>
      </c>
      <c r="AD12" s="25">
        <v>5</v>
      </c>
      <c r="AE12" s="9">
        <v>5</v>
      </c>
    </row>
    <row r="13" spans="1:31" x14ac:dyDescent="0.25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AC13" s="25" t="s">
        <v>61</v>
      </c>
      <c r="AD13" s="25">
        <v>17</v>
      </c>
      <c r="AE13" s="9">
        <v>17</v>
      </c>
    </row>
    <row r="14" spans="1:31" x14ac:dyDescent="0.25">
      <c r="A14" s="34" t="str">
        <f>CONCATENATE("2.1.3 Protect and restore ",AD3," ha of natural forest in major recharge areas and riparian zones.")</f>
        <v>2.1.3 Protect and restore 250 ha of natural forest in major recharge areas and riparian zones.</v>
      </c>
      <c r="B14" s="7" t="s">
        <v>4</v>
      </c>
      <c r="C14" s="13" t="str">
        <f>IF('[1]4.1b O&amp;M Costs GT'!BA30=0,"",'[1]4.1b O&amp;M Costs GT'!BA30)</f>
        <v/>
      </c>
      <c r="D14" s="13">
        <f>IF('[1]4.1b O&amp;M Costs GT'!BB30=0,"",'[1]4.1b O&amp;M Costs GT'!BB30)</f>
        <v>169.13322128817558</v>
      </c>
      <c r="E14" s="13" t="str">
        <f>IF('[1]4.1b O&amp;M Costs GT'!BC30=0,"",'[1]4.1b O&amp;M Costs GT'!BC30)</f>
        <v/>
      </c>
      <c r="F14" s="13">
        <f>IF('[1]4.1b O&amp;M Costs GT'!BD30=0,"",'[1]4.1b O&amp;M Costs GT'!BD30)</f>
        <v>200.29066553732224</v>
      </c>
      <c r="G14" s="13" t="str">
        <f>IF('[1]4.1b O&amp;M Costs GT'!BE30=0,"",'[1]4.1b O&amp;M Costs GT'!BE30)</f>
        <v/>
      </c>
      <c r="H14" s="13">
        <f>IF('[1]4.1b O&amp;M Costs GT'!BF30=0,"",'[1]4.1b O&amp;M Costs GT'!BF30)</f>
        <v>237.18788299450486</v>
      </c>
      <c r="I14" s="13" t="str">
        <f>IF('[1]4.1b O&amp;M Costs GT'!BG30=0,"",'[1]4.1b O&amp;M Costs GT'!BG30)</f>
        <v/>
      </c>
      <c r="J14" s="13">
        <f>IF('[1]4.1b O&amp;M Costs GT'!BH30=0,"",'[1]4.1b O&amp;M Costs GT'!BH30)</f>
        <v>280.8822452533704</v>
      </c>
      <c r="K14" s="13" t="str">
        <f>IF('[1]4.1b O&amp;M Costs GT'!BI30=0,"",'[1]4.1b O&amp;M Costs GT'!BI30)</f>
        <v/>
      </c>
      <c r="L14" s="13">
        <f>IF('[1]4.1b O&amp;M Costs GT'!BJ30=0,"",'[1]4.1b O&amp;M Costs GT'!BJ30)</f>
        <v>332.6259111659694</v>
      </c>
      <c r="M14" s="13" t="str">
        <f>IF('[1]4.1b O&amp;M Costs GT'!BK30=0,"",'[1]4.1b O&amp;M Costs GT'!BK30)</f>
        <v/>
      </c>
      <c r="N14" s="13">
        <f>IF('[1]4.1b O&amp;M Costs GT'!BL30=0,"",'[1]4.1b O&amp;M Costs GT'!BL30)</f>
        <v>393.90171023158956</v>
      </c>
      <c r="O14" s="13" t="str">
        <f>IF('[1]4.1b O&amp;M Costs GT'!BM30=0,"",'[1]4.1b O&amp;M Costs GT'!BM30)</f>
        <v/>
      </c>
      <c r="P14" s="13">
        <f>IF('[1]4.1b O&amp;M Costs GT'!BN30=0,"",'[1]4.1b O&amp;M Costs GT'!BN30)</f>
        <v>466.46563636454681</v>
      </c>
      <c r="Q14" s="13" t="str">
        <f>IF('[1]4.1b O&amp;M Costs GT'!BO30=0,"",'[1]4.1b O&amp;M Costs GT'!BO30)</f>
        <v/>
      </c>
      <c r="R14" s="13">
        <f>IF('[1]4.1b O&amp;M Costs GT'!BP30=0,"",'[1]4.1b O&amp;M Costs GT'!BP30)</f>
        <v>552.39716979408945</v>
      </c>
      <c r="S14" s="13" t="str">
        <f>IF('[1]4.1b O&amp;M Costs GT'!BQ30=0,"",'[1]4.1b O&amp;M Costs GT'!BQ30)</f>
        <v/>
      </c>
      <c r="T14" s="13">
        <f>IF('[1]4.1b O&amp;M Costs GT'!BR30=0,"",'[1]4.1b O&amp;M Costs GT'!BR30)</f>
        <v>654.15886918205615</v>
      </c>
      <c r="U14" s="13" t="str">
        <f>IF('[1]4.1b O&amp;M Costs GT'!BS30=0,"",'[1]4.1b O&amp;M Costs GT'!BS30)</f>
        <v/>
      </c>
      <c r="V14" s="13">
        <f>IF('[1]4.1b O&amp;M Costs GT'!BT30=0,"",'[1]4.1b O&amp;M Costs GT'!BT30)</f>
        <v>774.66694170257711</v>
      </c>
      <c r="W14" s="15">
        <f t="shared" ref="W14" si="3">SUM(C14:V14)</f>
        <v>4061.7102535142012</v>
      </c>
      <c r="AC14" s="25" t="s">
        <v>62</v>
      </c>
      <c r="AD14" s="25">
        <v>17</v>
      </c>
      <c r="AE14" s="9">
        <v>17</v>
      </c>
    </row>
    <row r="15" spans="1:31" x14ac:dyDescent="0.25">
      <c r="A15" s="34"/>
      <c r="B15" s="7" t="s">
        <v>6</v>
      </c>
      <c r="C15" s="13">
        <f>IF('[1]4.1b O&amp;M Costs GT'!BA31=0,"",'[1]4.1b O&amp;M Costs GT'!BA31)</f>
        <v>518.07396870018886</v>
      </c>
      <c r="D15" s="13">
        <f>IF('[1]4.1b O&amp;M Costs GT'!BB31=0,"",'[1]4.1b O&amp;M Costs GT'!BB31)</f>
        <v>563.77740429391838</v>
      </c>
      <c r="E15" s="13">
        <f>IF('[1]4.1b O&amp;M Costs GT'!BC31=0,"",'[1]4.1b O&amp;M Costs GT'!BC31)</f>
        <v>613.51270435347112</v>
      </c>
      <c r="F15" s="13">
        <f>IF('[1]4.1b O&amp;M Costs GT'!BD31=0,"",'[1]4.1b O&amp;M Costs GT'!BD31)</f>
        <v>667.63555179107414</v>
      </c>
      <c r="G15" s="13">
        <f>IF('[1]4.1b O&amp;M Costs GT'!BE31=0,"",'[1]4.1b O&amp;M Costs GT'!BE31)</f>
        <v>726.53300714464672</v>
      </c>
      <c r="H15" s="13">
        <f>IF('[1]4.1b O&amp;M Costs GT'!BF31=0,"",'[1]4.1b O&amp;M Costs GT'!BF31)</f>
        <v>790.62627664834952</v>
      </c>
      <c r="I15" s="13">
        <f>IF('[1]4.1b O&amp;M Costs GT'!BG31=0,"",'[1]4.1b O&amp;M Costs GT'!BG31)</f>
        <v>860.37372449670727</v>
      </c>
      <c r="J15" s="13">
        <f>IF('[1]4.1b O&amp;M Costs GT'!BH31=0,"",'[1]4.1b O&amp;M Costs GT'!BH31)</f>
        <v>936.274150844568</v>
      </c>
      <c r="K15" s="13">
        <f>IF('[1]4.1b O&amp;M Costs GT'!BI31=0,"",'[1]4.1b O&amp;M Costs GT'!BI31)</f>
        <v>1018.8703589855756</v>
      </c>
      <c r="L15" s="13">
        <f>IF('[1]4.1b O&amp;M Costs GT'!BJ31=0,"",'[1]4.1b O&amp;M Costs GT'!BJ31)</f>
        <v>1108.753037219898</v>
      </c>
      <c r="M15" s="13">
        <f>IF('[1]4.1b O&amp;M Costs GT'!BK31=0,"",'[1]4.1b O&amp;M Costs GT'!BK31)</f>
        <v>1206.5649831724595</v>
      </c>
      <c r="N15" s="13">
        <f>IF('[1]4.1b O&amp;M Costs GT'!BL31=0,"",'[1]4.1b O&amp;M Costs GT'!BL31)</f>
        <v>1313.0057007719652</v>
      </c>
      <c r="O15" s="13">
        <f>IF('[1]4.1b O&amp;M Costs GT'!BM31=0,"",'[1]4.1b O&amp;M Costs GT'!BM31)</f>
        <v>1428.8364027661023</v>
      </c>
      <c r="P15" s="13">
        <f>IF('[1]4.1b O&amp;M Costs GT'!BN31=0,"",'[1]4.1b O&amp;M Costs GT'!BN31)</f>
        <v>1554.8854545484892</v>
      </c>
      <c r="Q15" s="13">
        <f>IF('[1]4.1b O&amp;M Costs GT'!BO31=0,"",'[1]4.1b O&amp;M Costs GT'!BO31)</f>
        <v>1692.0542982290117</v>
      </c>
      <c r="R15" s="13">
        <f>IF('[1]4.1b O&amp;M Costs GT'!BP31=0,"",'[1]4.1b O&amp;M Costs GT'!BP31)</f>
        <v>1841.3238993136315</v>
      </c>
      <c r="S15" s="13">
        <f>IF('[1]4.1b O&amp;M Costs GT'!BQ31=0,"",'[1]4.1b O&amp;M Costs GT'!BQ31)</f>
        <v>2003.7617620972305</v>
      </c>
      <c r="T15" s="13">
        <f>IF('[1]4.1b O&amp;M Costs GT'!BR31=0,"",'[1]4.1b O&amp;M Costs GT'!BR31)</f>
        <v>2180.5295639401875</v>
      </c>
      <c r="U15" s="13">
        <f>IF('[1]4.1b O&amp;M Costs GT'!BS31=0,"",'[1]4.1b O&amp;M Costs GT'!BS31)</f>
        <v>2372.8914630253662</v>
      </c>
      <c r="V15" s="13">
        <f>IF('[1]4.1b O&amp;M Costs GT'!BT31=0,"",'[1]4.1b O&amp;M Costs GT'!BT31)</f>
        <v>2582.2231390085904</v>
      </c>
      <c r="W15" s="15">
        <f>SUM(C15:V15)</f>
        <v>25980.506851351434</v>
      </c>
      <c r="AE15" s="9">
        <f>SUM(AE2:AE14)</f>
        <v>3250</v>
      </c>
    </row>
    <row r="16" spans="1:31" x14ac:dyDescent="0.25">
      <c r="A16" s="34"/>
      <c r="B16" s="7" t="s">
        <v>5</v>
      </c>
      <c r="C16" s="13" t="str">
        <f>IF('[1]4.1b O&amp;M Costs GT'!BA40=0,"",'[1]4.1b O&amp;M Costs GT'!BA40)</f>
        <v/>
      </c>
      <c r="D16" s="13" t="str">
        <f>IF('[1]4.1b O&amp;M Costs GT'!BB40=0,"",'[1]4.1b O&amp;M Costs GT'!BB40)</f>
        <v/>
      </c>
      <c r="E16" s="13" t="str">
        <f>IF('[1]4.1b O&amp;M Costs GT'!BC40=0,"",'[1]4.1b O&amp;M Costs GT'!BC40)</f>
        <v/>
      </c>
      <c r="F16" s="13" t="str">
        <f>IF('[1]4.1b O&amp;M Costs GT'!BD40=0,"",'[1]4.1b O&amp;M Costs GT'!BD40)</f>
        <v/>
      </c>
      <c r="G16" s="13">
        <f>IF('[1]4.1b O&amp;M Costs GT'!BE40=0,"",'[1]4.1b O&amp;M Costs GT'!BE40)</f>
        <v>1588.0544289136421</v>
      </c>
      <c r="H16" s="13" t="str">
        <f>IF('[1]4.1b O&amp;M Costs GT'!BF40=0,"",'[1]4.1b O&amp;M Costs GT'!BF40)</f>
        <v/>
      </c>
      <c r="I16" s="13" t="str">
        <f>IF('[1]4.1b O&amp;M Costs GT'!BG40=0,"",'[1]4.1b O&amp;M Costs GT'!BG40)</f>
        <v/>
      </c>
      <c r="J16" s="13" t="str">
        <f>IF('[1]4.1b O&amp;M Costs GT'!BH40=0,"",'[1]4.1b O&amp;M Costs GT'!BH40)</f>
        <v/>
      </c>
      <c r="K16" s="13" t="str">
        <f>IF('[1]4.1b O&amp;M Costs GT'!BI40=0,"",'[1]4.1b O&amp;M Costs GT'!BI40)</f>
        <v/>
      </c>
      <c r="L16" s="13">
        <f>IF('[1]4.1b O&amp;M Costs GT'!BJ40=0,"",'[1]4.1b O&amp;M Costs GT'!BJ40)</f>
        <v>1938.6296853835049</v>
      </c>
      <c r="M16" s="13" t="str">
        <f>IF('[1]4.1b O&amp;M Costs GT'!BK40=0,"",'[1]4.1b O&amp;M Costs GT'!BK40)</f>
        <v/>
      </c>
      <c r="N16" s="13" t="str">
        <f>IF('[1]4.1b O&amp;M Costs GT'!BL40=0,"",'[1]4.1b O&amp;M Costs GT'!BL40)</f>
        <v/>
      </c>
      <c r="O16" s="13" t="str">
        <f>IF('[1]4.1b O&amp;M Costs GT'!BM40=0,"",'[1]4.1b O&amp;M Costs GT'!BM40)</f>
        <v/>
      </c>
      <c r="P16" s="13" t="str">
        <f>IF('[1]4.1b O&amp;M Costs GT'!BN40=0,"",'[1]4.1b O&amp;M Costs GT'!BN40)</f>
        <v/>
      </c>
      <c r="Q16" s="13">
        <f>IF('[1]4.1b O&amp;M Costs GT'!BO40=0,"",'[1]4.1b O&amp;M Costs GT'!BO40)</f>
        <v>2366.5971320775943</v>
      </c>
      <c r="R16" s="13" t="str">
        <f>IF('[1]4.1b O&amp;M Costs GT'!BP40=0,"",'[1]4.1b O&amp;M Costs GT'!BP40)</f>
        <v/>
      </c>
      <c r="S16" s="13" t="str">
        <f>IF('[1]4.1b O&amp;M Costs GT'!BQ40=0,"",'[1]4.1b O&amp;M Costs GT'!BQ40)</f>
        <v/>
      </c>
      <c r="T16" s="13" t="str">
        <f>IF('[1]4.1b O&amp;M Costs GT'!BR40=0,"",'[1]4.1b O&amp;M Costs GT'!BR40)</f>
        <v/>
      </c>
      <c r="U16" s="13" t="str">
        <f>IF('[1]4.1b O&amp;M Costs GT'!BS40=0,"",'[1]4.1b O&amp;M Costs GT'!BS40)</f>
        <v/>
      </c>
      <c r="V16" s="13">
        <f>IF('[1]4.1b O&amp;M Costs GT'!BT40=0,"",'[1]4.1b O&amp;M Costs GT'!BT40)</f>
        <v>2889.0416915543788</v>
      </c>
      <c r="W16" s="15">
        <f t="shared" ref="W16:W18" si="4">SUM(C16:V16)</f>
        <v>8782.3229379291206</v>
      </c>
      <c r="X16" s="9" t="s">
        <v>47</v>
      </c>
    </row>
    <row r="17" spans="1:23" x14ac:dyDescent="0.25">
      <c r="A17" s="34"/>
      <c r="B17" s="7" t="s">
        <v>7</v>
      </c>
      <c r="C17" s="13" t="str">
        <f>IF('[1]4.1b O&amp;M Costs GT'!BA32+'[1]4.1b O&amp;M Costs GT'!BA41+'[1]4.1b O&amp;M Costs GT'!BA42+'[1]4.1b O&amp;M Costs GT'!BA43=0,"",'[1]4.1b O&amp;M Costs GT'!BA32+'[1]4.1b O&amp;M Costs GT'!BA41+'[1]4.1b O&amp;M Costs GT'!BA42+'[1]4.1b O&amp;M Costs GT'!BA43)</f>
        <v/>
      </c>
      <c r="D17" s="13">
        <f>IF('[1]4.1b O&amp;M Costs GT'!BB32+'[1]4.1b O&amp;M Costs GT'!BB41+'[1]4.1b O&amp;M Costs GT'!BB42+'[1]4.1b O&amp;M Costs GT'!BB43=0,"",'[1]4.1b O&amp;M Costs GT'!BB32+'[1]4.1b O&amp;M Costs GT'!BB41+'[1]4.1b O&amp;M Costs GT'!BB42+'[1]4.1b O&amp;M Costs GT'!BB43)</f>
        <v>21323.487859748137</v>
      </c>
      <c r="E17" s="13" t="str">
        <f>IF('[1]4.1b O&amp;M Costs GT'!BC32+'[1]4.1b O&amp;M Costs GT'!BC41+'[1]4.1b O&amp;M Costs GT'!BC42+'[1]4.1b O&amp;M Costs GT'!BC43=0,"",'[1]4.1b O&amp;M Costs GT'!BC32+'[1]4.1b O&amp;M Costs GT'!BC41+'[1]4.1b O&amp;M Costs GT'!BC42+'[1]4.1b O&amp;M Costs GT'!BC43)</f>
        <v/>
      </c>
      <c r="F17" s="13">
        <f>IF('[1]4.1b O&amp;M Costs GT'!BD32+'[1]4.1b O&amp;M Costs GT'!BD41+'[1]4.1b O&amp;M Costs GT'!BD42+'[1]4.1b O&amp;M Costs GT'!BD43=0,"",'[1]4.1b O&amp;M Costs GT'!BD32+'[1]4.1b O&amp;M Costs GT'!BD41+'[1]4.1b O&amp;M Costs GT'!BD42+'[1]4.1b O&amp;M Costs GT'!BD43)</f>
        <v>23579.348579429676</v>
      </c>
      <c r="G17" s="13" t="str">
        <f>IF('[1]4.1b O&amp;M Costs GT'!BE32+'[1]4.1b O&amp;M Costs GT'!BE41+'[1]4.1b O&amp;M Costs GT'!BE42+'[1]4.1b O&amp;M Costs GT'!BE43=0,"",'[1]4.1b O&amp;M Costs GT'!BE32+'[1]4.1b O&amp;M Costs GT'!BE41+'[1]4.1b O&amp;M Costs GT'!BE42+'[1]4.1b O&amp;M Costs GT'!BE43)</f>
        <v/>
      </c>
      <c r="H17" s="13">
        <f>IF('[1]4.1b O&amp;M Costs GT'!BF32+'[1]4.1b O&amp;M Costs GT'!BF41+'[1]4.1b O&amp;M Costs GT'!BF42+'[1]4.1b O&amp;M Costs GT'!BF43=0,"",'[1]4.1b O&amp;M Costs GT'!BF32+'[1]4.1b O&amp;M Costs GT'!BF41+'[1]4.1b O&amp;M Costs GT'!BF42+'[1]4.1b O&amp;M Costs GT'!BF43)</f>
        <v>26111.880619702788</v>
      </c>
      <c r="I17" s="13" t="str">
        <f>IF('[1]4.1b O&amp;M Costs GT'!BG32+'[1]4.1b O&amp;M Costs GT'!BG41+'[1]4.1b O&amp;M Costs GT'!BG42+'[1]4.1b O&amp;M Costs GT'!BG43=0,"",'[1]4.1b O&amp;M Costs GT'!BG32+'[1]4.1b O&amp;M Costs GT'!BG41+'[1]4.1b O&amp;M Costs GT'!BG42+'[1]4.1b O&amp;M Costs GT'!BG43)</f>
        <v/>
      </c>
      <c r="J17" s="13">
        <f>IF('[1]4.1b O&amp;M Costs GT'!BH32+'[1]4.1b O&amp;M Costs GT'!BH41+'[1]4.1b O&amp;M Costs GT'!BH42+'[1]4.1b O&amp;M Costs GT'!BH43=0,"",'[1]4.1b O&amp;M Costs GT'!BH32+'[1]4.1b O&amp;M Costs GT'!BH41+'[1]4.1b O&amp;M Costs GT'!BH42+'[1]4.1b O&amp;M Costs GT'!BH43)</f>
        <v>28960.515164715594</v>
      </c>
      <c r="K17" s="13" t="str">
        <f>IF('[1]4.1b O&amp;M Costs GT'!BI32+'[1]4.1b O&amp;M Costs GT'!BI41+'[1]4.1b O&amp;M Costs GT'!BI42+'[1]4.1b O&amp;M Costs GT'!BI43=0,"",'[1]4.1b O&amp;M Costs GT'!BI32+'[1]4.1b O&amp;M Costs GT'!BI41+'[1]4.1b O&amp;M Costs GT'!BI42+'[1]4.1b O&amp;M Costs GT'!BI43)</f>
        <v/>
      </c>
      <c r="L17" s="13">
        <f>IF('[1]4.1b O&amp;M Costs GT'!BJ32+'[1]4.1b O&amp;M Costs GT'!BJ41+'[1]4.1b O&amp;M Costs GT'!BJ42+'[1]4.1b O&amp;M Costs GT'!BJ43=0,"",'[1]4.1b O&amp;M Costs GT'!BJ32+'[1]4.1b O&amp;M Costs GT'!BJ41+'[1]4.1b O&amp;M Costs GT'!BJ42+'[1]4.1b O&amp;M Costs GT'!BJ43)</f>
        <v>32170.989124868924</v>
      </c>
      <c r="M17" s="13" t="str">
        <f>IF('[1]4.1b O&amp;M Costs GT'!BK32+'[1]4.1b O&amp;M Costs GT'!BK41+'[1]4.1b O&amp;M Costs GT'!BK42+'[1]4.1b O&amp;M Costs GT'!BK43=0,"",'[1]4.1b O&amp;M Costs GT'!BK32+'[1]4.1b O&amp;M Costs GT'!BK41+'[1]4.1b O&amp;M Costs GT'!BK42+'[1]4.1b O&amp;M Costs GT'!BK43)</f>
        <v/>
      </c>
      <c r="N17" s="13">
        <f>IF('[1]4.1b O&amp;M Costs GT'!BL32+'[1]4.1b O&amp;M Costs GT'!BL41+'[1]4.1b O&amp;M Costs GT'!BL42+'[1]4.1b O&amp;M Costs GT'!BL43=0,"",'[1]4.1b O&amp;M Costs GT'!BL32+'[1]4.1b O&amp;M Costs GT'!BL41+'[1]4.1b O&amp;M Costs GT'!BL42+'[1]4.1b O&amp;M Costs GT'!BL43)</f>
        <v>35796.427179189341</v>
      </c>
      <c r="O17" s="13" t="str">
        <f>IF('[1]4.1b O&amp;M Costs GT'!BM32+'[1]4.1b O&amp;M Costs GT'!BM41+'[1]4.1b O&amp;M Costs GT'!BM42+'[1]4.1b O&amp;M Costs GT'!BM43=0,"",'[1]4.1b O&amp;M Costs GT'!BM32+'[1]4.1b O&amp;M Costs GT'!BM41+'[1]4.1b O&amp;M Costs GT'!BM42+'[1]4.1b O&amp;M Costs GT'!BM43)</f>
        <v/>
      </c>
      <c r="P17" s="13">
        <f>IF('[1]4.1b O&amp;M Costs GT'!BN32+'[1]4.1b O&amp;M Costs GT'!BN41+'[1]4.1b O&amp;M Costs GT'!BN42+'[1]4.1b O&amp;M Costs GT'!BN43=0,"",'[1]4.1b O&amp;M Costs GT'!BN32+'[1]4.1b O&amp;M Costs GT'!BN41+'[1]4.1b O&amp;M Costs GT'!BN42+'[1]4.1b O&amp;M Costs GT'!BN43)</f>
        <v>39898.616539322691</v>
      </c>
      <c r="Q17" s="13" t="str">
        <f>IF('[1]4.1b O&amp;M Costs GT'!BO32+'[1]4.1b O&amp;M Costs GT'!BO41+'[1]4.1b O&amp;M Costs GT'!BO42+'[1]4.1b O&amp;M Costs GT'!BO43=0,"",'[1]4.1b O&amp;M Costs GT'!BO32+'[1]4.1b O&amp;M Costs GT'!BO41+'[1]4.1b O&amp;M Costs GT'!BO42+'[1]4.1b O&amp;M Costs GT'!BO43)</f>
        <v/>
      </c>
      <c r="R17" s="13">
        <f>IF('[1]4.1b O&amp;M Costs GT'!BP32+'[1]4.1b O&amp;M Costs GT'!BP41+'[1]4.1b O&amp;M Costs GT'!BP42+'[1]4.1b O&amp;M Costs GT'!BP43=0,"",'[1]4.1b O&amp;M Costs GT'!BP32+'[1]4.1b O&amp;M Costs GT'!BP41+'[1]4.1b O&amp;M Costs GT'!BP42+'[1]4.1b O&amp;M Costs GT'!BP43)</f>
        <v>44549.509388956561</v>
      </c>
      <c r="S17" s="13" t="str">
        <f>IF('[1]4.1b O&amp;M Costs GT'!BQ32+'[1]4.1b O&amp;M Costs GT'!BQ41+'[1]4.1b O&amp;M Costs GT'!BQ42+'[1]4.1b O&amp;M Costs GT'!BQ43=0,"",'[1]4.1b O&amp;M Costs GT'!BQ32+'[1]4.1b O&amp;M Costs GT'!BQ41+'[1]4.1b O&amp;M Costs GT'!BQ42+'[1]4.1b O&amp;M Costs GT'!BQ43)</f>
        <v/>
      </c>
      <c r="T17" s="13">
        <f>IF('[1]4.1b O&amp;M Costs GT'!BR32+'[1]4.1b O&amp;M Costs GT'!BR41+'[1]4.1b O&amp;M Costs GT'!BR42+'[1]4.1b O&amp;M Costs GT'!BR43=0,"",'[1]4.1b O&amp;M Costs GT'!BR32+'[1]4.1b O&amp;M Costs GT'!BR41+'[1]4.1b O&amp;M Costs GT'!BR42+'[1]4.1b O&amp;M Costs GT'!BR43)</f>
        <v>49832.99434601012</v>
      </c>
      <c r="U17" s="13" t="str">
        <f>IF('[1]4.1b O&amp;M Costs GT'!BS32+'[1]4.1b O&amp;M Costs GT'!BS41+'[1]4.1b O&amp;M Costs GT'!BS42+'[1]4.1b O&amp;M Costs GT'!BS43=0,"",'[1]4.1b O&amp;M Costs GT'!BS32+'[1]4.1b O&amp;M Costs GT'!BS41+'[1]4.1b O&amp;M Costs GT'!BS42+'[1]4.1b O&amp;M Costs GT'!BS43)</f>
        <v/>
      </c>
      <c r="V17" s="13">
        <f>IF('[1]4.1b O&amp;M Costs GT'!BT32+'[1]4.1b O&amp;M Costs GT'!BT41+'[1]4.1b O&amp;M Costs GT'!BT42+'[1]4.1b O&amp;M Costs GT'!BT43=0,"",'[1]4.1b O&amp;M Costs GT'!BT32+'[1]4.1b O&amp;M Costs GT'!BT41+'[1]4.1b O&amp;M Costs GT'!BT42+'[1]4.1b O&amp;M Costs GT'!BT43)</f>
        <v>55846.985862477712</v>
      </c>
      <c r="W17" s="15">
        <f t="shared" si="4"/>
        <v>358070.75466442155</v>
      </c>
    </row>
    <row r="18" spans="1:23" x14ac:dyDescent="0.25">
      <c r="A18" s="34"/>
      <c r="B18" s="7" t="s">
        <v>8</v>
      </c>
      <c r="C18" s="13">
        <f>IF('[1]4.1b O&amp;M Costs GT'!BA34+'[1]4.1b O&amp;M Costs GT'!BA35+'[1]4.1b O&amp;M Costs GT'!BA36+'[1]4.1b O&amp;M Costs GT'!BA44+'[1]4.1b O&amp;M Costs GT'!BA45=0,"",'[1]4.1b O&amp;M Costs GT'!BA34+'[1]4.1b O&amp;M Costs GT'!BA35+'[1]4.1b O&amp;M Costs GT'!BA36+'[1]4.1b O&amp;M Costs GT'!BA44+'[1]4.1b O&amp;M Costs GT'!BA45)</f>
        <v>2322.1507103918866</v>
      </c>
      <c r="D18" s="13">
        <f>IF('[1]4.1b O&amp;M Costs GT'!BB34+'[1]4.1b O&amp;M Costs GT'!BB35+'[1]4.1b O&amp;M Costs GT'!BB36+'[1]4.1b O&amp;M Costs GT'!BB44+'[1]4.1b O&amp;M Costs GT'!BB45=0,"",'[1]4.1b O&amp;M Costs GT'!BB34+'[1]4.1b O&amp;M Costs GT'!BB35+'[1]4.1b O&amp;M Costs GT'!BB36+'[1]4.1b O&amp;M Costs GT'!BB44+'[1]4.1b O&amp;M Costs GT'!BB45)</f>
        <v>2430.5114278307906</v>
      </c>
      <c r="E18" s="13">
        <f>IF('[1]4.1b O&amp;M Costs GT'!BC34+'[1]4.1b O&amp;M Costs GT'!BC35+'[1]4.1b O&amp;M Costs GT'!BC36+'[1]4.1b O&amp;M Costs GT'!BC44+'[1]4.1b O&amp;M Costs GT'!BC45=0,"",'[1]4.1b O&amp;M Costs GT'!BC34+'[1]4.1b O&amp;M Costs GT'!BC35+'[1]4.1b O&amp;M Costs GT'!BC36+'[1]4.1b O&amp;M Costs GT'!BC44+'[1]4.1b O&amp;M Costs GT'!BC45)</f>
        <v>2544.5040946410754</v>
      </c>
      <c r="F18" s="13">
        <f>IF('[1]4.1b O&amp;M Costs GT'!BD34+'[1]4.1b O&amp;M Costs GT'!BD35+'[1]4.1b O&amp;M Costs GT'!BD36+'[1]4.1b O&amp;M Costs GT'!BD44+'[1]4.1b O&amp;M Costs GT'!BD45=0,"",'[1]4.1b O&amp;M Costs GT'!BD34+'[1]4.1b O&amp;M Costs GT'!BD35+'[1]4.1b O&amp;M Costs GT'!BD36+'[1]4.1b O&amp;M Costs GT'!BD44+'[1]4.1b O&amp;M Costs GT'!BD45)</f>
        <v>2664.4657010479614</v>
      </c>
      <c r="G18" s="13">
        <f>IF('[1]4.1b O&amp;M Costs GT'!BE34+'[1]4.1b O&amp;M Costs GT'!BE35+'[1]4.1b O&amp;M Costs GT'!BE36+'[1]4.1b O&amp;M Costs GT'!BE44+'[1]4.1b O&amp;M Costs GT'!BE45=0,"",'[1]4.1b O&amp;M Costs GT'!BE34+'[1]4.1b O&amp;M Costs GT'!BE35+'[1]4.1b O&amp;M Costs GT'!BE36+'[1]4.1b O&amp;M Costs GT'!BE44+'[1]4.1b O&amp;M Costs GT'!BE45)</f>
        <v>2790.7564598893268</v>
      </c>
      <c r="H18" s="13" t="str">
        <f>IF('[1]4.1b O&amp;M Costs GT'!BF34+'[1]4.1b O&amp;M Costs GT'!BF35+'[1]4.1b O&amp;M Costs GT'!BF36+'[1]4.1b O&amp;M Costs GT'!BF44+'[1]4.1b O&amp;M Costs GT'!BF45=0,"",'[1]4.1b O&amp;M Costs GT'!BF34+'[1]4.1b O&amp;M Costs GT'!BF35+'[1]4.1b O&amp;M Costs GT'!BF36+'[1]4.1b O&amp;M Costs GT'!BF44+'[1]4.1b O&amp;M Costs GT'!BF45)</f>
        <v/>
      </c>
      <c r="I18" s="13" t="str">
        <f>IF('[1]4.1b O&amp;M Costs GT'!BG34+'[1]4.1b O&amp;M Costs GT'!BG35+'[1]4.1b O&amp;M Costs GT'!BG36+'[1]4.1b O&amp;M Costs GT'!BG44+'[1]4.1b O&amp;M Costs GT'!BG45=0,"",'[1]4.1b O&amp;M Costs GT'!BG34+'[1]4.1b O&amp;M Costs GT'!BG35+'[1]4.1b O&amp;M Costs GT'!BG36+'[1]4.1b O&amp;M Costs GT'!BG44+'[1]4.1b O&amp;M Costs GT'!BG45)</f>
        <v/>
      </c>
      <c r="J18" s="13" t="str">
        <f>IF('[1]4.1b O&amp;M Costs GT'!BH34+'[1]4.1b O&amp;M Costs GT'!BH35+'[1]4.1b O&amp;M Costs GT'!BH36+'[1]4.1b O&amp;M Costs GT'!BH44+'[1]4.1b O&amp;M Costs GT'!BH45=0,"",'[1]4.1b O&amp;M Costs GT'!BH34+'[1]4.1b O&amp;M Costs GT'!BH35+'[1]4.1b O&amp;M Costs GT'!BH36+'[1]4.1b O&amp;M Costs GT'!BH44+'[1]4.1b O&amp;M Costs GT'!BH45)</f>
        <v/>
      </c>
      <c r="K18" s="13" t="str">
        <f>IF('[1]4.1b O&amp;M Costs GT'!BI34+'[1]4.1b O&amp;M Costs GT'!BI35+'[1]4.1b O&amp;M Costs GT'!BI36+'[1]4.1b O&amp;M Costs GT'!BI44+'[1]4.1b O&amp;M Costs GT'!BI45=0,"",'[1]4.1b O&amp;M Costs GT'!BI34+'[1]4.1b O&amp;M Costs GT'!BI35+'[1]4.1b O&amp;M Costs GT'!BI36+'[1]4.1b O&amp;M Costs GT'!BI44+'[1]4.1b O&amp;M Costs GT'!BI45)</f>
        <v/>
      </c>
      <c r="L18" s="13" t="str">
        <f>IF('[1]4.1b O&amp;M Costs GT'!BJ34+'[1]4.1b O&amp;M Costs GT'!BJ35+'[1]4.1b O&amp;M Costs GT'!BJ36+'[1]4.1b O&amp;M Costs GT'!BJ44+'[1]4.1b O&amp;M Costs GT'!BJ45=0,"",'[1]4.1b O&amp;M Costs GT'!BJ34+'[1]4.1b O&amp;M Costs GT'!BJ35+'[1]4.1b O&amp;M Costs GT'!BJ36+'[1]4.1b O&amp;M Costs GT'!BJ44+'[1]4.1b O&amp;M Costs GT'!BJ45)</f>
        <v/>
      </c>
      <c r="M18" s="13" t="str">
        <f>IF('[1]4.1b O&amp;M Costs GT'!BK34+'[1]4.1b O&amp;M Costs GT'!BK35+'[1]4.1b O&amp;M Costs GT'!BK36+'[1]4.1b O&amp;M Costs GT'!BK44+'[1]4.1b O&amp;M Costs GT'!BK45=0,"",'[1]4.1b O&amp;M Costs GT'!BK34+'[1]4.1b O&amp;M Costs GT'!BK35+'[1]4.1b O&amp;M Costs GT'!BK36+'[1]4.1b O&amp;M Costs GT'!BK44+'[1]4.1b O&amp;M Costs GT'!BK45)</f>
        <v/>
      </c>
      <c r="N18" s="13" t="str">
        <f>IF('[1]4.1b O&amp;M Costs GT'!BL34+'[1]4.1b O&amp;M Costs GT'!BL35+'[1]4.1b O&amp;M Costs GT'!BL36+'[1]4.1b O&amp;M Costs GT'!BL44+'[1]4.1b O&amp;M Costs GT'!BL45=0,"",'[1]4.1b O&amp;M Costs GT'!BL34+'[1]4.1b O&amp;M Costs GT'!BL35+'[1]4.1b O&amp;M Costs GT'!BL36+'[1]4.1b O&amp;M Costs GT'!BL44+'[1]4.1b O&amp;M Costs GT'!BL45)</f>
        <v/>
      </c>
      <c r="O18" s="13" t="str">
        <f>IF('[1]4.1b O&amp;M Costs GT'!BM34+'[1]4.1b O&amp;M Costs GT'!BM35+'[1]4.1b O&amp;M Costs GT'!BM36+'[1]4.1b O&amp;M Costs GT'!BM44+'[1]4.1b O&amp;M Costs GT'!BM45=0,"",'[1]4.1b O&amp;M Costs GT'!BM34+'[1]4.1b O&amp;M Costs GT'!BM35+'[1]4.1b O&amp;M Costs GT'!BM36+'[1]4.1b O&amp;M Costs GT'!BM44+'[1]4.1b O&amp;M Costs GT'!BM45)</f>
        <v/>
      </c>
      <c r="P18" s="13" t="str">
        <f>IF('[1]4.1b O&amp;M Costs GT'!BN34+'[1]4.1b O&amp;M Costs GT'!BN35+'[1]4.1b O&amp;M Costs GT'!BN36+'[1]4.1b O&amp;M Costs GT'!BN44+'[1]4.1b O&amp;M Costs GT'!BN45=0,"",'[1]4.1b O&amp;M Costs GT'!BN34+'[1]4.1b O&amp;M Costs GT'!BN35+'[1]4.1b O&amp;M Costs GT'!BN36+'[1]4.1b O&amp;M Costs GT'!BN44+'[1]4.1b O&amp;M Costs GT'!BN45)</f>
        <v/>
      </c>
      <c r="Q18" s="13" t="str">
        <f>IF('[1]4.1b O&amp;M Costs GT'!BO34+'[1]4.1b O&amp;M Costs GT'!BO35+'[1]4.1b O&amp;M Costs GT'!BO36+'[1]4.1b O&amp;M Costs GT'!BO44+'[1]4.1b O&amp;M Costs GT'!BO45=0,"",'[1]4.1b O&amp;M Costs GT'!BO34+'[1]4.1b O&amp;M Costs GT'!BO35+'[1]4.1b O&amp;M Costs GT'!BO36+'[1]4.1b O&amp;M Costs GT'!BO44+'[1]4.1b O&amp;M Costs GT'!BO45)</f>
        <v/>
      </c>
      <c r="R18" s="13" t="str">
        <f>IF('[1]4.1b O&amp;M Costs GT'!BP34+'[1]4.1b O&amp;M Costs GT'!BP35+'[1]4.1b O&amp;M Costs GT'!BP36+'[1]4.1b O&amp;M Costs GT'!BP44+'[1]4.1b O&amp;M Costs GT'!BP45=0,"",'[1]4.1b O&amp;M Costs GT'!BP34+'[1]4.1b O&amp;M Costs GT'!BP35+'[1]4.1b O&amp;M Costs GT'!BP36+'[1]4.1b O&amp;M Costs GT'!BP44+'[1]4.1b O&amp;M Costs GT'!BP45)</f>
        <v/>
      </c>
      <c r="S18" s="13" t="str">
        <f>IF('[1]4.1b O&amp;M Costs GT'!BQ34+'[1]4.1b O&amp;M Costs GT'!BQ35+'[1]4.1b O&amp;M Costs GT'!BQ36+'[1]4.1b O&amp;M Costs GT'!BQ44+'[1]4.1b O&amp;M Costs GT'!BQ45=0,"",'[1]4.1b O&amp;M Costs GT'!BQ34+'[1]4.1b O&amp;M Costs GT'!BQ35+'[1]4.1b O&amp;M Costs GT'!BQ36+'[1]4.1b O&amp;M Costs GT'!BQ44+'[1]4.1b O&amp;M Costs GT'!BQ45)</f>
        <v/>
      </c>
      <c r="T18" s="13" t="str">
        <f>IF('[1]4.1b O&amp;M Costs GT'!BR34+'[1]4.1b O&amp;M Costs GT'!BR35+'[1]4.1b O&amp;M Costs GT'!BR36+'[1]4.1b O&amp;M Costs GT'!BR44+'[1]4.1b O&amp;M Costs GT'!BR45=0,"",'[1]4.1b O&amp;M Costs GT'!BR34+'[1]4.1b O&amp;M Costs GT'!BR35+'[1]4.1b O&amp;M Costs GT'!BR36+'[1]4.1b O&amp;M Costs GT'!BR44+'[1]4.1b O&amp;M Costs GT'!BR45)</f>
        <v/>
      </c>
      <c r="U18" s="13" t="str">
        <f>IF('[1]4.1b O&amp;M Costs GT'!BS34+'[1]4.1b O&amp;M Costs GT'!BS35+'[1]4.1b O&amp;M Costs GT'!BS36+'[1]4.1b O&amp;M Costs GT'!BS44+'[1]4.1b O&amp;M Costs GT'!BS45=0,"",'[1]4.1b O&amp;M Costs GT'!BS34+'[1]4.1b O&amp;M Costs GT'!BS35+'[1]4.1b O&amp;M Costs GT'!BS36+'[1]4.1b O&amp;M Costs GT'!BS44+'[1]4.1b O&amp;M Costs GT'!BS45)</f>
        <v/>
      </c>
      <c r="V18" s="13" t="str">
        <f>IF('[1]4.1b O&amp;M Costs GT'!BT34+'[1]4.1b O&amp;M Costs GT'!BT35+'[1]4.1b O&amp;M Costs GT'!BT36+'[1]4.1b O&amp;M Costs GT'!BT44+'[1]4.1b O&amp;M Costs GT'!BT45=0,"",'[1]4.1b O&amp;M Costs GT'!BT34+'[1]4.1b O&amp;M Costs GT'!BT35+'[1]4.1b O&amp;M Costs GT'!BT36+'[1]4.1b O&amp;M Costs GT'!BT44+'[1]4.1b O&amp;M Costs GT'!BT45)</f>
        <v/>
      </c>
      <c r="W18" s="15">
        <f t="shared" si="4"/>
        <v>12752.38839380104</v>
      </c>
    </row>
    <row r="19" spans="1:23" x14ac:dyDescent="0.25">
      <c r="A19" s="34"/>
      <c r="B19" s="14" t="s">
        <v>2</v>
      </c>
      <c r="C19" s="15">
        <f>SUM(C14:C18)</f>
        <v>2840.2246790920753</v>
      </c>
      <c r="D19" s="15">
        <f t="shared" ref="D19:W19" si="5">SUM(D14:D18)</f>
        <v>24486.909913161024</v>
      </c>
      <c r="E19" s="15">
        <f t="shared" si="5"/>
        <v>3158.0167989945467</v>
      </c>
      <c r="F19" s="15">
        <f t="shared" si="5"/>
        <v>27111.740497806033</v>
      </c>
      <c r="G19" s="15">
        <f t="shared" si="5"/>
        <v>5105.3438959476152</v>
      </c>
      <c r="H19" s="15">
        <f t="shared" si="5"/>
        <v>27139.694779345642</v>
      </c>
      <c r="I19" s="15">
        <f t="shared" si="5"/>
        <v>860.37372449670727</v>
      </c>
      <c r="J19" s="15">
        <f t="shared" si="5"/>
        <v>30177.671560813535</v>
      </c>
      <c r="K19" s="15">
        <f t="shared" si="5"/>
        <v>1018.8703589855756</v>
      </c>
      <c r="L19" s="15">
        <f t="shared" si="5"/>
        <v>35550.997758638296</v>
      </c>
      <c r="M19" s="15">
        <f t="shared" si="5"/>
        <v>1206.5649831724595</v>
      </c>
      <c r="N19" s="15">
        <f t="shared" si="5"/>
        <v>37503.334590192899</v>
      </c>
      <c r="O19" s="15">
        <f t="shared" si="5"/>
        <v>1428.8364027661023</v>
      </c>
      <c r="P19" s="15">
        <f t="shared" si="5"/>
        <v>41919.967630235726</v>
      </c>
      <c r="Q19" s="15">
        <f t="shared" si="5"/>
        <v>4058.651430306606</v>
      </c>
      <c r="R19" s="15">
        <f t="shared" si="5"/>
        <v>46943.230458064281</v>
      </c>
      <c r="S19" s="15">
        <f t="shared" si="5"/>
        <v>2003.7617620972305</v>
      </c>
      <c r="T19" s="15">
        <f t="shared" si="5"/>
        <v>52667.682779132367</v>
      </c>
      <c r="U19" s="15">
        <f t="shared" si="5"/>
        <v>2372.8914630253662</v>
      </c>
      <c r="V19" s="15">
        <f t="shared" si="5"/>
        <v>62092.917634743259</v>
      </c>
      <c r="W19" s="15">
        <f t="shared" si="5"/>
        <v>409647.68310101738</v>
      </c>
    </row>
    <row r="20" spans="1:23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8"/>
    </row>
    <row r="21" spans="1:23" x14ac:dyDescent="0.25">
      <c r="A21" s="35" t="str">
        <f>CONCATENATE("2.1.4 Restore ",AD4," ha of forested areas across seven catchments.")</f>
        <v>2.1.4 Restore 590 ha of forested areas across seven catchments.</v>
      </c>
      <c r="B21" s="4" t="s">
        <v>4</v>
      </c>
      <c r="C21" s="11" t="str">
        <f>IF('[1]4.1b O&amp;M Costs GT'!BA55=0,"",'[1]4.1b O&amp;M Costs GT'!BA55)</f>
        <v/>
      </c>
      <c r="D21" s="11">
        <f>IF('[1]4.1b O&amp;M Costs GT'!BB55=0,"",'[1]4.1b O&amp;M Costs GT'!BB55)</f>
        <v>399.15440224009433</v>
      </c>
      <c r="E21" s="11" t="str">
        <f>IF('[1]4.1b O&amp;M Costs GT'!BC55=0,"",'[1]4.1b O&amp;M Costs GT'!BC55)</f>
        <v/>
      </c>
      <c r="F21" s="11">
        <f>IF('[1]4.1b O&amp;M Costs GT'!BD55=0,"",'[1]4.1b O&amp;M Costs GT'!BD55)</f>
        <v>472.68597066808053</v>
      </c>
      <c r="G21" s="11" t="str">
        <f>IF('[1]4.1b O&amp;M Costs GT'!BE55=0,"",'[1]4.1b O&amp;M Costs GT'!BE55)</f>
        <v/>
      </c>
      <c r="H21" s="11">
        <f>IF('[1]4.1b O&amp;M Costs GT'!BF55=0,"",'[1]4.1b O&amp;M Costs GT'!BF55)</f>
        <v>559.76340386703146</v>
      </c>
      <c r="I21" s="11" t="str">
        <f>IF('[1]4.1b O&amp;M Costs GT'!BG55=0,"",'[1]4.1b O&amp;M Costs GT'!BG55)</f>
        <v/>
      </c>
      <c r="J21" s="11">
        <f>IF('[1]4.1b O&amp;M Costs GT'!BH55=0,"",'[1]4.1b O&amp;M Costs GT'!BH55)</f>
        <v>662.8820987979542</v>
      </c>
      <c r="K21" s="11" t="str">
        <f>IF('[1]4.1b O&amp;M Costs GT'!BI55=0,"",'[1]4.1b O&amp;M Costs GT'!BI55)</f>
        <v/>
      </c>
      <c r="L21" s="11">
        <f>IF('[1]4.1b O&amp;M Costs GT'!BJ55=0,"",'[1]4.1b O&amp;M Costs GT'!BJ55)</f>
        <v>784.99715035168776</v>
      </c>
      <c r="M21" s="11" t="str">
        <f>IF('[1]4.1b O&amp;M Costs GT'!BK55=0,"",'[1]4.1b O&amp;M Costs GT'!BK55)</f>
        <v/>
      </c>
      <c r="N21" s="11">
        <f>IF('[1]4.1b O&amp;M Costs GT'!BL55=0,"",'[1]4.1b O&amp;M Costs GT'!BL55)</f>
        <v>929.60803614655129</v>
      </c>
      <c r="O21" s="11" t="str">
        <f>IF('[1]4.1b O&amp;M Costs GT'!BM55=0,"",'[1]4.1b O&amp;M Costs GT'!BM55)</f>
        <v/>
      </c>
      <c r="P21" s="11">
        <f>IF('[1]4.1b O&amp;M Costs GT'!BN55=0,"",'[1]4.1b O&amp;M Costs GT'!BN55)</f>
        <v>1100.8589018203304</v>
      </c>
      <c r="Q21" s="11" t="str">
        <f>IF('[1]4.1b O&amp;M Costs GT'!BO55=0,"",'[1]4.1b O&amp;M Costs GT'!BO55)</f>
        <v/>
      </c>
      <c r="R21" s="11">
        <f>IF('[1]4.1b O&amp;M Costs GT'!BP55=0,"",'[1]4.1b O&amp;M Costs GT'!BP55)</f>
        <v>1303.6573207140511</v>
      </c>
      <c r="S21" s="11" t="str">
        <f>IF('[1]4.1b O&amp;M Costs GT'!BQ55=0,"",'[1]4.1b O&amp;M Costs GT'!BQ55)</f>
        <v/>
      </c>
      <c r="T21" s="11">
        <f>IF('[1]4.1b O&amp;M Costs GT'!BR55=0,"",'[1]4.1b O&amp;M Costs GT'!BR55)</f>
        <v>1543.8149312696526</v>
      </c>
      <c r="U21" s="11" t="str">
        <f>IF('[1]4.1b O&amp;M Costs GT'!BS55=0,"",'[1]4.1b O&amp;M Costs GT'!BS55)</f>
        <v/>
      </c>
      <c r="V21" s="11">
        <f>IF('[1]4.1b O&amp;M Costs GT'!BT55=0,"",'[1]4.1b O&amp;M Costs GT'!BT55)</f>
        <v>1828.213982418082</v>
      </c>
      <c r="W21" s="17">
        <f>SUM(C21:V21)</f>
        <v>9585.6361982935141</v>
      </c>
    </row>
    <row r="22" spans="1:23" x14ac:dyDescent="0.25">
      <c r="A22" s="35"/>
      <c r="B22" s="4" t="s">
        <v>6</v>
      </c>
      <c r="C22" s="11">
        <f>IF('[1]4.1b O&amp;M Costs GT'!BA56=0,"",'[1]4.1b O&amp;M Costs GT'!BA56)</f>
        <v>1222.6545661324458</v>
      </c>
      <c r="D22" s="11">
        <f>IF('[1]4.1b O&amp;M Costs GT'!BB56=0,"",'[1]4.1b O&amp;M Costs GT'!BB56)</f>
        <v>1330.5146741336475</v>
      </c>
      <c r="E22" s="11">
        <f>IF('[1]4.1b O&amp;M Costs GT'!BC56=0,"",'[1]4.1b O&amp;M Costs GT'!BC56)</f>
        <v>1447.8899822741919</v>
      </c>
      <c r="F22" s="11">
        <f>IF('[1]4.1b O&amp;M Costs GT'!BD56=0,"",'[1]4.1b O&amp;M Costs GT'!BD56)</f>
        <v>1575.619902226935</v>
      </c>
      <c r="G22" s="11">
        <f>IF('[1]4.1b O&amp;M Costs GT'!BE56=0,"",'[1]4.1b O&amp;M Costs GT'!BE56)</f>
        <v>1714.6178968613663</v>
      </c>
      <c r="H22" s="11">
        <f>IF('[1]4.1b O&amp;M Costs GT'!BF56=0,"",'[1]4.1b O&amp;M Costs GT'!BF56)</f>
        <v>1865.8780128901049</v>
      </c>
      <c r="I22" s="11">
        <f>IF('[1]4.1b O&amp;M Costs GT'!BG56=0,"",'[1]4.1b O&amp;M Costs GT'!BG56)</f>
        <v>2030.4819898122291</v>
      </c>
      <c r="J22" s="11">
        <f>IF('[1]4.1b O&amp;M Costs GT'!BH56=0,"",'[1]4.1b O&amp;M Costs GT'!BH56)</f>
        <v>2209.6069959931806</v>
      </c>
      <c r="K22" s="11">
        <f>IF('[1]4.1b O&amp;M Costs GT'!BI56=0,"",'[1]4.1b O&amp;M Costs GT'!BI56)</f>
        <v>2404.5340472059584</v>
      </c>
      <c r="L22" s="11">
        <f>IF('[1]4.1b O&amp;M Costs GT'!BJ56=0,"",'[1]4.1b O&amp;M Costs GT'!BJ56)</f>
        <v>2616.6571678389591</v>
      </c>
      <c r="M22" s="11">
        <f>IF('[1]4.1b O&amp;M Costs GT'!BK56=0,"",'[1]4.1b O&amp;M Costs GT'!BK56)</f>
        <v>2847.4933602870042</v>
      </c>
      <c r="N22" s="11">
        <f>IF('[1]4.1b O&amp;M Costs GT'!BL56=0,"",'[1]4.1b O&amp;M Costs GT'!BL56)</f>
        <v>3098.6934538218375</v>
      </c>
      <c r="O22" s="11">
        <f>IF('[1]4.1b O&amp;M Costs GT'!BM56=0,"",'[1]4.1b O&amp;M Costs GT'!BM56)</f>
        <v>3372.0539105280013</v>
      </c>
      <c r="P22" s="11">
        <f>IF('[1]4.1b O&amp;M Costs GT'!BN56=0,"",'[1]4.1b O&amp;M Costs GT'!BN56)</f>
        <v>3669.5296727344344</v>
      </c>
      <c r="Q22" s="11">
        <f>IF('[1]4.1b O&amp;M Costs GT'!BO56=0,"",'[1]4.1b O&amp;M Costs GT'!BO56)</f>
        <v>3993.2481438204677</v>
      </c>
      <c r="R22" s="11">
        <f>IF('[1]4.1b O&amp;M Costs GT'!BP56=0,"",'[1]4.1b O&amp;M Costs GT'!BP56)</f>
        <v>4345.5244023801706</v>
      </c>
      <c r="S22" s="11">
        <f>IF('[1]4.1b O&amp;M Costs GT'!BQ56=0,"",'[1]4.1b O&amp;M Costs GT'!BQ56)</f>
        <v>4728.8777585494645</v>
      </c>
      <c r="T22" s="11">
        <f>IF('[1]4.1b O&amp;M Costs GT'!BR56=0,"",'[1]4.1b O&amp;M Costs GT'!BR56)</f>
        <v>5146.0497708988423</v>
      </c>
      <c r="U22" s="11">
        <f>IF('[1]4.1b O&amp;M Costs GT'!BS56=0,"",'[1]4.1b O&amp;M Costs GT'!BS56)</f>
        <v>5600.0238527398642</v>
      </c>
      <c r="V22" s="11">
        <f>IF('[1]4.1b O&amp;M Costs GT'!BT56=0,"",'[1]4.1b O&amp;M Costs GT'!BT56)</f>
        <v>6094.0466080602728</v>
      </c>
      <c r="W22" s="17">
        <f>SUM(C22:V22)</f>
        <v>61313.996169189377</v>
      </c>
    </row>
    <row r="23" spans="1:23" x14ac:dyDescent="0.25">
      <c r="A23" s="35"/>
      <c r="B23" s="4" t="s">
        <v>5</v>
      </c>
      <c r="C23" s="11" t="str">
        <f>IF('[1]4.1b O&amp;M Costs GT'!BA65=0,"",'[1]4.1b O&amp;M Costs GT'!BA65)</f>
        <v/>
      </c>
      <c r="D23" s="11" t="str">
        <f>IF('[1]4.1b O&amp;M Costs GT'!BB65=0,"",'[1]4.1b O&amp;M Costs GT'!BB65)</f>
        <v/>
      </c>
      <c r="E23" s="11" t="str">
        <f>IF('[1]4.1b O&amp;M Costs GT'!BC65=0,"",'[1]4.1b O&amp;M Costs GT'!BC65)</f>
        <v/>
      </c>
      <c r="F23" s="11" t="str">
        <f>IF('[1]4.1b O&amp;M Costs GT'!BD65=0,"",'[1]4.1b O&amp;M Costs GT'!BD65)</f>
        <v/>
      </c>
      <c r="G23" s="11">
        <f>IF('[1]4.1b O&amp;M Costs GT'!BE65=0,"",'[1]4.1b O&amp;M Costs GT'!BE65)</f>
        <v>749.56169044723913</v>
      </c>
      <c r="H23" s="11" t="str">
        <f>IF('[1]4.1b O&amp;M Costs GT'!BF65=0,"",'[1]4.1b O&amp;M Costs GT'!BF65)</f>
        <v/>
      </c>
      <c r="I23" s="11" t="str">
        <f>IF('[1]4.1b O&amp;M Costs GT'!BG65=0,"",'[1]4.1b O&amp;M Costs GT'!BG65)</f>
        <v/>
      </c>
      <c r="J23" s="11" t="str">
        <f>IF('[1]4.1b O&amp;M Costs GT'!BH65=0,"",'[1]4.1b O&amp;M Costs GT'!BH65)</f>
        <v/>
      </c>
      <c r="K23" s="11" t="str">
        <f>IF('[1]4.1b O&amp;M Costs GT'!BI65=0,"",'[1]4.1b O&amp;M Costs GT'!BI65)</f>
        <v/>
      </c>
      <c r="L23" s="11">
        <f>IF('[1]4.1b O&amp;M Costs GT'!BJ65=0,"",'[1]4.1b O&amp;M Costs GT'!BJ65)</f>
        <v>915.03321150101431</v>
      </c>
      <c r="M23" s="11" t="str">
        <f>IF('[1]4.1b O&amp;M Costs GT'!BK65=0,"",'[1]4.1b O&amp;M Costs GT'!BK65)</f>
        <v/>
      </c>
      <c r="N23" s="11" t="str">
        <f>IF('[1]4.1b O&amp;M Costs GT'!BL65=0,"",'[1]4.1b O&amp;M Costs GT'!BL65)</f>
        <v/>
      </c>
      <c r="O23" s="11" t="str">
        <f>IF('[1]4.1b O&amp;M Costs GT'!BM65=0,"",'[1]4.1b O&amp;M Costs GT'!BM65)</f>
        <v/>
      </c>
      <c r="P23" s="11" t="str">
        <f>IF('[1]4.1b O&amp;M Costs GT'!BN65=0,"",'[1]4.1b O&amp;M Costs GT'!BN65)</f>
        <v/>
      </c>
      <c r="Q23" s="11">
        <f>IF('[1]4.1b O&amp;M Costs GT'!BO65=0,"",'[1]4.1b O&amp;M Costs GT'!BO65)</f>
        <v>1117.0338463406247</v>
      </c>
      <c r="R23" s="11" t="str">
        <f>IF('[1]4.1b O&amp;M Costs GT'!BP65=0,"",'[1]4.1b O&amp;M Costs GT'!BP65)</f>
        <v/>
      </c>
      <c r="S23" s="11" t="str">
        <f>IF('[1]4.1b O&amp;M Costs GT'!BQ65=0,"",'[1]4.1b O&amp;M Costs GT'!BQ65)</f>
        <v/>
      </c>
      <c r="T23" s="11" t="str">
        <f>IF('[1]4.1b O&amp;M Costs GT'!BR65=0,"",'[1]4.1b O&amp;M Costs GT'!BR65)</f>
        <v/>
      </c>
      <c r="U23" s="11" t="str">
        <f>IF('[1]4.1b O&amp;M Costs GT'!BS65=0,"",'[1]4.1b O&amp;M Costs GT'!BS65)</f>
        <v/>
      </c>
      <c r="V23" s="11">
        <f>IF('[1]4.1b O&amp;M Costs GT'!BT65=0,"",'[1]4.1b O&amp;M Costs GT'!BT65)</f>
        <v>1363.6276784136667</v>
      </c>
      <c r="W23" s="17">
        <f t="shared" ref="W23:W25" si="6">SUM(C23:V23)</f>
        <v>4145.2564267025446</v>
      </c>
    </row>
    <row r="24" spans="1:23" x14ac:dyDescent="0.25">
      <c r="A24" s="35"/>
      <c r="B24" s="4" t="s">
        <v>8</v>
      </c>
      <c r="C24" s="11">
        <f>IF('[1]4.1b O&amp;M Costs GT'!BA58+'[1]4.1b O&amp;M Costs GT'!BA59+'[1]4.1b O&amp;M Costs GT'!BA60+'[1]4.1b O&amp;M Costs GT'!BA66+'[1]4.1b O&amp;M Costs GT'!BA67=0,"",'[1]4.1b O&amp;M Costs GT'!BA58+'[1]4.1b O&amp;M Costs GT'!BA59+'[1]4.1b O&amp;M Costs GT'!BA60+'[1]4.1b O&amp;M Costs GT'!BA66+'[1]4.1b O&amp;M Costs GT'!BA67)</f>
        <v>6313.2775793566298</v>
      </c>
      <c r="D24" s="11">
        <f>IF('[1]4.1b O&amp;M Costs GT'!BB58+'[1]4.1b O&amp;M Costs GT'!BB59+'[1]4.1b O&amp;M Costs GT'!BB60+'[1]4.1b O&amp;M Costs GT'!BB66+'[1]4.1b O&amp;M Costs GT'!BB67=0,"",'[1]4.1b O&amp;M Costs GT'!BB58+'[1]4.1b O&amp;M Costs GT'!BB59+'[1]4.1b O&amp;M Costs GT'!BB60+'[1]4.1b O&amp;M Costs GT'!BB66+'[1]4.1b O&amp;M Costs GT'!BB67)</f>
        <v>6607.8800290721265</v>
      </c>
      <c r="E24" s="11">
        <f>IF('[1]4.1b O&amp;M Costs GT'!BC58+'[1]4.1b O&amp;M Costs GT'!BC59+'[1]4.1b O&amp;M Costs GT'!BC60+'[1]4.1b O&amp;M Costs GT'!BC66+'[1]4.1b O&amp;M Costs GT'!BC67=0,"",'[1]4.1b O&amp;M Costs GT'!BC58+'[1]4.1b O&amp;M Costs GT'!BC59+'[1]4.1b O&amp;M Costs GT'!BC60+'[1]4.1b O&amp;M Costs GT'!BC66+'[1]4.1b O&amp;M Costs GT'!BC67)</f>
        <v>6917.7941721825855</v>
      </c>
      <c r="F24" s="11">
        <f>IF('[1]4.1b O&amp;M Costs GT'!BD58+'[1]4.1b O&amp;M Costs GT'!BD59+'[1]4.1b O&amp;M Costs GT'!BD60+'[1]4.1b O&amp;M Costs GT'!BD66+'[1]4.1b O&amp;M Costs GT'!BD67=0,"",'[1]4.1b O&amp;M Costs GT'!BD58+'[1]4.1b O&amp;M Costs GT'!BD59+'[1]4.1b O&amp;M Costs GT'!BD60+'[1]4.1b O&amp;M Costs GT'!BD66+'[1]4.1b O&amp;M Costs GT'!BD67)</f>
        <v>7243.9361907531129</v>
      </c>
      <c r="G24" s="11">
        <f>IF('[1]4.1b O&amp;M Costs GT'!BE58+'[1]4.1b O&amp;M Costs GT'!BE59+'[1]4.1b O&amp;M Costs GT'!BE60+'[1]4.1b O&amp;M Costs GT'!BE66+'[1]4.1b O&amp;M Costs GT'!BE67=0,"",'[1]4.1b O&amp;M Costs GT'!BE58+'[1]4.1b O&amp;M Costs GT'!BE59+'[1]4.1b O&amp;M Costs GT'!BE60+'[1]4.1b O&amp;M Costs GT'!BE66+'[1]4.1b O&amp;M Costs GT'!BE67)</f>
        <v>7587.2854026303112</v>
      </c>
      <c r="H24" s="11" t="str">
        <f>IF('[1]4.1b O&amp;M Costs GT'!BF58+'[1]4.1b O&amp;M Costs GT'!BF59+'[1]4.1b O&amp;M Costs GT'!BF60+'[1]4.1b O&amp;M Costs GT'!BF66+'[1]4.1b O&amp;M Costs GT'!BF67=0,"",'[1]4.1b O&amp;M Costs GT'!BF58+'[1]4.1b O&amp;M Costs GT'!BF59+'[1]4.1b O&amp;M Costs GT'!BF60+'[1]4.1b O&amp;M Costs GT'!BF66+'[1]4.1b O&amp;M Costs GT'!BF67)</f>
        <v/>
      </c>
      <c r="I24" s="11" t="str">
        <f>IF('[1]4.1b O&amp;M Costs GT'!BG58+'[1]4.1b O&amp;M Costs GT'!BG59+'[1]4.1b O&amp;M Costs GT'!BG60+'[1]4.1b O&amp;M Costs GT'!BG66+'[1]4.1b O&amp;M Costs GT'!BG67=0,"",'[1]4.1b O&amp;M Costs GT'!BG58+'[1]4.1b O&amp;M Costs GT'!BG59+'[1]4.1b O&amp;M Costs GT'!BG60+'[1]4.1b O&amp;M Costs GT'!BG66+'[1]4.1b O&amp;M Costs GT'!BG67)</f>
        <v/>
      </c>
      <c r="J24" s="11" t="str">
        <f>IF('[1]4.1b O&amp;M Costs GT'!BH58+'[1]4.1b O&amp;M Costs GT'!BH59+'[1]4.1b O&amp;M Costs GT'!BH60+'[1]4.1b O&amp;M Costs GT'!BH66+'[1]4.1b O&amp;M Costs GT'!BH67=0,"",'[1]4.1b O&amp;M Costs GT'!BH58+'[1]4.1b O&amp;M Costs GT'!BH59+'[1]4.1b O&amp;M Costs GT'!BH60+'[1]4.1b O&amp;M Costs GT'!BH66+'[1]4.1b O&amp;M Costs GT'!BH67)</f>
        <v/>
      </c>
      <c r="K24" s="11" t="str">
        <f>IF('[1]4.1b O&amp;M Costs GT'!BI58+'[1]4.1b O&amp;M Costs GT'!BI59+'[1]4.1b O&amp;M Costs GT'!BI60+'[1]4.1b O&amp;M Costs GT'!BI66+'[1]4.1b O&amp;M Costs GT'!BI67=0,"",'[1]4.1b O&amp;M Costs GT'!BI58+'[1]4.1b O&amp;M Costs GT'!BI59+'[1]4.1b O&amp;M Costs GT'!BI60+'[1]4.1b O&amp;M Costs GT'!BI66+'[1]4.1b O&amp;M Costs GT'!BI67)</f>
        <v/>
      </c>
      <c r="L24" s="11" t="str">
        <f>IF('[1]4.1b O&amp;M Costs GT'!BJ58+'[1]4.1b O&amp;M Costs GT'!BJ59+'[1]4.1b O&amp;M Costs GT'!BJ60+'[1]4.1b O&amp;M Costs GT'!BJ66+'[1]4.1b O&amp;M Costs GT'!BJ67=0,"",'[1]4.1b O&amp;M Costs GT'!BJ58+'[1]4.1b O&amp;M Costs GT'!BJ59+'[1]4.1b O&amp;M Costs GT'!BJ60+'[1]4.1b O&amp;M Costs GT'!BJ66+'[1]4.1b O&amp;M Costs GT'!BJ67)</f>
        <v/>
      </c>
      <c r="M24" s="11" t="str">
        <f>IF('[1]4.1b O&amp;M Costs GT'!BK58+'[1]4.1b O&amp;M Costs GT'!BK59+'[1]4.1b O&amp;M Costs GT'!BK60+'[1]4.1b O&amp;M Costs GT'!BK66+'[1]4.1b O&amp;M Costs GT'!BK67=0,"",'[1]4.1b O&amp;M Costs GT'!BK58+'[1]4.1b O&amp;M Costs GT'!BK59+'[1]4.1b O&amp;M Costs GT'!BK60+'[1]4.1b O&amp;M Costs GT'!BK66+'[1]4.1b O&amp;M Costs GT'!BK67)</f>
        <v/>
      </c>
      <c r="N24" s="11" t="str">
        <f>IF('[1]4.1b O&amp;M Costs GT'!BL58+'[1]4.1b O&amp;M Costs GT'!BL59+'[1]4.1b O&amp;M Costs GT'!BL60+'[1]4.1b O&amp;M Costs GT'!BL66+'[1]4.1b O&amp;M Costs GT'!BL67=0,"",'[1]4.1b O&amp;M Costs GT'!BL58+'[1]4.1b O&amp;M Costs GT'!BL59+'[1]4.1b O&amp;M Costs GT'!BL60+'[1]4.1b O&amp;M Costs GT'!BL66+'[1]4.1b O&amp;M Costs GT'!BL67)</f>
        <v/>
      </c>
      <c r="O24" s="11" t="str">
        <f>IF('[1]4.1b O&amp;M Costs GT'!BM58+'[1]4.1b O&amp;M Costs GT'!BM59+'[1]4.1b O&amp;M Costs GT'!BM60+'[1]4.1b O&amp;M Costs GT'!BM66+'[1]4.1b O&amp;M Costs GT'!BM67=0,"",'[1]4.1b O&amp;M Costs GT'!BM58+'[1]4.1b O&amp;M Costs GT'!BM59+'[1]4.1b O&amp;M Costs GT'!BM60+'[1]4.1b O&amp;M Costs GT'!BM66+'[1]4.1b O&amp;M Costs GT'!BM67)</f>
        <v/>
      </c>
      <c r="P24" s="11" t="str">
        <f>IF('[1]4.1b O&amp;M Costs GT'!BN58+'[1]4.1b O&amp;M Costs GT'!BN59+'[1]4.1b O&amp;M Costs GT'!BN60+'[1]4.1b O&amp;M Costs GT'!BN66+'[1]4.1b O&amp;M Costs GT'!BN67=0,"",'[1]4.1b O&amp;M Costs GT'!BN58+'[1]4.1b O&amp;M Costs GT'!BN59+'[1]4.1b O&amp;M Costs GT'!BN60+'[1]4.1b O&amp;M Costs GT'!BN66+'[1]4.1b O&amp;M Costs GT'!BN67)</f>
        <v/>
      </c>
      <c r="Q24" s="11" t="str">
        <f>IF('[1]4.1b O&amp;M Costs GT'!BO58+'[1]4.1b O&amp;M Costs GT'!BO59+'[1]4.1b O&amp;M Costs GT'!BO60+'[1]4.1b O&amp;M Costs GT'!BO66+'[1]4.1b O&amp;M Costs GT'!BO67=0,"",'[1]4.1b O&amp;M Costs GT'!BO58+'[1]4.1b O&amp;M Costs GT'!BO59+'[1]4.1b O&amp;M Costs GT'!BO60+'[1]4.1b O&amp;M Costs GT'!BO66+'[1]4.1b O&amp;M Costs GT'!BO67)</f>
        <v/>
      </c>
      <c r="R24" s="11" t="str">
        <f>IF('[1]4.1b O&amp;M Costs GT'!BP58+'[1]4.1b O&amp;M Costs GT'!BP59+'[1]4.1b O&amp;M Costs GT'!BP60+'[1]4.1b O&amp;M Costs GT'!BP66+'[1]4.1b O&amp;M Costs GT'!BP67=0,"",'[1]4.1b O&amp;M Costs GT'!BP58+'[1]4.1b O&amp;M Costs GT'!BP59+'[1]4.1b O&amp;M Costs GT'!BP60+'[1]4.1b O&amp;M Costs GT'!BP66+'[1]4.1b O&amp;M Costs GT'!BP67)</f>
        <v/>
      </c>
      <c r="S24" s="11" t="str">
        <f>IF('[1]4.1b O&amp;M Costs GT'!BQ58+'[1]4.1b O&amp;M Costs GT'!BQ59+'[1]4.1b O&amp;M Costs GT'!BQ60+'[1]4.1b O&amp;M Costs GT'!BQ66+'[1]4.1b O&amp;M Costs GT'!BQ67=0,"",'[1]4.1b O&amp;M Costs GT'!BQ58+'[1]4.1b O&amp;M Costs GT'!BQ59+'[1]4.1b O&amp;M Costs GT'!BQ60+'[1]4.1b O&amp;M Costs GT'!BQ66+'[1]4.1b O&amp;M Costs GT'!BQ67)</f>
        <v/>
      </c>
      <c r="T24" s="11" t="str">
        <f>IF('[1]4.1b O&amp;M Costs GT'!BR58+'[1]4.1b O&amp;M Costs GT'!BR59+'[1]4.1b O&amp;M Costs GT'!BR60+'[1]4.1b O&amp;M Costs GT'!BR66+'[1]4.1b O&amp;M Costs GT'!BR67=0,"",'[1]4.1b O&amp;M Costs GT'!BR58+'[1]4.1b O&amp;M Costs GT'!BR59+'[1]4.1b O&amp;M Costs GT'!BR60+'[1]4.1b O&amp;M Costs GT'!BR66+'[1]4.1b O&amp;M Costs GT'!BR67)</f>
        <v/>
      </c>
      <c r="U24" s="11" t="str">
        <f>IF('[1]4.1b O&amp;M Costs GT'!BS58+'[1]4.1b O&amp;M Costs GT'!BS59+'[1]4.1b O&amp;M Costs GT'!BS60+'[1]4.1b O&amp;M Costs GT'!BS66+'[1]4.1b O&amp;M Costs GT'!BS67=0,"",'[1]4.1b O&amp;M Costs GT'!BS58+'[1]4.1b O&amp;M Costs GT'!BS59+'[1]4.1b O&amp;M Costs GT'!BS60+'[1]4.1b O&amp;M Costs GT'!BS66+'[1]4.1b O&amp;M Costs GT'!BS67)</f>
        <v/>
      </c>
      <c r="V24" s="11" t="str">
        <f>IF('[1]4.1b O&amp;M Costs GT'!BT58+'[1]4.1b O&amp;M Costs GT'!BT59+'[1]4.1b O&amp;M Costs GT'!BT60+'[1]4.1b O&amp;M Costs GT'!BT66+'[1]4.1b O&amp;M Costs GT'!BT67=0,"",'[1]4.1b O&amp;M Costs GT'!BT58+'[1]4.1b O&amp;M Costs GT'!BT59+'[1]4.1b O&amp;M Costs GT'!BT60+'[1]4.1b O&amp;M Costs GT'!BT66+'[1]4.1b O&amp;M Costs GT'!BT67)</f>
        <v/>
      </c>
      <c r="W24" s="17">
        <f t="shared" si="6"/>
        <v>34670.173373994767</v>
      </c>
    </row>
    <row r="25" spans="1:23" x14ac:dyDescent="0.25">
      <c r="A25" s="35"/>
      <c r="B25" s="4" t="s">
        <v>2</v>
      </c>
      <c r="C25" s="16">
        <f>SUM(C21:C24)</f>
        <v>7535.932145489076</v>
      </c>
      <c r="D25" s="16">
        <f t="shared" ref="D25:V25" si="7">SUM(D21:D24)</f>
        <v>8337.5491054458689</v>
      </c>
      <c r="E25" s="16">
        <f t="shared" si="7"/>
        <v>8365.6841544567778</v>
      </c>
      <c r="F25" s="16">
        <f t="shared" si="7"/>
        <v>9292.2420636481293</v>
      </c>
      <c r="G25" s="16">
        <f t="shared" si="7"/>
        <v>10051.464989938917</v>
      </c>
      <c r="H25" s="16">
        <f t="shared" si="7"/>
        <v>2425.6414167571365</v>
      </c>
      <c r="I25" s="16">
        <f t="shared" si="7"/>
        <v>2030.4819898122291</v>
      </c>
      <c r="J25" s="16">
        <f t="shared" si="7"/>
        <v>2872.4890947911349</v>
      </c>
      <c r="K25" s="16">
        <f t="shared" si="7"/>
        <v>2404.5340472059584</v>
      </c>
      <c r="L25" s="16">
        <f t="shared" si="7"/>
        <v>4316.6875296916614</v>
      </c>
      <c r="M25" s="16">
        <f t="shared" si="7"/>
        <v>2847.4933602870042</v>
      </c>
      <c r="N25" s="16">
        <f t="shared" si="7"/>
        <v>4028.3014899683885</v>
      </c>
      <c r="O25" s="16">
        <f t="shared" si="7"/>
        <v>3372.0539105280013</v>
      </c>
      <c r="P25" s="16">
        <f t="shared" si="7"/>
        <v>4770.388574554765</v>
      </c>
      <c r="Q25" s="16">
        <f t="shared" si="7"/>
        <v>5110.2819901610928</v>
      </c>
      <c r="R25" s="16">
        <f t="shared" si="7"/>
        <v>5649.1817230942215</v>
      </c>
      <c r="S25" s="16">
        <f t="shared" si="7"/>
        <v>4728.8777585494645</v>
      </c>
      <c r="T25" s="16">
        <f t="shared" si="7"/>
        <v>6689.8647021684947</v>
      </c>
      <c r="U25" s="16">
        <f t="shared" si="7"/>
        <v>5600.0238527398642</v>
      </c>
      <c r="V25" s="16">
        <f t="shared" si="7"/>
        <v>9285.8882688920221</v>
      </c>
      <c r="W25" s="17">
        <f t="shared" si="6"/>
        <v>109715.06216818021</v>
      </c>
    </row>
    <row r="26" spans="1:23" x14ac:dyDescent="0.25">
      <c r="A26" s="35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5"/>
    </row>
    <row r="27" spans="1:23" x14ac:dyDescent="0.25">
      <c r="A27" s="34" t="str">
        <f>CONCATENATE("2.1.5 Restore ",AD5," ha of pine forests in Guatemala, Honduras and Nicaragua.")</f>
        <v>2.1.5 Restore 250 ha of pine forests in Guatemala, Honduras and Nicaragua.</v>
      </c>
      <c r="B27" s="7" t="s">
        <v>4</v>
      </c>
      <c r="C27" s="13" t="str">
        <f>IF('[1]4.1b O&amp;M Costs GT'!BA80=0,"",'[1]4.1b O&amp;M Costs GT'!BA80)</f>
        <v/>
      </c>
      <c r="D27" s="13">
        <f>IF('[1]4.1b O&amp;M Costs GT'!BB80=0,"",'[1]4.1b O&amp;M Costs GT'!BB80)</f>
        <v>169.13322128817558</v>
      </c>
      <c r="E27" s="13" t="str">
        <f>IF('[1]4.1b O&amp;M Costs GT'!BC80=0,"",'[1]4.1b O&amp;M Costs GT'!BC80)</f>
        <v/>
      </c>
      <c r="F27" s="13">
        <f>IF('[1]4.1b O&amp;M Costs GT'!BD80=0,"",'[1]4.1b O&amp;M Costs GT'!BD80)</f>
        <v>200.29066553732224</v>
      </c>
      <c r="G27" s="13" t="str">
        <f>IF('[1]4.1b O&amp;M Costs GT'!BE80=0,"",'[1]4.1b O&amp;M Costs GT'!BE80)</f>
        <v/>
      </c>
      <c r="H27" s="13">
        <f>IF('[1]4.1b O&amp;M Costs GT'!BF80=0,"",'[1]4.1b O&amp;M Costs GT'!BF80)</f>
        <v>237.18788299450486</v>
      </c>
      <c r="I27" s="13" t="str">
        <f>IF('[1]4.1b O&amp;M Costs GT'!BG80=0,"",'[1]4.1b O&amp;M Costs GT'!BG80)</f>
        <v/>
      </c>
      <c r="J27" s="13">
        <f>IF('[1]4.1b O&amp;M Costs GT'!BH80=0,"",'[1]4.1b O&amp;M Costs GT'!BH80)</f>
        <v>280.8822452533704</v>
      </c>
      <c r="K27" s="13" t="str">
        <f>IF('[1]4.1b O&amp;M Costs GT'!BI80=0,"",'[1]4.1b O&amp;M Costs GT'!BI80)</f>
        <v/>
      </c>
      <c r="L27" s="13">
        <f>IF('[1]4.1b O&amp;M Costs GT'!BJ80=0,"",'[1]4.1b O&amp;M Costs GT'!BJ80)</f>
        <v>332.6259111659694</v>
      </c>
      <c r="M27" s="13" t="str">
        <f>IF('[1]4.1b O&amp;M Costs GT'!BK80=0,"",'[1]4.1b O&amp;M Costs GT'!BK80)</f>
        <v/>
      </c>
      <c r="N27" s="13">
        <f>IF('[1]4.1b O&amp;M Costs GT'!BL80=0,"",'[1]4.1b O&amp;M Costs GT'!BL80)</f>
        <v>393.90171023158956</v>
      </c>
      <c r="O27" s="13" t="str">
        <f>IF('[1]4.1b O&amp;M Costs GT'!BM80=0,"",'[1]4.1b O&amp;M Costs GT'!BM80)</f>
        <v/>
      </c>
      <c r="P27" s="13">
        <f>IF('[1]4.1b O&amp;M Costs GT'!BN80=0,"",'[1]4.1b O&amp;M Costs GT'!BN80)</f>
        <v>466.46563636454681</v>
      </c>
      <c r="Q27" s="13" t="str">
        <f>IF('[1]4.1b O&amp;M Costs GT'!BO80=0,"",'[1]4.1b O&amp;M Costs GT'!BO80)</f>
        <v/>
      </c>
      <c r="R27" s="13">
        <f>IF('[1]4.1b O&amp;M Costs GT'!BP80=0,"",'[1]4.1b O&amp;M Costs GT'!BP80)</f>
        <v>552.39716979408945</v>
      </c>
      <c r="S27" s="13" t="str">
        <f>IF('[1]4.1b O&amp;M Costs GT'!BQ80=0,"",'[1]4.1b O&amp;M Costs GT'!BQ80)</f>
        <v/>
      </c>
      <c r="T27" s="13">
        <f>IF('[1]4.1b O&amp;M Costs GT'!BR80=0,"",'[1]4.1b O&amp;M Costs GT'!BR80)</f>
        <v>654.15886918205615</v>
      </c>
      <c r="U27" s="13" t="str">
        <f>IF('[1]4.1b O&amp;M Costs GT'!BS80=0,"",'[1]4.1b O&amp;M Costs GT'!BS80)</f>
        <v/>
      </c>
      <c r="V27" s="13">
        <f>IF('[1]4.1b O&amp;M Costs GT'!BT80=0,"",'[1]4.1b O&amp;M Costs GT'!BT80)</f>
        <v>774.66694170257711</v>
      </c>
      <c r="W27" s="15">
        <f t="shared" ref="W27:W30" si="8">SUM(C27:V27)</f>
        <v>4061.7102535142012</v>
      </c>
    </row>
    <row r="28" spans="1:23" x14ac:dyDescent="0.25">
      <c r="A28" s="34"/>
      <c r="B28" s="7" t="s">
        <v>6</v>
      </c>
      <c r="C28" s="13">
        <f>IF('[1]4.1b O&amp;M Costs GT'!BA81=0,"",'[1]4.1b O&amp;M Costs GT'!BA81)</f>
        <v>518.07396870018886</v>
      </c>
      <c r="D28" s="13">
        <f>IF('[1]4.1b O&amp;M Costs GT'!BB81=0,"",'[1]4.1b O&amp;M Costs GT'!BB81)</f>
        <v>563.77740429391838</v>
      </c>
      <c r="E28" s="13">
        <f>IF('[1]4.1b O&amp;M Costs GT'!BC81=0,"",'[1]4.1b O&amp;M Costs GT'!BC81)</f>
        <v>613.51270435347112</v>
      </c>
      <c r="F28" s="13">
        <f>IF('[1]4.1b O&amp;M Costs GT'!BD81=0,"",'[1]4.1b O&amp;M Costs GT'!BD81)</f>
        <v>667.63555179107414</v>
      </c>
      <c r="G28" s="13">
        <f>IF('[1]4.1b O&amp;M Costs GT'!BE81=0,"",'[1]4.1b O&amp;M Costs GT'!BE81)</f>
        <v>726.53300714464672</v>
      </c>
      <c r="H28" s="13">
        <f>IF('[1]4.1b O&amp;M Costs GT'!BF81=0,"",'[1]4.1b O&amp;M Costs GT'!BF81)</f>
        <v>790.62627664834952</v>
      </c>
      <c r="I28" s="13">
        <f>IF('[1]4.1b O&amp;M Costs GT'!BG81=0,"",'[1]4.1b O&amp;M Costs GT'!BG81)</f>
        <v>860.37372449670727</v>
      </c>
      <c r="J28" s="13">
        <f>IF('[1]4.1b O&amp;M Costs GT'!BH81=0,"",'[1]4.1b O&amp;M Costs GT'!BH81)</f>
        <v>936.274150844568</v>
      </c>
      <c r="K28" s="13">
        <f>IF('[1]4.1b O&amp;M Costs GT'!BI81=0,"",'[1]4.1b O&amp;M Costs GT'!BI81)</f>
        <v>1018.8703589855756</v>
      </c>
      <c r="L28" s="13">
        <f>IF('[1]4.1b O&amp;M Costs GT'!BJ81=0,"",'[1]4.1b O&amp;M Costs GT'!BJ81)</f>
        <v>1108.753037219898</v>
      </c>
      <c r="M28" s="13">
        <f>IF('[1]4.1b O&amp;M Costs GT'!BK81=0,"",'[1]4.1b O&amp;M Costs GT'!BK81)</f>
        <v>1206.5649831724595</v>
      </c>
      <c r="N28" s="13">
        <f>IF('[1]4.1b O&amp;M Costs GT'!BL81=0,"",'[1]4.1b O&amp;M Costs GT'!BL81)</f>
        <v>1313.0057007719652</v>
      </c>
      <c r="O28" s="13">
        <f>IF('[1]4.1b O&amp;M Costs GT'!BM81=0,"",'[1]4.1b O&amp;M Costs GT'!BM81)</f>
        <v>1428.8364027661023</v>
      </c>
      <c r="P28" s="13">
        <f>IF('[1]4.1b O&amp;M Costs GT'!BN81=0,"",'[1]4.1b O&amp;M Costs GT'!BN81)</f>
        <v>1554.8854545484892</v>
      </c>
      <c r="Q28" s="13">
        <f>IF('[1]4.1b O&amp;M Costs GT'!BO81=0,"",'[1]4.1b O&amp;M Costs GT'!BO81)</f>
        <v>1692.0542982290117</v>
      </c>
      <c r="R28" s="13">
        <f>IF('[1]4.1b O&amp;M Costs GT'!BP81=0,"",'[1]4.1b O&amp;M Costs GT'!BP81)</f>
        <v>1841.3238993136315</v>
      </c>
      <c r="S28" s="13">
        <f>IF('[1]4.1b O&amp;M Costs GT'!BQ81=0,"",'[1]4.1b O&amp;M Costs GT'!BQ81)</f>
        <v>2003.7617620972305</v>
      </c>
      <c r="T28" s="13">
        <f>IF('[1]4.1b O&amp;M Costs GT'!BR81=0,"",'[1]4.1b O&amp;M Costs GT'!BR81)</f>
        <v>2180.5295639401875</v>
      </c>
      <c r="U28" s="13">
        <f>IF('[1]4.1b O&amp;M Costs GT'!BS81=0,"",'[1]4.1b O&amp;M Costs GT'!BS81)</f>
        <v>2372.8914630253662</v>
      </c>
      <c r="V28" s="13">
        <f>IF('[1]4.1b O&amp;M Costs GT'!BT81=0,"",'[1]4.1b O&amp;M Costs GT'!BT81)</f>
        <v>2582.2231390085904</v>
      </c>
      <c r="W28" s="15">
        <f t="shared" si="8"/>
        <v>25980.506851351434</v>
      </c>
    </row>
    <row r="29" spans="1:23" x14ac:dyDescent="0.25">
      <c r="A29" s="34"/>
      <c r="B29" s="7" t="s">
        <v>5</v>
      </c>
      <c r="C29" s="13" t="str">
        <f>IF('[1]4.1b O&amp;M Costs GT'!BA90=0,"",'[1]4.1b O&amp;M Costs GT'!BA90)</f>
        <v/>
      </c>
      <c r="D29" s="13" t="str">
        <f>IF('[1]4.1b O&amp;M Costs GT'!BB90=0,"",'[1]4.1b O&amp;M Costs GT'!BB90)</f>
        <v/>
      </c>
      <c r="E29" s="13" t="str">
        <f>IF('[1]4.1b O&amp;M Costs GT'!BC90=0,"",'[1]4.1b O&amp;M Costs GT'!BC90)</f>
        <v/>
      </c>
      <c r="F29" s="13" t="str">
        <f>IF('[1]4.1b O&amp;M Costs GT'!BD90=0,"",'[1]4.1b O&amp;M Costs GT'!BD90)</f>
        <v/>
      </c>
      <c r="G29" s="13">
        <f>IF('[1]4.1b O&amp;M Costs GT'!BE90=0,"",'[1]4.1b O&amp;M Costs GT'!BE90)</f>
        <v>317.61088578272847</v>
      </c>
      <c r="H29" s="13" t="str">
        <f>IF('[1]4.1b O&amp;M Costs GT'!BF90=0,"",'[1]4.1b O&amp;M Costs GT'!BF90)</f>
        <v/>
      </c>
      <c r="I29" s="13" t="str">
        <f>IF('[1]4.1b O&amp;M Costs GT'!BG90=0,"",'[1]4.1b O&amp;M Costs GT'!BG90)</f>
        <v/>
      </c>
      <c r="J29" s="13" t="str">
        <f>IF('[1]4.1b O&amp;M Costs GT'!BH90=0,"",'[1]4.1b O&amp;M Costs GT'!BH90)</f>
        <v/>
      </c>
      <c r="K29" s="13" t="str">
        <f>IF('[1]4.1b O&amp;M Costs GT'!BI90=0,"",'[1]4.1b O&amp;M Costs GT'!BI90)</f>
        <v/>
      </c>
      <c r="L29" s="13">
        <f>IF('[1]4.1b O&amp;M Costs GT'!BJ90=0,"",'[1]4.1b O&amp;M Costs GT'!BJ90)</f>
        <v>387.72593707670097</v>
      </c>
      <c r="M29" s="13" t="str">
        <f>IF('[1]4.1b O&amp;M Costs GT'!BK90=0,"",'[1]4.1b O&amp;M Costs GT'!BK90)</f>
        <v/>
      </c>
      <c r="N29" s="13" t="str">
        <f>IF('[1]4.1b O&amp;M Costs GT'!BL90=0,"",'[1]4.1b O&amp;M Costs GT'!BL90)</f>
        <v/>
      </c>
      <c r="O29" s="13" t="str">
        <f>IF('[1]4.1b O&amp;M Costs GT'!BM90=0,"",'[1]4.1b O&amp;M Costs GT'!BM90)</f>
        <v/>
      </c>
      <c r="P29" s="13" t="str">
        <f>IF('[1]4.1b O&amp;M Costs GT'!BN90=0,"",'[1]4.1b O&amp;M Costs GT'!BN90)</f>
        <v/>
      </c>
      <c r="Q29" s="13">
        <f>IF('[1]4.1b O&amp;M Costs GT'!BO90=0,"",'[1]4.1b O&amp;M Costs GT'!BO90)</f>
        <v>473.31942641551888</v>
      </c>
      <c r="R29" s="13" t="str">
        <f>IF('[1]4.1b O&amp;M Costs GT'!BP90=0,"",'[1]4.1b O&amp;M Costs GT'!BP90)</f>
        <v/>
      </c>
      <c r="S29" s="13" t="str">
        <f>IF('[1]4.1b O&amp;M Costs GT'!BQ90=0,"",'[1]4.1b O&amp;M Costs GT'!BQ90)</f>
        <v/>
      </c>
      <c r="T29" s="13" t="str">
        <f>IF('[1]4.1b O&amp;M Costs GT'!BR90=0,"",'[1]4.1b O&amp;M Costs GT'!BR90)</f>
        <v/>
      </c>
      <c r="U29" s="13" t="str">
        <f>IF('[1]4.1b O&amp;M Costs GT'!BS90=0,"",'[1]4.1b O&amp;M Costs GT'!BS90)</f>
        <v/>
      </c>
      <c r="V29" s="13">
        <f>IF('[1]4.1b O&amp;M Costs GT'!BT90=0,"",'[1]4.1b O&amp;M Costs GT'!BT90)</f>
        <v>577.8083383108758</v>
      </c>
      <c r="W29" s="15">
        <f t="shared" si="8"/>
        <v>1756.4645875858241</v>
      </c>
    </row>
    <row r="30" spans="1:23" x14ac:dyDescent="0.25">
      <c r="A30" s="34"/>
      <c r="B30" s="7" t="s">
        <v>8</v>
      </c>
      <c r="C30" s="13">
        <f>IF('[1]4.1b O&amp;M Costs GT'!BA83+'[1]4.1b O&amp;M Costs GT'!BA84+'[1]4.1b O&amp;M Costs GT'!BA85+'[1]4.1b O&amp;M Costs GT'!BA91+'[1]4.1b O&amp;M Costs GT'!BA92=0,"",'[1]4.1b O&amp;M Costs GT'!BA83+'[1]4.1b O&amp;M Costs GT'!BA84+'[1]4.1b O&amp;M Costs GT'!BA85+'[1]4.1b O&amp;M Costs GT'!BA91+'[1]4.1b O&amp;M Costs GT'!BA92)</f>
        <v>2911.3868595985632</v>
      </c>
      <c r="D30" s="13">
        <f>IF('[1]4.1b O&amp;M Costs GT'!BB83+'[1]4.1b O&amp;M Costs GT'!BB84+'[1]4.1b O&amp;M Costs GT'!BB85+'[1]4.1b O&amp;M Costs GT'!BB91+'[1]4.1b O&amp;M Costs GT'!BB92=0,"",'[1]4.1b O&amp;M Costs GT'!BB83+'[1]4.1b O&amp;M Costs GT'!BB84+'[1]4.1b O&amp;M Costs GT'!BB85+'[1]4.1b O&amp;M Costs GT'!BB91+'[1]4.1b O&amp;M Costs GT'!BB92)</f>
        <v>3168.2235081565541</v>
      </c>
      <c r="E30" s="13">
        <f>IF('[1]4.1b O&amp;M Costs GT'!BC83+'[1]4.1b O&amp;M Costs GT'!BC84+'[1]4.1b O&amp;M Costs GT'!BC85+'[1]4.1b O&amp;M Costs GT'!BC91+'[1]4.1b O&amp;M Costs GT'!BC92=0,"",'[1]4.1b O&amp;M Costs GT'!BC83+'[1]4.1b O&amp;M Costs GT'!BC84+'[1]4.1b O&amp;M Costs GT'!BC85+'[1]4.1b O&amp;M Costs GT'!BC91+'[1]4.1b O&amp;M Costs GT'!BC92)</f>
        <v>3447.7177653470153</v>
      </c>
      <c r="F30" s="13">
        <f>IF('[1]4.1b O&amp;M Costs GT'!BD83+'[1]4.1b O&amp;M Costs GT'!BD84+'[1]4.1b O&amp;M Costs GT'!BD85+'[1]4.1b O&amp;M Costs GT'!BD91+'[1]4.1b O&amp;M Costs GT'!BD92=0,"",'[1]4.1b O&amp;M Costs GT'!BD83+'[1]4.1b O&amp;M Costs GT'!BD84+'[1]4.1b O&amp;M Costs GT'!BD85+'[1]4.1b O&amp;M Costs GT'!BD91+'[1]4.1b O&amp;M Costs GT'!BD92)</f>
        <v>3751.8684394857546</v>
      </c>
      <c r="G30" s="13">
        <f>IF('[1]4.1b O&amp;M Costs GT'!BE83+'[1]4.1b O&amp;M Costs GT'!BE84+'[1]4.1b O&amp;M Costs GT'!BE85+'[1]4.1b O&amp;M Costs GT'!BE91+'[1]4.1b O&amp;M Costs GT'!BE92=0,"",'[1]4.1b O&amp;M Costs GT'!BE83+'[1]4.1b O&amp;M Costs GT'!BE84+'[1]4.1b O&amp;M Costs GT'!BE85+'[1]4.1b O&amp;M Costs GT'!BE91+'[1]4.1b O&amp;M Costs GT'!BE92)</f>
        <v>4082.8506697074326</v>
      </c>
      <c r="H30" s="13" t="str">
        <f>IF('[1]4.1b O&amp;M Costs GT'!BF83+'[1]4.1b O&amp;M Costs GT'!BF84+'[1]4.1b O&amp;M Costs GT'!BF85+'[1]4.1b O&amp;M Costs GT'!BF91+'[1]4.1b O&amp;M Costs GT'!BF92=0,"",'[1]4.1b O&amp;M Costs GT'!BF83+'[1]4.1b O&amp;M Costs GT'!BF84+'[1]4.1b O&amp;M Costs GT'!BF85+'[1]4.1b O&amp;M Costs GT'!BF91+'[1]4.1b O&amp;M Costs GT'!BF92)</f>
        <v/>
      </c>
      <c r="I30" s="13" t="str">
        <f>IF('[1]4.1b O&amp;M Costs GT'!BG83+'[1]4.1b O&amp;M Costs GT'!BG84+'[1]4.1b O&amp;M Costs GT'!BG85+'[1]4.1b O&amp;M Costs GT'!BG91+'[1]4.1b O&amp;M Costs GT'!BG92=0,"",'[1]4.1b O&amp;M Costs GT'!BG83+'[1]4.1b O&amp;M Costs GT'!BG84+'[1]4.1b O&amp;M Costs GT'!BG85+'[1]4.1b O&amp;M Costs GT'!BG91+'[1]4.1b O&amp;M Costs GT'!BG92)</f>
        <v/>
      </c>
      <c r="J30" s="13" t="str">
        <f>IF('[1]4.1b O&amp;M Costs GT'!BH83+'[1]4.1b O&amp;M Costs GT'!BH84+'[1]4.1b O&amp;M Costs GT'!BH85+'[1]4.1b O&amp;M Costs GT'!BH91+'[1]4.1b O&amp;M Costs GT'!BH92=0,"",'[1]4.1b O&amp;M Costs GT'!BH83+'[1]4.1b O&amp;M Costs GT'!BH84+'[1]4.1b O&amp;M Costs GT'!BH85+'[1]4.1b O&amp;M Costs GT'!BH91+'[1]4.1b O&amp;M Costs GT'!BH92)</f>
        <v/>
      </c>
      <c r="K30" s="13" t="str">
        <f>IF('[1]4.1b O&amp;M Costs GT'!BI83+'[1]4.1b O&amp;M Costs GT'!BI84+'[1]4.1b O&amp;M Costs GT'!BI85+'[1]4.1b O&amp;M Costs GT'!BI91+'[1]4.1b O&amp;M Costs GT'!BI92=0,"",'[1]4.1b O&amp;M Costs GT'!BI83+'[1]4.1b O&amp;M Costs GT'!BI84+'[1]4.1b O&amp;M Costs GT'!BI85+'[1]4.1b O&amp;M Costs GT'!BI91+'[1]4.1b O&amp;M Costs GT'!BI92)</f>
        <v/>
      </c>
      <c r="L30" s="13" t="str">
        <f>IF('[1]4.1b O&amp;M Costs GT'!BJ83+'[1]4.1b O&amp;M Costs GT'!BJ84+'[1]4.1b O&amp;M Costs GT'!BJ85+'[1]4.1b O&amp;M Costs GT'!BJ91+'[1]4.1b O&amp;M Costs GT'!BJ92=0,"",'[1]4.1b O&amp;M Costs GT'!BJ83+'[1]4.1b O&amp;M Costs GT'!BJ84+'[1]4.1b O&amp;M Costs GT'!BJ85+'[1]4.1b O&amp;M Costs GT'!BJ91+'[1]4.1b O&amp;M Costs GT'!BJ92)</f>
        <v/>
      </c>
      <c r="M30" s="13" t="str">
        <f>IF('[1]4.1b O&amp;M Costs GT'!BK83+'[1]4.1b O&amp;M Costs GT'!BK84+'[1]4.1b O&amp;M Costs GT'!BK85+'[1]4.1b O&amp;M Costs GT'!BK91+'[1]4.1b O&amp;M Costs GT'!BK92=0,"",'[1]4.1b O&amp;M Costs GT'!BK83+'[1]4.1b O&amp;M Costs GT'!BK84+'[1]4.1b O&amp;M Costs GT'!BK85+'[1]4.1b O&amp;M Costs GT'!BK91+'[1]4.1b O&amp;M Costs GT'!BK92)</f>
        <v/>
      </c>
      <c r="N30" s="13" t="str">
        <f>IF('[1]4.1b O&amp;M Costs GT'!BL83+'[1]4.1b O&amp;M Costs GT'!BL84+'[1]4.1b O&amp;M Costs GT'!BL85+'[1]4.1b O&amp;M Costs GT'!BL91+'[1]4.1b O&amp;M Costs GT'!BL92=0,"",'[1]4.1b O&amp;M Costs GT'!BL83+'[1]4.1b O&amp;M Costs GT'!BL84+'[1]4.1b O&amp;M Costs GT'!BL85+'[1]4.1b O&amp;M Costs GT'!BL91+'[1]4.1b O&amp;M Costs GT'!BL92)</f>
        <v/>
      </c>
      <c r="O30" s="13" t="str">
        <f>IF('[1]4.1b O&amp;M Costs GT'!BM83+'[1]4.1b O&amp;M Costs GT'!BM84+'[1]4.1b O&amp;M Costs GT'!BM85+'[1]4.1b O&amp;M Costs GT'!BM91+'[1]4.1b O&amp;M Costs GT'!BM92=0,"",'[1]4.1b O&amp;M Costs GT'!BM83+'[1]4.1b O&amp;M Costs GT'!BM84+'[1]4.1b O&amp;M Costs GT'!BM85+'[1]4.1b O&amp;M Costs GT'!BM91+'[1]4.1b O&amp;M Costs GT'!BM92)</f>
        <v/>
      </c>
      <c r="P30" s="13" t="str">
        <f>IF('[1]4.1b O&amp;M Costs GT'!BN83+'[1]4.1b O&amp;M Costs GT'!BN84+'[1]4.1b O&amp;M Costs GT'!BN85+'[1]4.1b O&amp;M Costs GT'!BN91+'[1]4.1b O&amp;M Costs GT'!BN92=0,"",'[1]4.1b O&amp;M Costs GT'!BN83+'[1]4.1b O&amp;M Costs GT'!BN84+'[1]4.1b O&amp;M Costs GT'!BN85+'[1]4.1b O&amp;M Costs GT'!BN91+'[1]4.1b O&amp;M Costs GT'!BN92)</f>
        <v/>
      </c>
      <c r="Q30" s="13" t="str">
        <f>IF('[1]4.1b O&amp;M Costs GT'!BO83+'[1]4.1b O&amp;M Costs GT'!BO84+'[1]4.1b O&amp;M Costs GT'!BO85+'[1]4.1b O&amp;M Costs GT'!BO91+'[1]4.1b O&amp;M Costs GT'!BO92=0,"",'[1]4.1b O&amp;M Costs GT'!BO83+'[1]4.1b O&amp;M Costs GT'!BO84+'[1]4.1b O&amp;M Costs GT'!BO85+'[1]4.1b O&amp;M Costs GT'!BO91+'[1]4.1b O&amp;M Costs GT'!BO92)</f>
        <v/>
      </c>
      <c r="R30" s="13" t="str">
        <f>IF('[1]4.1b O&amp;M Costs GT'!BP83+'[1]4.1b O&amp;M Costs GT'!BP84+'[1]4.1b O&amp;M Costs GT'!BP85+'[1]4.1b O&amp;M Costs GT'!BP91+'[1]4.1b O&amp;M Costs GT'!BP92=0,"",'[1]4.1b O&amp;M Costs GT'!BP83+'[1]4.1b O&amp;M Costs GT'!BP84+'[1]4.1b O&amp;M Costs GT'!BP85+'[1]4.1b O&amp;M Costs GT'!BP91+'[1]4.1b O&amp;M Costs GT'!BP92)</f>
        <v/>
      </c>
      <c r="S30" s="13" t="str">
        <f>IF('[1]4.1b O&amp;M Costs GT'!BQ83+'[1]4.1b O&amp;M Costs GT'!BQ84+'[1]4.1b O&amp;M Costs GT'!BQ85+'[1]4.1b O&amp;M Costs GT'!BQ91+'[1]4.1b O&amp;M Costs GT'!BQ92=0,"",'[1]4.1b O&amp;M Costs GT'!BQ83+'[1]4.1b O&amp;M Costs GT'!BQ84+'[1]4.1b O&amp;M Costs GT'!BQ85+'[1]4.1b O&amp;M Costs GT'!BQ91+'[1]4.1b O&amp;M Costs GT'!BQ92)</f>
        <v/>
      </c>
      <c r="T30" s="13" t="str">
        <f>IF('[1]4.1b O&amp;M Costs GT'!BR83+'[1]4.1b O&amp;M Costs GT'!BR84+'[1]4.1b O&amp;M Costs GT'!BR85+'[1]4.1b O&amp;M Costs GT'!BR91+'[1]4.1b O&amp;M Costs GT'!BR92=0,"",'[1]4.1b O&amp;M Costs GT'!BR83+'[1]4.1b O&amp;M Costs GT'!BR84+'[1]4.1b O&amp;M Costs GT'!BR85+'[1]4.1b O&amp;M Costs GT'!BR91+'[1]4.1b O&amp;M Costs GT'!BR92)</f>
        <v/>
      </c>
      <c r="U30" s="13" t="str">
        <f>IF('[1]4.1b O&amp;M Costs GT'!BS83+'[1]4.1b O&amp;M Costs GT'!BS84+'[1]4.1b O&amp;M Costs GT'!BS85+'[1]4.1b O&amp;M Costs GT'!BS91+'[1]4.1b O&amp;M Costs GT'!BS92=0,"",'[1]4.1b O&amp;M Costs GT'!BS83+'[1]4.1b O&amp;M Costs GT'!BS84+'[1]4.1b O&amp;M Costs GT'!BS85+'[1]4.1b O&amp;M Costs GT'!BS91+'[1]4.1b O&amp;M Costs GT'!BS92)</f>
        <v/>
      </c>
      <c r="V30" s="13" t="str">
        <f>IF('[1]4.1b O&amp;M Costs GT'!BT83+'[1]4.1b O&amp;M Costs GT'!BT84+'[1]4.1b O&amp;M Costs GT'!BT85+'[1]4.1b O&amp;M Costs GT'!BT91+'[1]4.1b O&amp;M Costs GT'!BT92=0,"",'[1]4.1b O&amp;M Costs GT'!BT83+'[1]4.1b O&amp;M Costs GT'!BT84+'[1]4.1b O&amp;M Costs GT'!BT85+'[1]4.1b O&amp;M Costs GT'!BT91+'[1]4.1b O&amp;M Costs GT'!BT92)</f>
        <v/>
      </c>
      <c r="W30" s="15">
        <f t="shared" si="8"/>
        <v>17362.047242295321</v>
      </c>
    </row>
    <row r="31" spans="1:23" x14ac:dyDescent="0.25">
      <c r="A31" s="34"/>
      <c r="B31" s="14" t="s">
        <v>2</v>
      </c>
      <c r="C31" s="15">
        <f>SUM(C27:C30)</f>
        <v>3429.4608282987519</v>
      </c>
      <c r="D31" s="15">
        <f t="shared" ref="D31:V31" si="9">SUM(D27:D30)</f>
        <v>3901.134133738648</v>
      </c>
      <c r="E31" s="15">
        <f t="shared" si="9"/>
        <v>4061.2304697004865</v>
      </c>
      <c r="F31" s="15">
        <f t="shared" si="9"/>
        <v>4619.7946568141506</v>
      </c>
      <c r="G31" s="15">
        <f t="shared" si="9"/>
        <v>5126.9945626348081</v>
      </c>
      <c r="H31" s="15">
        <f t="shared" si="9"/>
        <v>1027.8141596428543</v>
      </c>
      <c r="I31" s="15">
        <f t="shared" si="9"/>
        <v>860.37372449670727</v>
      </c>
      <c r="J31" s="15">
        <f t="shared" si="9"/>
        <v>1217.1563960979383</v>
      </c>
      <c r="K31" s="15">
        <f t="shared" si="9"/>
        <v>1018.8703589855756</v>
      </c>
      <c r="L31" s="15">
        <f t="shared" si="9"/>
        <v>1829.1048854625685</v>
      </c>
      <c r="M31" s="15">
        <f t="shared" si="9"/>
        <v>1206.5649831724595</v>
      </c>
      <c r="N31" s="15">
        <f t="shared" si="9"/>
        <v>1706.9074110035547</v>
      </c>
      <c r="O31" s="15">
        <f t="shared" si="9"/>
        <v>1428.8364027661023</v>
      </c>
      <c r="P31" s="15">
        <f t="shared" si="9"/>
        <v>2021.3510909130359</v>
      </c>
      <c r="Q31" s="15">
        <f t="shared" si="9"/>
        <v>2165.3737246445307</v>
      </c>
      <c r="R31" s="15">
        <f t="shared" si="9"/>
        <v>2393.7210691077207</v>
      </c>
      <c r="S31" s="15">
        <f t="shared" si="9"/>
        <v>2003.7617620972305</v>
      </c>
      <c r="T31" s="15">
        <f t="shared" si="9"/>
        <v>2834.6884331222436</v>
      </c>
      <c r="U31" s="15">
        <f t="shared" si="9"/>
        <v>2372.8914630253662</v>
      </c>
      <c r="V31" s="15">
        <f t="shared" si="9"/>
        <v>3934.6984190220437</v>
      </c>
      <c r="W31" s="15">
        <f>SUM(C31:V31)</f>
        <v>49160.728934746774</v>
      </c>
    </row>
    <row r="32" spans="1:23" x14ac:dyDescent="0.25">
      <c r="A32" s="3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8"/>
    </row>
    <row r="33" spans="1:23" x14ac:dyDescent="0.25">
      <c r="A33" s="31" t="str">
        <f>CONCATENATE("2.1.6 Establish ",AD7," km of agroforestry systems using diversified living fence arrangements in basic grains crops.")</f>
        <v>2.1.6 Establish 166 km of agroforestry systems using diversified living fence arrangements in basic grains crops.</v>
      </c>
      <c r="B33" s="4" t="s">
        <v>11</v>
      </c>
      <c r="C33" s="11" t="str">
        <f>IF('[1]4.1b O&amp;M Costs GT'!BA129+'[1]4.1b O&amp;M Costs GT'!BA143+'[1]4.1b O&amp;M Costs GT'!BA144=0,"",'[1]4.1b O&amp;M Costs GT'!BA129+'[1]4.1b O&amp;M Costs GT'!BA143+'[1]4.1b O&amp;M Costs GT'!BA144)</f>
        <v/>
      </c>
      <c r="D33" s="11">
        <f>IF('[1]4.1b O&amp;M Costs GT'!BB129+'[1]4.1b O&amp;M Costs GT'!BB143+'[1]4.1b O&amp;M Costs GT'!BB144=0,"",'[1]4.1b O&amp;M Costs GT'!BB129+'[1]4.1b O&amp;M Costs GT'!BB143+'[1]4.1b O&amp;M Costs GT'!BB144)</f>
        <v>30238.962059455127</v>
      </c>
      <c r="E33" s="11" t="str">
        <f>IF('[1]4.1b O&amp;M Costs GT'!BC129+'[1]4.1b O&amp;M Costs GT'!BC143+'[1]4.1b O&amp;M Costs GT'!BC144=0,"",'[1]4.1b O&amp;M Costs GT'!BC129+'[1]4.1b O&amp;M Costs GT'!BC143+'[1]4.1b O&amp;M Costs GT'!BC144)</f>
        <v/>
      </c>
      <c r="F33" s="11">
        <f>IF('[1]4.1b O&amp;M Costs GT'!BD129+'[1]4.1b O&amp;M Costs GT'!BD143+'[1]4.1b O&amp;M Costs GT'!BD144=0,"",'[1]4.1b O&amp;M Costs GT'!BD129+'[1]4.1b O&amp;M Costs GT'!BD143+'[1]4.1b O&amp;M Costs GT'!BD144)</f>
        <v>34219.616422815961</v>
      </c>
      <c r="G33" s="11" t="str">
        <f>IF('[1]4.1b O&amp;M Costs GT'!BE129+'[1]4.1b O&amp;M Costs GT'!BE143+'[1]4.1b O&amp;M Costs GT'!BE144=0,"",'[1]4.1b O&amp;M Costs GT'!BE129+'[1]4.1b O&amp;M Costs GT'!BE143+'[1]4.1b O&amp;M Costs GT'!BE144)</f>
        <v/>
      </c>
      <c r="H33" s="11">
        <f>IF('[1]4.1b O&amp;M Costs GT'!BF129+'[1]4.1b O&amp;M Costs GT'!BF143+'[1]4.1b O&amp;M Costs GT'!BF144=0,"",'[1]4.1b O&amp;M Costs GT'!BF129+'[1]4.1b O&amp;M Costs GT'!BF143+'[1]4.1b O&amp;M Costs GT'!BF144)</f>
        <v>38801.524722981936</v>
      </c>
      <c r="I33" s="11" t="str">
        <f>IF('[1]4.1b O&amp;M Costs GT'!BG129+'[1]4.1b O&amp;M Costs GT'!BG143+'[1]4.1b O&amp;M Costs GT'!BG144=0,"",'[1]4.1b O&amp;M Costs GT'!BG129+'[1]4.1b O&amp;M Costs GT'!BG143+'[1]4.1b O&amp;M Costs GT'!BG144)</f>
        <v/>
      </c>
      <c r="J33" s="11">
        <f>IF('[1]4.1b O&amp;M Costs GT'!BH129+'[1]4.1b O&amp;M Costs GT'!BH143+'[1]4.1b O&amp;M Costs GT'!BH144=0,"",'[1]4.1b O&amp;M Costs GT'!BH129+'[1]4.1b O&amp;M Costs GT'!BH143+'[1]4.1b O&amp;M Costs GT'!BH144)</f>
        <v>44084.480667822361</v>
      </c>
      <c r="K33" s="11" t="str">
        <f>IF('[1]4.1b O&amp;M Costs GT'!BI129+'[1]4.1b O&amp;M Costs GT'!BI143+'[1]4.1b O&amp;M Costs GT'!BI144=0,"",'[1]4.1b O&amp;M Costs GT'!BI129+'[1]4.1b O&amp;M Costs GT'!BI143+'[1]4.1b O&amp;M Costs GT'!BI144)</f>
        <v/>
      </c>
      <c r="L33" s="11">
        <f>IF('[1]4.1b O&amp;M Costs GT'!BJ129+'[1]4.1b O&amp;M Costs GT'!BJ143+'[1]4.1b O&amp;M Costs GT'!BJ144=0,"",'[1]4.1b O&amp;M Costs GT'!BJ129+'[1]4.1b O&amp;M Costs GT'!BJ143+'[1]4.1b O&amp;M Costs GT'!BJ144)</f>
        <v>50185.750790640552</v>
      </c>
      <c r="M33" s="11" t="str">
        <f>IF('[1]4.1b O&amp;M Costs GT'!BK129+'[1]4.1b O&amp;M Costs GT'!BK143+'[1]4.1b O&amp;M Costs GT'!BK144=0,"",'[1]4.1b O&amp;M Costs GT'!BK129+'[1]4.1b O&amp;M Costs GT'!BK143+'[1]4.1b O&amp;M Costs GT'!BK144)</f>
        <v/>
      </c>
      <c r="N33" s="11">
        <f>IF('[1]4.1b O&amp;M Costs GT'!BL129+'[1]4.1b O&amp;M Costs GT'!BL143+'[1]4.1b O&amp;M Costs GT'!BL144=0,"",'[1]4.1b O&amp;M Costs GT'!BL129+'[1]4.1b O&amp;M Costs GT'!BL143+'[1]4.1b O&amp;M Costs GT'!BL144)</f>
        <v>57243.217598743555</v>
      </c>
      <c r="O33" s="11" t="str">
        <f>IF('[1]4.1b O&amp;M Costs GT'!BM129+'[1]4.1b O&amp;M Costs GT'!BM143+'[1]4.1b O&amp;M Costs GT'!BM144=0,"",'[1]4.1b O&amp;M Costs GT'!BM129+'[1]4.1b O&amp;M Costs GT'!BM143+'[1]4.1b O&amp;M Costs GT'!BM144)</f>
        <v/>
      </c>
      <c r="P33" s="11">
        <f>IF('[1]4.1b O&amp;M Costs GT'!BN129+'[1]4.1b O&amp;M Costs GT'!BN143+'[1]4.1b O&amp;M Costs GT'!BN144=0,"",'[1]4.1b O&amp;M Costs GT'!BN129+'[1]4.1b O&amp;M Costs GT'!BN143+'[1]4.1b O&amp;M Costs GT'!BN144)</f>
        <v>65419.095462945501</v>
      </c>
      <c r="Q33" s="11" t="str">
        <f>IF('[1]4.1b O&amp;M Costs GT'!BO129+'[1]4.1b O&amp;M Costs GT'!BO143+'[1]4.1b O&amp;M Costs GT'!BO144=0,"",'[1]4.1b O&amp;M Costs GT'!BO129+'[1]4.1b O&amp;M Costs GT'!BO143+'[1]4.1b O&amp;M Costs GT'!BO144)</f>
        <v/>
      </c>
      <c r="R33" s="11">
        <f>IF('[1]4.1b O&amp;M Costs GT'!BP129+'[1]4.1b O&amp;M Costs GT'!BP143+'[1]4.1b O&amp;M Costs GT'!BP144=0,"",'[1]4.1b O&amp;M Costs GT'!BP129+'[1]4.1b O&amp;M Costs GT'!BP143+'[1]4.1b O&amp;M Costs GT'!BP144)</f>
        <v>74904.324235400389</v>
      </c>
      <c r="S33" s="11" t="str">
        <f>IF('[1]4.1b O&amp;M Costs GT'!BQ129+'[1]4.1b O&amp;M Costs GT'!BQ143+'[1]4.1b O&amp;M Costs GT'!BQ144=0,"",'[1]4.1b O&amp;M Costs GT'!BQ129+'[1]4.1b O&amp;M Costs GT'!BQ143+'[1]4.1b O&amp;M Costs GT'!BQ144)</f>
        <v/>
      </c>
      <c r="T33" s="11">
        <f>IF('[1]4.1b O&amp;M Costs GT'!BR129+'[1]4.1b O&amp;M Costs GT'!BR143+'[1]4.1b O&amp;M Costs GT'!BR144=0,"",'[1]4.1b O&amp;M Costs GT'!BR129+'[1]4.1b O&amp;M Costs GT'!BR143+'[1]4.1b O&amp;M Costs GT'!BR144)</f>
        <v>85923.764880408926</v>
      </c>
      <c r="U33" s="11" t="str">
        <f>IF('[1]4.1b O&amp;M Costs GT'!BS129+'[1]4.1b O&amp;M Costs GT'!BS143+'[1]4.1b O&amp;M Costs GT'!BS144=0,"",'[1]4.1b O&amp;M Costs GT'!BS129+'[1]4.1b O&amp;M Costs GT'!BS143+'[1]4.1b O&amp;M Costs GT'!BS144)</f>
        <v/>
      </c>
      <c r="V33" s="11">
        <f>IF('[1]4.1b O&amp;M Costs GT'!BT129+'[1]4.1b O&amp;M Costs GT'!BT143+'[1]4.1b O&amp;M Costs GT'!BT144=0,"",'[1]4.1b O&amp;M Costs GT'!BT129+'[1]4.1b O&amp;M Costs GT'!BT143+'[1]4.1b O&amp;M Costs GT'!BT144)</f>
        <v>98742.344251400398</v>
      </c>
      <c r="W33" s="17">
        <f t="shared" ref="W33:W35" si="10">SUM(C33:V33)</f>
        <v>579763.08109261468</v>
      </c>
    </row>
    <row r="34" spans="1:23" x14ac:dyDescent="0.25">
      <c r="A34" s="31"/>
      <c r="B34" s="4" t="s">
        <v>12</v>
      </c>
      <c r="C34" s="11" t="str">
        <f>IF('[1]4.1b O&amp;M Costs GT'!BA140=0,"",'[1]4.1b O&amp;M Costs GT'!BA140)</f>
        <v/>
      </c>
      <c r="D34" s="11" t="str">
        <f>IF('[1]4.1b O&amp;M Costs GT'!BB140=0,"",'[1]4.1b O&amp;M Costs GT'!BB140)</f>
        <v/>
      </c>
      <c r="E34" s="11" t="str">
        <f>IF('[1]4.1b O&amp;M Costs GT'!BC140=0,"",'[1]4.1b O&amp;M Costs GT'!BC140)</f>
        <v/>
      </c>
      <c r="F34" s="11" t="str">
        <f>IF('[1]4.1b O&amp;M Costs GT'!BD140=0,"",'[1]4.1b O&amp;M Costs GT'!BD140)</f>
        <v/>
      </c>
      <c r="G34" s="11">
        <f>IF('[1]4.1b O&amp;M Costs GT'!BE140=0,"",'[1]4.1b O&amp;M Costs GT'!BE140)</f>
        <v>1581.7022111979877</v>
      </c>
      <c r="H34" s="11" t="str">
        <f>IF('[1]4.1b O&amp;M Costs GT'!BF140=0,"",'[1]4.1b O&amp;M Costs GT'!BF140)</f>
        <v/>
      </c>
      <c r="I34" s="11" t="str">
        <f>IF('[1]4.1b O&amp;M Costs GT'!BG140=0,"",'[1]4.1b O&amp;M Costs GT'!BG140)</f>
        <v/>
      </c>
      <c r="J34" s="11" t="str">
        <f>IF('[1]4.1b O&amp;M Costs GT'!BH140=0,"",'[1]4.1b O&amp;M Costs GT'!BH140)</f>
        <v/>
      </c>
      <c r="K34" s="11" t="str">
        <f>IF('[1]4.1b O&amp;M Costs GT'!BI140=0,"",'[1]4.1b O&amp;M Costs GT'!BI140)</f>
        <v/>
      </c>
      <c r="L34" s="11">
        <f>IF('[1]4.1b O&amp;M Costs GT'!BJ140=0,"",'[1]4.1b O&amp;M Costs GT'!BJ140)</f>
        <v>1930.875166641971</v>
      </c>
      <c r="M34" s="11" t="str">
        <f>IF('[1]4.1b O&amp;M Costs GT'!BK140=0,"",'[1]4.1b O&amp;M Costs GT'!BK140)</f>
        <v/>
      </c>
      <c r="N34" s="11" t="str">
        <f>IF('[1]4.1b O&amp;M Costs GT'!BL140=0,"",'[1]4.1b O&amp;M Costs GT'!BL140)</f>
        <v/>
      </c>
      <c r="O34" s="11" t="str">
        <f>IF('[1]4.1b O&amp;M Costs GT'!BM140=0,"",'[1]4.1b O&amp;M Costs GT'!BM140)</f>
        <v/>
      </c>
      <c r="P34" s="11" t="str">
        <f>IF('[1]4.1b O&amp;M Costs GT'!BN140=0,"",'[1]4.1b O&amp;M Costs GT'!BN140)</f>
        <v/>
      </c>
      <c r="Q34" s="11">
        <f>IF('[1]4.1b O&amp;M Costs GT'!BO140=0,"",'[1]4.1b O&amp;M Costs GT'!BO140)</f>
        <v>2357.130743549284</v>
      </c>
      <c r="R34" s="11" t="str">
        <f>IF('[1]4.1b O&amp;M Costs GT'!BP140=0,"",'[1]4.1b O&amp;M Costs GT'!BP140)</f>
        <v/>
      </c>
      <c r="S34" s="11" t="str">
        <f>IF('[1]4.1b O&amp;M Costs GT'!BQ140=0,"",'[1]4.1b O&amp;M Costs GT'!BQ140)</f>
        <v/>
      </c>
      <c r="T34" s="11" t="str">
        <f>IF('[1]4.1b O&amp;M Costs GT'!BR140=0,"",'[1]4.1b O&amp;M Costs GT'!BR140)</f>
        <v/>
      </c>
      <c r="U34" s="11" t="str">
        <f>IF('[1]4.1b O&amp;M Costs GT'!BS140=0,"",'[1]4.1b O&amp;M Costs GT'!BS140)</f>
        <v/>
      </c>
      <c r="V34" s="11">
        <f>IF('[1]4.1b O&amp;M Costs GT'!BT140=0,"",'[1]4.1b O&amp;M Costs GT'!BT140)</f>
        <v>2877.4855247881615</v>
      </c>
      <c r="W34" s="17">
        <f t="shared" si="10"/>
        <v>8747.1936461774058</v>
      </c>
    </row>
    <row r="35" spans="1:23" x14ac:dyDescent="0.25">
      <c r="A35" s="31"/>
      <c r="B35" s="4" t="s">
        <v>13</v>
      </c>
      <c r="C35" s="11" t="str">
        <f>IF('[1]4.1b O&amp;M Costs GT'!BA139=0,"",'[1]4.1b O&amp;M Costs GT'!BA139)</f>
        <v/>
      </c>
      <c r="D35" s="11" t="str">
        <f>IF('[1]4.1b O&amp;M Costs GT'!BB139=0,"",'[1]4.1b O&amp;M Costs GT'!BB139)</f>
        <v/>
      </c>
      <c r="E35" s="11" t="str">
        <f>IF('[1]4.1b O&amp;M Costs GT'!BC139=0,"",'[1]4.1b O&amp;M Costs GT'!BC139)</f>
        <v/>
      </c>
      <c r="F35" s="11" t="str">
        <f>IF('[1]4.1b O&amp;M Costs GT'!BD139=0,"",'[1]4.1b O&amp;M Costs GT'!BD139)</f>
        <v/>
      </c>
      <c r="G35" s="11">
        <f>IF('[1]4.1b O&amp;M Costs GT'!BE139=0,"",'[1]4.1b O&amp;M Costs GT'!BE139)</f>
        <v>12653.617689583902</v>
      </c>
      <c r="H35" s="11" t="str">
        <f>IF('[1]4.1b O&amp;M Costs GT'!BF139=0,"",'[1]4.1b O&amp;M Costs GT'!BF139)</f>
        <v/>
      </c>
      <c r="I35" s="11" t="str">
        <f>IF('[1]4.1b O&amp;M Costs GT'!BG139=0,"",'[1]4.1b O&amp;M Costs GT'!BG139)</f>
        <v/>
      </c>
      <c r="J35" s="11" t="str">
        <f>IF('[1]4.1b O&amp;M Costs GT'!BH139=0,"",'[1]4.1b O&amp;M Costs GT'!BH139)</f>
        <v/>
      </c>
      <c r="K35" s="11" t="str">
        <f>IF('[1]4.1b O&amp;M Costs GT'!BI139=0,"",'[1]4.1b O&amp;M Costs GT'!BI139)</f>
        <v/>
      </c>
      <c r="L35" s="11">
        <f>IF('[1]4.1b O&amp;M Costs GT'!BJ139=0,"",'[1]4.1b O&amp;M Costs GT'!BJ139)</f>
        <v>15447.001333135768</v>
      </c>
      <c r="M35" s="11" t="str">
        <f>IF('[1]4.1b O&amp;M Costs GT'!BK139=0,"",'[1]4.1b O&amp;M Costs GT'!BK139)</f>
        <v/>
      </c>
      <c r="N35" s="11" t="str">
        <f>IF('[1]4.1b O&amp;M Costs GT'!BL139=0,"",'[1]4.1b O&amp;M Costs GT'!BL139)</f>
        <v/>
      </c>
      <c r="O35" s="11" t="str">
        <f>IF('[1]4.1b O&amp;M Costs GT'!BM139=0,"",'[1]4.1b O&amp;M Costs GT'!BM139)</f>
        <v/>
      </c>
      <c r="P35" s="11" t="str">
        <f>IF('[1]4.1b O&amp;M Costs GT'!BN139=0,"",'[1]4.1b O&amp;M Costs GT'!BN139)</f>
        <v/>
      </c>
      <c r="Q35" s="11">
        <f>IF('[1]4.1b O&amp;M Costs GT'!BO139=0,"",'[1]4.1b O&amp;M Costs GT'!BO139)</f>
        <v>18857.045948394272</v>
      </c>
      <c r="R35" s="11" t="str">
        <f>IF('[1]4.1b O&amp;M Costs GT'!BP139=0,"",'[1]4.1b O&amp;M Costs GT'!BP139)</f>
        <v/>
      </c>
      <c r="S35" s="11" t="str">
        <f>IF('[1]4.1b O&amp;M Costs GT'!BQ139=0,"",'[1]4.1b O&amp;M Costs GT'!BQ139)</f>
        <v/>
      </c>
      <c r="T35" s="11" t="str">
        <f>IF('[1]4.1b O&amp;M Costs GT'!BR139=0,"",'[1]4.1b O&amp;M Costs GT'!BR139)</f>
        <v/>
      </c>
      <c r="U35" s="11" t="str">
        <f>IF('[1]4.1b O&amp;M Costs GT'!BS139=0,"",'[1]4.1b O&amp;M Costs GT'!BS139)</f>
        <v/>
      </c>
      <c r="V35" s="11">
        <f>IF('[1]4.1b O&amp;M Costs GT'!BT139=0,"",'[1]4.1b O&amp;M Costs GT'!BT139)</f>
        <v>23019.884198305292</v>
      </c>
      <c r="W35" s="17">
        <f t="shared" si="10"/>
        <v>69977.549169419246</v>
      </c>
    </row>
    <row r="36" spans="1:23" x14ac:dyDescent="0.25">
      <c r="A36" s="31"/>
      <c r="B36" s="12" t="s">
        <v>2</v>
      </c>
      <c r="C36" s="17">
        <f>SUM(C33:C35)</f>
        <v>0</v>
      </c>
      <c r="D36" s="17">
        <f>SUM(D33:D35)</f>
        <v>30238.962059455127</v>
      </c>
      <c r="E36" s="17">
        <f t="shared" ref="E36:V36" si="11">SUM(E33:E35)</f>
        <v>0</v>
      </c>
      <c r="F36" s="17">
        <f t="shared" si="11"/>
        <v>34219.616422815961</v>
      </c>
      <c r="G36" s="17">
        <f t="shared" si="11"/>
        <v>14235.319900781889</v>
      </c>
      <c r="H36" s="17">
        <f t="shared" si="11"/>
        <v>38801.524722981936</v>
      </c>
      <c r="I36" s="17">
        <f t="shared" si="11"/>
        <v>0</v>
      </c>
      <c r="J36" s="17">
        <f t="shared" si="11"/>
        <v>44084.480667822361</v>
      </c>
      <c r="K36" s="17">
        <f t="shared" si="11"/>
        <v>0</v>
      </c>
      <c r="L36" s="17">
        <f t="shared" si="11"/>
        <v>67563.627290418284</v>
      </c>
      <c r="M36" s="17">
        <f t="shared" si="11"/>
        <v>0</v>
      </c>
      <c r="N36" s="17">
        <f t="shared" si="11"/>
        <v>57243.217598743555</v>
      </c>
      <c r="O36" s="17">
        <f t="shared" si="11"/>
        <v>0</v>
      </c>
      <c r="P36" s="17">
        <f t="shared" si="11"/>
        <v>65419.095462945501</v>
      </c>
      <c r="Q36" s="17">
        <f t="shared" si="11"/>
        <v>21214.176691943558</v>
      </c>
      <c r="R36" s="17">
        <f t="shared" si="11"/>
        <v>74904.324235400389</v>
      </c>
      <c r="S36" s="17">
        <f t="shared" si="11"/>
        <v>0</v>
      </c>
      <c r="T36" s="17">
        <f t="shared" si="11"/>
        <v>85923.764880408926</v>
      </c>
      <c r="U36" s="17">
        <f t="shared" si="11"/>
        <v>0</v>
      </c>
      <c r="V36" s="17">
        <f t="shared" si="11"/>
        <v>124639.71397449385</v>
      </c>
      <c r="W36" s="17">
        <f>SUM(C36:V36)</f>
        <v>658487.8239082112</v>
      </c>
    </row>
    <row r="37" spans="1:23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5"/>
    </row>
    <row r="38" spans="1:23" x14ac:dyDescent="0.25">
      <c r="A38" s="34" t="str">
        <f>CONCATENATE("2.1.7 Establish ",AD8," ha of agroforestry systems for natural shade in coffee plantations.")</f>
        <v>2.1.7 Establish 167 ha of agroforestry systems for natural shade in coffee plantations.</v>
      </c>
      <c r="B38" s="7" t="s">
        <v>14</v>
      </c>
      <c r="C38" s="15">
        <f>+IF('[1]4.1b O&amp;M Costs GT'!BA162+'[1]4.1b O&amp;M Costs GT'!BA170=0,"",'[1]4.1b O&amp;M Costs GT'!BA162+'[1]4.1b O&amp;M Costs GT'!BA170)</f>
        <v>17089.528628955461</v>
      </c>
      <c r="D38" s="15">
        <f>+IF('[1]4.1b O&amp;M Costs GT'!BB162+'[1]4.1b O&amp;M Costs GT'!BB170=0,"",'[1]4.1b O&amp;M Costs GT'!BB162+'[1]4.1b O&amp;M Costs GT'!BB170)</f>
        <v>18597.132211085376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f>+IF('[1]4.1b O&amp;M Costs GT'!BJ162+'[1]4.1b O&amp;M Costs GT'!BJ170=0,"",'[1]4.1b O&amp;M Costs GT'!BJ162+'[1]4.1b O&amp;M Costs GT'!BJ170)</f>
        <v>36574.056827348679</v>
      </c>
      <c r="M38" s="15">
        <f>+IF('[1]4.1b O&amp;M Costs GT'!BK162+'[1]4.1b O&amp;M Costs GT'!BK170=0,"",'[1]4.1b O&amp;M Costs GT'!BK162+'[1]4.1b O&amp;M Costs GT'!BK170)</f>
        <v>39800.545999935304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f>+IF('[1]4.1b O&amp;M Costs GT'!BT162+'[1]4.1b O&amp;M Costs GT'!BT170=0,"",'[1]4.1b O&amp;M Costs GT'!BT162+'[1]4.1b O&amp;M Costs GT'!BT170)</f>
        <v>85178.910592931439</v>
      </c>
      <c r="W38" s="15">
        <f>SUM(C38:V38)</f>
        <v>197240.17426025626</v>
      </c>
    </row>
    <row r="39" spans="1:23" x14ac:dyDescent="0.25">
      <c r="A39" s="34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8"/>
    </row>
    <row r="40" spans="1:23" x14ac:dyDescent="0.25">
      <c r="A40" s="31" t="str">
        <f>CONCATENATE("2.1.8 Establish ",AD9," km of silvopasture systems using diversified living fence arrangements.")</f>
        <v>2.1.8 Establish 167 km of silvopasture systems using diversified living fence arrangements.</v>
      </c>
      <c r="B40" s="4" t="s">
        <v>11</v>
      </c>
      <c r="C40" s="11">
        <f>+IF('[1]4.1b O&amp;M Costs GT'!BA179+'[1]4.1b O&amp;M Costs GT'!BA193+'[1]4.1b O&amp;M Costs GT'!BA194=0,"",'[1]4.1b O&amp;M Costs GT'!BA179+'[1]4.1b O&amp;M Costs GT'!BA193+'[1]4.1b O&amp;M Costs GT'!BA194)</f>
        <v>13696.567713339569</v>
      </c>
      <c r="D40" s="11">
        <f>+IF('[1]4.1b O&amp;M Costs GT'!BB179+'[1]4.1b O&amp;M Costs GT'!BB193+'[1]4.1b O&amp;M Costs GT'!BB194=0,"",'[1]4.1b O&amp;M Costs GT'!BB179+'[1]4.1b O&amp;M Costs GT'!BB193+'[1]4.1b O&amp;M Costs GT'!BB194)</f>
        <v>35597.51281996764</v>
      </c>
      <c r="E40" s="11" t="str">
        <f>+IF('[1]4.1b O&amp;M Costs GT'!BC179+'[1]4.1b O&amp;M Costs GT'!BC193+'[1]4.1b O&amp;M Costs GT'!BC194=0,"",'[1]4.1b O&amp;M Costs GT'!BC179+'[1]4.1b O&amp;M Costs GT'!BC193+'[1]4.1b O&amp;M Costs GT'!BC194)</f>
        <v/>
      </c>
      <c r="F40" s="11">
        <f>+IF('[1]4.1b O&amp;M Costs GT'!BD179+'[1]4.1b O&amp;M Costs GT'!BD193+'[1]4.1b O&amp;M Costs GT'!BD194=0,"",'[1]4.1b O&amp;M Costs GT'!BD179+'[1]4.1b O&amp;M Costs GT'!BD193+'[1]4.1b O&amp;M Costs GT'!BD194)</f>
        <v>40032.088466043278</v>
      </c>
      <c r="G40" s="11" t="str">
        <f>+IF('[1]4.1b O&amp;M Costs GT'!BE179+'[1]4.1b O&amp;M Costs GT'!BE193+'[1]4.1b O&amp;M Costs GT'!BE194=0,"",'[1]4.1b O&amp;M Costs GT'!BE179+'[1]4.1b O&amp;M Costs GT'!BE193+'[1]4.1b O&amp;M Costs GT'!BE194)</f>
        <v/>
      </c>
      <c r="H40" s="11">
        <f>+IF('[1]4.1b O&amp;M Costs GT'!BF179+'[1]4.1b O&amp;M Costs GT'!BF193+'[1]4.1b O&amp;M Costs GT'!BF194=0,"",'[1]4.1b O&amp;M Costs GT'!BF179+'[1]4.1b O&amp;M Costs GT'!BF193+'[1]4.1b O&amp;M Costs GT'!BF194)</f>
        <v>45107.250217421744</v>
      </c>
      <c r="I40" s="11" t="str">
        <f>+IF('[1]4.1b O&amp;M Costs GT'!BG179+'[1]4.1b O&amp;M Costs GT'!BG193+'[1]4.1b O&amp;M Costs GT'!BG194=0,"",'[1]4.1b O&amp;M Costs GT'!BG179+'[1]4.1b O&amp;M Costs GT'!BG193+'[1]4.1b O&amp;M Costs GT'!BG194)</f>
        <v/>
      </c>
      <c r="J40" s="11">
        <f>+IF('[1]4.1b O&amp;M Costs GT'!BH179+'[1]4.1b O&amp;M Costs GT'!BH193+'[1]4.1b O&amp;M Costs GT'!BH194=0,"",'[1]4.1b O&amp;M Costs GT'!BH179+'[1]4.1b O&amp;M Costs GT'!BH193+'[1]4.1b O&amp;M Costs GT'!BH194)</f>
        <v>50926.358969816218</v>
      </c>
      <c r="K40" s="11" t="str">
        <f>+IF('[1]4.1b O&amp;M Costs GT'!BI179+'[1]4.1b O&amp;M Costs GT'!BI193+'[1]4.1b O&amp;M Costs GT'!BI194=0,"",'[1]4.1b O&amp;M Costs GT'!BI179+'[1]4.1b O&amp;M Costs GT'!BI193+'[1]4.1b O&amp;M Costs GT'!BI194)</f>
        <v/>
      </c>
      <c r="L40" s="11">
        <f>+IF('[1]4.1b O&amp;M Costs GT'!BJ179+'[1]4.1b O&amp;M Costs GT'!BJ193+'[1]4.1b O&amp;M Costs GT'!BJ194=0,"",'[1]4.1b O&amp;M Costs GT'!BJ179+'[1]4.1b O&amp;M Costs GT'!BJ193+'[1]4.1b O&amp;M Costs GT'!BJ194)</f>
        <v>57610.600054683171</v>
      </c>
      <c r="M40" s="11" t="str">
        <f>+IF('[1]4.1b O&amp;M Costs GT'!BK179+'[1]4.1b O&amp;M Costs GT'!BK193+'[1]4.1b O&amp;M Costs GT'!BK194=0,"",'[1]4.1b O&amp;M Costs GT'!BK179+'[1]4.1b O&amp;M Costs GT'!BK193+'[1]4.1b O&amp;M Costs GT'!BK194)</f>
        <v/>
      </c>
      <c r="N40" s="11">
        <f>+IF('[1]4.1b O&amp;M Costs GT'!BL179+'[1]4.1b O&amp;M Costs GT'!BL193+'[1]4.1b O&amp;M Costs GT'!BL194=0,"",'[1]4.1b O&amp;M Costs GT'!BL179+'[1]4.1b O&amp;M Costs GT'!BL193+'[1]4.1b O&amp;M Costs GT'!BL194)</f>
        <v>65302.165783999728</v>
      </c>
      <c r="O40" s="11" t="str">
        <f>+IF('[1]4.1b O&amp;M Costs GT'!BM179+'[1]4.1b O&amp;M Costs GT'!BM193+'[1]4.1b O&amp;M Costs GT'!BM194=0,"",'[1]4.1b O&amp;M Costs GT'!BM179+'[1]4.1b O&amp;M Costs GT'!BM193+'[1]4.1b O&amp;M Costs GT'!BM194)</f>
        <v/>
      </c>
      <c r="P40" s="11">
        <f>+IF('[1]4.1b O&amp;M Costs GT'!BN179+'[1]4.1b O&amp;M Costs GT'!BN193+'[1]4.1b O&amp;M Costs GT'!BN194=0,"",'[1]4.1b O&amp;M Costs GT'!BN179+'[1]4.1b O&amp;M Costs GT'!BN193+'[1]4.1b O&amp;M Costs GT'!BN194)</f>
        <v>74168.015885722969</v>
      </c>
      <c r="Q40" s="11" t="str">
        <f>+IF('[1]4.1b O&amp;M Costs GT'!BO179+'[1]4.1b O&amp;M Costs GT'!BO193+'[1]4.1b O&amp;M Costs GT'!BO194=0,"",'[1]4.1b O&amp;M Costs GT'!BO179+'[1]4.1b O&amp;M Costs GT'!BO193+'[1]4.1b O&amp;M Costs GT'!BO194)</f>
        <v/>
      </c>
      <c r="R40" s="11">
        <f>+IF('[1]4.1b O&amp;M Costs GT'!BP179+'[1]4.1b O&amp;M Costs GT'!BP193+'[1]4.1b O&amp;M Costs GT'!BP194=0,"",'[1]4.1b O&amp;M Costs GT'!BP179+'[1]4.1b O&amp;M Costs GT'!BP193+'[1]4.1b O&amp;M Costs GT'!BP194)</f>
        <v>84404.321590938431</v>
      </c>
      <c r="S40" s="11" t="str">
        <f>+IF('[1]4.1b O&amp;M Costs GT'!BQ179+'[1]4.1b O&amp;M Costs GT'!BQ193+'[1]4.1b O&amp;M Costs GT'!BQ194=0,"",'[1]4.1b O&amp;M Costs GT'!BQ179+'[1]4.1b O&amp;M Costs GT'!BQ193+'[1]4.1b O&amp;M Costs GT'!BQ194)</f>
        <v/>
      </c>
      <c r="T40" s="11">
        <f>+IF('[1]4.1b O&amp;M Costs GT'!BR179+'[1]4.1b O&amp;M Costs GT'!BR193+'[1]4.1b O&amp;M Costs GT'!BR194=0,"",'[1]4.1b O&amp;M Costs GT'!BR179+'[1]4.1b O&amp;M Costs GT'!BR193+'[1]4.1b O&amp;M Costs GT'!BR194)</f>
        <v>96241.718558927038</v>
      </c>
      <c r="U40" s="11" t="str">
        <f>+IF('[1]4.1b O&amp;M Costs GT'!BS179+'[1]4.1b O&amp;M Costs GT'!BS193+'[1]4.1b O&amp;M Costs GT'!BS194=0,"",'[1]4.1b O&amp;M Costs GT'!BS179+'[1]4.1b O&amp;M Costs GT'!BS193+'[1]4.1b O&amp;M Costs GT'!BS194)</f>
        <v/>
      </c>
      <c r="V40" s="11">
        <f>+IF('[1]4.1b O&amp;M Costs GT'!BT179+'[1]4.1b O&amp;M Costs GT'!BT193+'[1]4.1b O&amp;M Costs GT'!BT194=0,"",'[1]4.1b O&amp;M Costs GT'!BT179+'[1]4.1b O&amp;M Costs GT'!BT193+'[1]4.1b O&amp;M Costs GT'!BT194)</f>
        <v>109951.51682527602</v>
      </c>
      <c r="W40" s="11">
        <f t="shared" ref="W40:W42" si="12">SUM(C40:V40)</f>
        <v>673038.11688613566</v>
      </c>
    </row>
    <row r="41" spans="1:23" x14ac:dyDescent="0.25">
      <c r="A41" s="31"/>
      <c r="B41" s="4" t="s">
        <v>8</v>
      </c>
      <c r="C41" s="11">
        <f>+IF('[1]4.1b O&amp;M Costs GT'!BA190=0,"",'[1]4.1b O&amp;M Costs GT'!BA190)</f>
        <v>2080.0132505641159</v>
      </c>
      <c r="D41" s="11">
        <f>+IF('[1]4.1b O&amp;M Costs GT'!BB190=0,"",'[1]4.1b O&amp;M Costs GT'!BB190)</f>
        <v>2164.6714869955435</v>
      </c>
      <c r="E41" s="11">
        <f>+IF('[1]4.1b O&amp;M Costs GT'!BC190=0,"",'[1]4.1b O&amp;M Costs GT'!BC190)</f>
        <v>2252.7753827244469</v>
      </c>
      <c r="F41" s="11">
        <f>+IF('[1]4.1b O&amp;M Costs GT'!BD190=0,"",'[1]4.1b O&amp;M Costs GT'!BD190)</f>
        <v>2344.4651788956312</v>
      </c>
      <c r="G41" s="11">
        <f>+IF('[1]4.1b O&amp;M Costs GT'!BE190=0,"",'[1]4.1b O&amp;M Costs GT'!BE190)</f>
        <v>2439.8868245829199</v>
      </c>
      <c r="H41" s="11" t="str">
        <f>+IF('[1]4.1b O&amp;M Costs GT'!BF190=0,"",'[1]4.1b O&amp;M Costs GT'!BF190)</f>
        <v/>
      </c>
      <c r="I41" s="11" t="str">
        <f>+IF('[1]4.1b O&amp;M Costs GT'!BG190=0,"",'[1]4.1b O&amp;M Costs GT'!BG190)</f>
        <v/>
      </c>
      <c r="J41" s="11" t="str">
        <f>+IF('[1]4.1b O&amp;M Costs GT'!BH190=0,"",'[1]4.1b O&amp;M Costs GT'!BH190)</f>
        <v/>
      </c>
      <c r="K41" s="11" t="str">
        <f>+IF('[1]4.1b O&amp;M Costs GT'!BI190=0,"",'[1]4.1b O&amp;M Costs GT'!BI190)</f>
        <v/>
      </c>
      <c r="L41" s="11">
        <f>+IF('[1]4.1b O&amp;M Costs GT'!BJ190=0,"",'[1]4.1b O&amp;M Costs GT'!BJ190)</f>
        <v>2978.5106486232171</v>
      </c>
      <c r="M41" s="11" t="str">
        <f>+IF('[1]4.1b O&amp;M Costs GT'!BK190=0,"",'[1]4.1b O&amp;M Costs GT'!BK190)</f>
        <v/>
      </c>
      <c r="N41" s="11" t="str">
        <f>+IF('[1]4.1b O&amp;M Costs GT'!BL190=0,"",'[1]4.1b O&amp;M Costs GT'!BL190)</f>
        <v/>
      </c>
      <c r="O41" s="11" t="str">
        <f>+IF('[1]4.1b O&amp;M Costs GT'!BM190=0,"",'[1]4.1b O&amp;M Costs GT'!BM190)</f>
        <v/>
      </c>
      <c r="P41" s="11" t="str">
        <f>+IF('[1]4.1b O&amp;M Costs GT'!BN190=0,"",'[1]4.1b O&amp;M Costs GT'!BN190)</f>
        <v/>
      </c>
      <c r="Q41" s="11">
        <f>+IF('[1]4.1b O&amp;M Costs GT'!BO190=0,"",'[1]4.1b O&amp;M Costs GT'!BO190)</f>
        <v>3636.0398337240163</v>
      </c>
      <c r="R41" s="11" t="str">
        <f>+IF('[1]4.1b O&amp;M Costs GT'!BP190=0,"",'[1]4.1b O&amp;M Costs GT'!BP190)</f>
        <v/>
      </c>
      <c r="S41" s="11" t="str">
        <f>+IF('[1]4.1b O&amp;M Costs GT'!BQ190=0,"",'[1]4.1b O&amp;M Costs GT'!BQ190)</f>
        <v/>
      </c>
      <c r="T41" s="11" t="str">
        <f>+IF('[1]4.1b O&amp;M Costs GT'!BR190=0,"",'[1]4.1b O&amp;M Costs GT'!BR190)</f>
        <v/>
      </c>
      <c r="U41" s="11" t="str">
        <f>+IF('[1]4.1b O&amp;M Costs GT'!BS190=0,"",'[1]4.1b O&amp;M Costs GT'!BS190)</f>
        <v/>
      </c>
      <c r="V41" s="11">
        <f>+IF('[1]4.1b O&amp;M Costs GT'!BT190=0,"",'[1]4.1b O&amp;M Costs GT'!BT190)</f>
        <v>4438.7236549041472</v>
      </c>
      <c r="W41" s="11">
        <f t="shared" si="12"/>
        <v>22335.086261014036</v>
      </c>
    </row>
    <row r="42" spans="1:23" x14ac:dyDescent="0.25">
      <c r="A42" s="31"/>
      <c r="B42" s="4" t="s">
        <v>13</v>
      </c>
      <c r="C42" s="11" t="str">
        <f>+IF('[1]4.1b O&amp;M Costs GT'!BA189=0,"",'[1]4.1b O&amp;M Costs GT'!BA189)</f>
        <v/>
      </c>
      <c r="D42" s="11" t="str">
        <f>+IF('[1]4.1b O&amp;M Costs GT'!BB189=0,"",'[1]4.1b O&amp;M Costs GT'!BB189)</f>
        <v/>
      </c>
      <c r="E42" s="11" t="str">
        <f>+IF('[1]4.1b O&amp;M Costs GT'!BC189=0,"",'[1]4.1b O&amp;M Costs GT'!BC189)</f>
        <v/>
      </c>
      <c r="F42" s="11" t="str">
        <f>+IF('[1]4.1b O&amp;M Costs GT'!BD189=0,"",'[1]4.1b O&amp;M Costs GT'!BD189)</f>
        <v/>
      </c>
      <c r="G42" s="11">
        <f>+IF('[1]4.1b O&amp;M Costs GT'!BE189=0,"",'[1]4.1b O&amp;M Costs GT'!BE189)</f>
        <v>12729.844302171758</v>
      </c>
      <c r="H42" s="11" t="str">
        <f>+IF('[1]4.1b O&amp;M Costs GT'!BF189=0,"",'[1]4.1b O&amp;M Costs GT'!BF189)</f>
        <v/>
      </c>
      <c r="I42" s="11" t="str">
        <f>+IF('[1]4.1b O&amp;M Costs GT'!BG189=0,"",'[1]4.1b O&amp;M Costs GT'!BG189)</f>
        <v/>
      </c>
      <c r="J42" s="11" t="str">
        <f>+IF('[1]4.1b O&amp;M Costs GT'!BH189=0,"",'[1]4.1b O&amp;M Costs GT'!BH189)</f>
        <v/>
      </c>
      <c r="K42" s="11" t="str">
        <f>+IF('[1]4.1b O&amp;M Costs GT'!BI189=0,"",'[1]4.1b O&amp;M Costs GT'!BI189)</f>
        <v/>
      </c>
      <c r="L42" s="11">
        <f>+IF('[1]4.1b O&amp;M Costs GT'!BJ189=0,"",'[1]4.1b O&amp;M Costs GT'!BJ189)</f>
        <v>15540.055558034175</v>
      </c>
      <c r="M42" s="11" t="str">
        <f>+IF('[1]4.1b O&amp;M Costs GT'!BK189=0,"",'[1]4.1b O&amp;M Costs GT'!BK189)</f>
        <v/>
      </c>
      <c r="N42" s="11" t="str">
        <f>+IF('[1]4.1b O&amp;M Costs GT'!BL189=0,"",'[1]4.1b O&amp;M Costs GT'!BL189)</f>
        <v/>
      </c>
      <c r="O42" s="11" t="str">
        <f>+IF('[1]4.1b O&amp;M Costs GT'!BM189=0,"",'[1]4.1b O&amp;M Costs GT'!BM189)</f>
        <v/>
      </c>
      <c r="P42" s="11" t="str">
        <f>+IF('[1]4.1b O&amp;M Costs GT'!BN189=0,"",'[1]4.1b O&amp;M Costs GT'!BN189)</f>
        <v/>
      </c>
      <c r="Q42" s="11">
        <f>+IF('[1]4.1b O&amp;M Costs GT'!BO189=0,"",'[1]4.1b O&amp;M Costs GT'!BO189)</f>
        <v>18970.642610733998</v>
      </c>
      <c r="R42" s="11" t="str">
        <f>+IF('[1]4.1b O&amp;M Costs GT'!BP189=0,"",'[1]4.1b O&amp;M Costs GT'!BP189)</f>
        <v/>
      </c>
      <c r="S42" s="11" t="str">
        <f>+IF('[1]4.1b O&amp;M Costs GT'!BQ189=0,"",'[1]4.1b O&amp;M Costs GT'!BQ189)</f>
        <v/>
      </c>
      <c r="T42" s="11" t="str">
        <f>+IF('[1]4.1b O&amp;M Costs GT'!BR189=0,"",'[1]4.1b O&amp;M Costs GT'!BR189)</f>
        <v/>
      </c>
      <c r="U42" s="11" t="str">
        <f>+IF('[1]4.1b O&amp;M Costs GT'!BS189=0,"",'[1]4.1b O&amp;M Costs GT'!BS189)</f>
        <v/>
      </c>
      <c r="V42" s="11">
        <f>+IF('[1]4.1b O&amp;M Costs GT'!BT189=0,"",'[1]4.1b O&amp;M Costs GT'!BT189)</f>
        <v>23158.558199499901</v>
      </c>
      <c r="W42" s="11">
        <f t="shared" si="12"/>
        <v>70399.100670439831</v>
      </c>
    </row>
    <row r="43" spans="1:23" x14ac:dyDescent="0.25">
      <c r="A43" s="31"/>
      <c r="B43" s="12" t="s">
        <v>2</v>
      </c>
      <c r="C43" s="16">
        <f>SUM(C40:C42)</f>
        <v>15776.580963903685</v>
      </c>
      <c r="D43" s="16">
        <f t="shared" ref="D43:V43" si="13">SUM(D40:D42)</f>
        <v>37762.184306963187</v>
      </c>
      <c r="E43" s="16">
        <f t="shared" si="13"/>
        <v>2252.7753827244469</v>
      </c>
      <c r="F43" s="16">
        <f t="shared" si="13"/>
        <v>42376.553644938911</v>
      </c>
      <c r="G43" s="16">
        <f t="shared" si="13"/>
        <v>15169.731126754677</v>
      </c>
      <c r="H43" s="16">
        <f t="shared" si="13"/>
        <v>45107.250217421744</v>
      </c>
      <c r="I43" s="16">
        <f t="shared" si="13"/>
        <v>0</v>
      </c>
      <c r="J43" s="16">
        <f t="shared" si="13"/>
        <v>50926.358969816218</v>
      </c>
      <c r="K43" s="16">
        <f t="shared" si="13"/>
        <v>0</v>
      </c>
      <c r="L43" s="16">
        <f t="shared" si="13"/>
        <v>76129.166261340564</v>
      </c>
      <c r="M43" s="16">
        <f t="shared" si="13"/>
        <v>0</v>
      </c>
      <c r="N43" s="16">
        <f t="shared" si="13"/>
        <v>65302.165783999728</v>
      </c>
      <c r="O43" s="16">
        <f t="shared" si="13"/>
        <v>0</v>
      </c>
      <c r="P43" s="16">
        <f t="shared" si="13"/>
        <v>74168.015885722969</v>
      </c>
      <c r="Q43" s="16">
        <f t="shared" si="13"/>
        <v>22606.682444458012</v>
      </c>
      <c r="R43" s="16">
        <f t="shared" si="13"/>
        <v>84404.321590938431</v>
      </c>
      <c r="S43" s="16">
        <f t="shared" si="13"/>
        <v>0</v>
      </c>
      <c r="T43" s="16">
        <f t="shared" si="13"/>
        <v>96241.718558927038</v>
      </c>
      <c r="U43" s="16">
        <f t="shared" si="13"/>
        <v>0</v>
      </c>
      <c r="V43" s="16">
        <f t="shared" si="13"/>
        <v>137548.79867968007</v>
      </c>
      <c r="W43" s="17">
        <f>SUM(C43:V43)</f>
        <v>765772.30381758977</v>
      </c>
    </row>
    <row r="44" spans="1:23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5"/>
    </row>
    <row r="45" spans="1:23" x14ac:dyDescent="0.25">
      <c r="A45" s="34" t="str">
        <f>CONCATENATE("2.1.9 Establish ",AD10," ha of silvopasture systems using individual trees.")</f>
        <v>2.1.9 Establish 167 ha of silvopasture systems using individual trees.</v>
      </c>
      <c r="B45" s="7" t="s">
        <v>14</v>
      </c>
      <c r="C45" s="13">
        <f>+IF('[1]4.1b O&amp;M Costs GT'!BA212+'[1]4.1b O&amp;M Costs GT'!BA220-C46=0,"",'[1]4.1b O&amp;M Costs GT'!BA212+'[1]4.1b O&amp;M Costs GT'!BA220-C46)</f>
        <v>2053.9620887711408</v>
      </c>
      <c r="D45" s="13">
        <f>+IF('[1]4.1b O&amp;M Costs GT'!BB212+'[1]4.1b O&amp;M Costs GT'!BB220-D46=0,"",'[1]4.1b O&amp;M Costs GT'!BB212+'[1]4.1b O&amp;M Costs GT'!BB220-D46)</f>
        <v>2235.158461697647</v>
      </c>
      <c r="E45" s="13" t="str">
        <f>IF(E46="","",+IF('[1]4.1b O&amp;M Costs GT'!BC212+'[1]4.1b O&amp;M Costs GT'!BC220-E46=0,"",'[1]4.1b O&amp;M Costs GT'!BC212+'[1]4.1b O&amp;M Costs GT'!BC220-E46))</f>
        <v/>
      </c>
      <c r="F45" s="13" t="str">
        <f>IF(F46="","",+IF('[1]4.1b O&amp;M Costs GT'!BD212+'[1]4.1b O&amp;M Costs GT'!BD220-F46=0,"",'[1]4.1b O&amp;M Costs GT'!BD212+'[1]4.1b O&amp;M Costs GT'!BD220-F46))</f>
        <v/>
      </c>
      <c r="G45" s="13" t="str">
        <f>IF(G46="","",+IF('[1]4.1b O&amp;M Costs GT'!BE212+'[1]4.1b O&amp;M Costs GT'!BE220-G46=0,"",'[1]4.1b O&amp;M Costs GT'!BE212+'[1]4.1b O&amp;M Costs GT'!BE220-G46))</f>
        <v/>
      </c>
      <c r="H45" s="13" t="str">
        <f>IF(H46="","",+IF('[1]4.1b O&amp;M Costs GT'!BF212+'[1]4.1b O&amp;M Costs GT'!BF220-H46=0,"",'[1]4.1b O&amp;M Costs GT'!BF212+'[1]4.1b O&amp;M Costs GT'!BF220-H46))</f>
        <v/>
      </c>
      <c r="I45" s="13" t="str">
        <f>IF(I46="","",+IF('[1]4.1b O&amp;M Costs GT'!BG212+'[1]4.1b O&amp;M Costs GT'!BG220-I46=0,"",'[1]4.1b O&amp;M Costs GT'!BG212+'[1]4.1b O&amp;M Costs GT'!BG220-I46))</f>
        <v/>
      </c>
      <c r="J45" s="13" t="str">
        <f>IF(J46="","",+IF('[1]4.1b O&amp;M Costs GT'!BH212+'[1]4.1b O&amp;M Costs GT'!BH220-J46=0,"",'[1]4.1b O&amp;M Costs GT'!BH212+'[1]4.1b O&amp;M Costs GT'!BH220-J46))</f>
        <v/>
      </c>
      <c r="K45" s="13" t="str">
        <f>IF(K46="","",+IF('[1]4.1b O&amp;M Costs GT'!BI212+'[1]4.1b O&amp;M Costs GT'!BI220-K46=0,"",'[1]4.1b O&amp;M Costs GT'!BI212+'[1]4.1b O&amp;M Costs GT'!BI220-K46))</f>
        <v/>
      </c>
      <c r="L45" s="13">
        <f>IF(L46="","",+IF('[1]4.1b O&amp;M Costs GT'!BJ212+'[1]4.1b O&amp;M Costs GT'!BJ220-L46=0,"",'[1]4.1b O&amp;M Costs GT'!BJ212+'[1]4.1b O&amp;M Costs GT'!BJ220-L46))</f>
        <v>4395.7752017018065</v>
      </c>
      <c r="M45" s="13">
        <f>IF(M46="","",+IF('[1]4.1b O&amp;M Costs GT'!BK212+'[1]4.1b O&amp;M Costs GT'!BK220-M46=0,"",'[1]4.1b O&amp;M Costs GT'!BK212+'[1]4.1b O&amp;M Costs GT'!BK220-M46))</f>
        <v>4783.5615815493511</v>
      </c>
      <c r="N45" s="13" t="str">
        <f>IF(N46="","",+IF('[1]4.1b O&amp;M Costs GT'!BL212+'[1]4.1b O&amp;M Costs GT'!BL220-N46=0,"",'[1]4.1b O&amp;M Costs GT'!BL212+'[1]4.1b O&amp;M Costs GT'!BL220-N46))</f>
        <v/>
      </c>
      <c r="O45" s="13" t="str">
        <f>IF(O46="","",+IF('[1]4.1b O&amp;M Costs GT'!BM212+'[1]4.1b O&amp;M Costs GT'!BM220-O46=0,"",'[1]4.1b O&amp;M Costs GT'!BM212+'[1]4.1b O&amp;M Costs GT'!BM220-O46))</f>
        <v/>
      </c>
      <c r="P45" s="13" t="str">
        <f>IF(P46="","",+IF('[1]4.1b O&amp;M Costs GT'!BN212+'[1]4.1b O&amp;M Costs GT'!BN220-P46=0,"",'[1]4.1b O&amp;M Costs GT'!BN212+'[1]4.1b O&amp;M Costs GT'!BN220-P46))</f>
        <v/>
      </c>
      <c r="Q45" s="13" t="str">
        <f>IF(Q46="","",+IF('[1]4.1b O&amp;M Costs GT'!BO212+'[1]4.1b O&amp;M Costs GT'!BO220-Q46=0,"",'[1]4.1b O&amp;M Costs GT'!BO212+'[1]4.1b O&amp;M Costs GT'!BO220-Q46))</f>
        <v/>
      </c>
      <c r="R45" s="13" t="str">
        <f>IF(R46="","",+IF('[1]4.1b O&amp;M Costs GT'!BP212+'[1]4.1b O&amp;M Costs GT'!BP220-R46=0,"",'[1]4.1b O&amp;M Costs GT'!BP212+'[1]4.1b O&amp;M Costs GT'!BP220-R46))</f>
        <v/>
      </c>
      <c r="S45" s="13" t="str">
        <f>IF(S46="","",+IF('[1]4.1b O&amp;M Costs GT'!BQ212+'[1]4.1b O&amp;M Costs GT'!BQ220-S46=0,"",'[1]4.1b O&amp;M Costs GT'!BQ212+'[1]4.1b O&amp;M Costs GT'!BQ220-S46))</f>
        <v/>
      </c>
      <c r="T45" s="13" t="str">
        <f>IF(T46="","",+IF('[1]4.1b O&amp;M Costs GT'!BR212+'[1]4.1b O&amp;M Costs GT'!BR220-T46=0,"",'[1]4.1b O&amp;M Costs GT'!BR212+'[1]4.1b O&amp;M Costs GT'!BR220-T46))</f>
        <v/>
      </c>
      <c r="U45" s="13" t="str">
        <f>IF(U46="","",+IF('[1]4.1b O&amp;M Costs GT'!BS212+'[1]4.1b O&amp;M Costs GT'!BS220-U46=0,"",'[1]4.1b O&amp;M Costs GT'!BS212+'[1]4.1b O&amp;M Costs GT'!BS220-U46))</f>
        <v/>
      </c>
      <c r="V45" s="13">
        <f>IF(V46="","",+IF('[1]4.1b O&amp;M Costs GT'!BT212+'[1]4.1b O&amp;M Costs GT'!BT220-V46=0,"",'[1]4.1b O&amp;M Costs GT'!BT212+'[1]4.1b O&amp;M Costs GT'!BT220-V46))</f>
        <v>10237.511924364953</v>
      </c>
      <c r="W45" s="15">
        <f>SUM(C45:V45)</f>
        <v>23705.969258084901</v>
      </c>
    </row>
    <row r="46" spans="1:23" x14ac:dyDescent="0.25">
      <c r="A46" s="34"/>
      <c r="B46" s="7" t="s">
        <v>15</v>
      </c>
      <c r="C46" s="13">
        <f>+IF('[1]4.1b O&amp;M Costs GT'!BA209+'[1]4.1b O&amp;M Costs GT'!BA219=0,"",'[1]4.1b O&amp;M Costs GT'!BA209+'[1]4.1b O&amp;M Costs GT'!BA219)</f>
        <v>15143.800999503257</v>
      </c>
      <c r="D46" s="13">
        <f>+IF('[1]4.1b O&amp;M Costs GT'!BB209+'[1]4.1b O&amp;M Costs GT'!BB219=0,"",'[1]4.1b O&amp;M Costs GT'!BB209+'[1]4.1b O&amp;M Costs GT'!BB219)</f>
        <v>16479.756433360602</v>
      </c>
      <c r="E46" s="13" t="str">
        <f>+IF('[1]4.1b O&amp;M Costs GT'!BC209+'[1]4.1b O&amp;M Costs GT'!BC219=0,"",'[1]4.1b O&amp;M Costs GT'!BC209+'[1]4.1b O&amp;M Costs GT'!BC219)</f>
        <v/>
      </c>
      <c r="F46" s="13" t="str">
        <f>+IF('[1]4.1b O&amp;M Costs GT'!BD209+'[1]4.1b O&amp;M Costs GT'!BD219=0,"",'[1]4.1b O&amp;M Costs GT'!BD209+'[1]4.1b O&amp;M Costs GT'!BD219)</f>
        <v/>
      </c>
      <c r="G46" s="13" t="str">
        <f>+IF('[1]4.1b O&amp;M Costs GT'!BE209+'[1]4.1b O&amp;M Costs GT'!BE219=0,"",'[1]4.1b O&amp;M Costs GT'!BE209+'[1]4.1b O&amp;M Costs GT'!BE219)</f>
        <v/>
      </c>
      <c r="H46" s="13" t="str">
        <f>+IF('[1]4.1b O&amp;M Costs GT'!BF209+'[1]4.1b O&amp;M Costs GT'!BF219=0,"",'[1]4.1b O&amp;M Costs GT'!BF209+'[1]4.1b O&amp;M Costs GT'!BF219)</f>
        <v/>
      </c>
      <c r="I46" s="13" t="str">
        <f>+IF('[1]4.1b O&amp;M Costs GT'!BG209+'[1]4.1b O&amp;M Costs GT'!BG219=0,"",'[1]4.1b O&amp;M Costs GT'!BG209+'[1]4.1b O&amp;M Costs GT'!BG219)</f>
        <v/>
      </c>
      <c r="J46" s="13" t="str">
        <f>+IF('[1]4.1b O&amp;M Costs GT'!BH209+'[1]4.1b O&amp;M Costs GT'!BH219=0,"",'[1]4.1b O&amp;M Costs GT'!BH209+'[1]4.1b O&amp;M Costs GT'!BH219)</f>
        <v/>
      </c>
      <c r="K46" s="13" t="str">
        <f>+IF('[1]4.1b O&amp;M Costs GT'!BI209+'[1]4.1b O&amp;M Costs GT'!BI219=0,"",'[1]4.1b O&amp;M Costs GT'!BI209+'[1]4.1b O&amp;M Costs GT'!BI219)</f>
        <v/>
      </c>
      <c r="L46" s="13">
        <f>+IF('[1]4.1b O&amp;M Costs GT'!BJ209+'[1]4.1b O&amp;M Costs GT'!BJ219=0,"",'[1]4.1b O&amp;M Costs GT'!BJ209+'[1]4.1b O&amp;M Costs GT'!BJ219)</f>
        <v>32409.918983923744</v>
      </c>
      <c r="M46" s="13">
        <f>+IF('[1]4.1b O&amp;M Costs GT'!BK209+'[1]4.1b O&amp;M Costs GT'!BK219=0,"",'[1]4.1b O&amp;M Costs GT'!BK209+'[1]4.1b O&amp;M Costs GT'!BK219)</f>
        <v>35269.056354975401</v>
      </c>
      <c r="N46" s="13" t="str">
        <f>+IF('[1]4.1b O&amp;M Costs GT'!BL209+'[1]4.1b O&amp;M Costs GT'!BL219=0,"",'[1]4.1b O&amp;M Costs GT'!BL209+'[1]4.1b O&amp;M Costs GT'!BL219)</f>
        <v/>
      </c>
      <c r="O46" s="13" t="str">
        <f>+IF('[1]4.1b O&amp;M Costs GT'!BM209+'[1]4.1b O&amp;M Costs GT'!BM219=0,"",'[1]4.1b O&amp;M Costs GT'!BM209+'[1]4.1b O&amp;M Costs GT'!BM219)</f>
        <v/>
      </c>
      <c r="P46" s="13" t="str">
        <f>+IF('[1]4.1b O&amp;M Costs GT'!BN209+'[1]4.1b O&amp;M Costs GT'!BN219=0,"",'[1]4.1b O&amp;M Costs GT'!BN209+'[1]4.1b O&amp;M Costs GT'!BN219)</f>
        <v/>
      </c>
      <c r="Q46" s="13" t="str">
        <f>+IF('[1]4.1b O&amp;M Costs GT'!BO209+'[1]4.1b O&amp;M Costs GT'!BO219=0,"",'[1]4.1b O&amp;M Costs GT'!BO209+'[1]4.1b O&amp;M Costs GT'!BO219)</f>
        <v/>
      </c>
      <c r="R46" s="13" t="str">
        <f>+IF('[1]4.1b O&amp;M Costs GT'!BP209+'[1]4.1b O&amp;M Costs GT'!BP219=0,"",'[1]4.1b O&amp;M Costs GT'!BP209+'[1]4.1b O&amp;M Costs GT'!BP219)</f>
        <v/>
      </c>
      <c r="S46" s="13" t="str">
        <f>+IF('[1]4.1b O&amp;M Costs GT'!BQ209+'[1]4.1b O&amp;M Costs GT'!BQ219=0,"",'[1]4.1b O&amp;M Costs GT'!BQ209+'[1]4.1b O&amp;M Costs GT'!BQ219)</f>
        <v/>
      </c>
      <c r="T46" s="13" t="str">
        <f>+IF('[1]4.1b O&amp;M Costs GT'!BR209+'[1]4.1b O&amp;M Costs GT'!BR219=0,"",'[1]4.1b O&amp;M Costs GT'!BR209+'[1]4.1b O&amp;M Costs GT'!BR219)</f>
        <v/>
      </c>
      <c r="U46" s="13" t="str">
        <f>+IF('[1]4.1b O&amp;M Costs GT'!BS209+'[1]4.1b O&amp;M Costs GT'!BS219=0,"",'[1]4.1b O&amp;M Costs GT'!BS209+'[1]4.1b O&amp;M Costs GT'!BS219)</f>
        <v/>
      </c>
      <c r="V46" s="13">
        <f>+IF('[1]4.1b O&amp;M Costs GT'!BT209+'[1]4.1b O&amp;M Costs GT'!BT219=0,"",'[1]4.1b O&amp;M Costs GT'!BT209+'[1]4.1b O&amp;M Costs GT'!BT219)</f>
        <v>75480.868980098749</v>
      </c>
      <c r="W46" s="15">
        <f>SUM(C46:V46)</f>
        <v>174783.40175186176</v>
      </c>
    </row>
    <row r="47" spans="1:23" x14ac:dyDescent="0.25">
      <c r="A47" s="34"/>
      <c r="B47" s="14" t="s">
        <v>2</v>
      </c>
      <c r="C47" s="15">
        <f>+C46+C45</f>
        <v>17197.763088274398</v>
      </c>
      <c r="D47" s="15">
        <f t="shared" ref="D47" si="14">+D46+D45</f>
        <v>18714.914895058249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f t="shared" ref="L47:V47" si="15">IF(L46="","",+L46+L45)</f>
        <v>36805.694185625551</v>
      </c>
      <c r="M47" s="15">
        <f t="shared" si="15"/>
        <v>40052.617936524752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f t="shared" si="15"/>
        <v>85718.380904463702</v>
      </c>
      <c r="W47" s="15">
        <f>SUM(C47:V47)</f>
        <v>198489.37100994663</v>
      </c>
    </row>
    <row r="48" spans="1:23" x14ac:dyDescent="0.25">
      <c r="A48" s="34"/>
      <c r="B48" s="33" t="s">
        <v>2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8"/>
    </row>
    <row r="49" spans="1:23" x14ac:dyDescent="0.25">
      <c r="A49" s="31" t="str">
        <f>CONCATENATE("2.1.10 Establish ",AD6," ha of sustainable fuelwood and timber plantations.")</f>
        <v>2.1.10 Establish 850 ha of sustainable fuelwood and timber plantations.</v>
      </c>
      <c r="B49" s="4" t="s">
        <v>4</v>
      </c>
      <c r="C49" s="17" t="str">
        <f>IF('[1]4.1b O&amp;M Costs GT'!BA105=0,"",'[1]4.1b O&amp;M Costs GT'!BA105)</f>
        <v/>
      </c>
      <c r="D49" s="11">
        <f>IF('[1]4.1b O&amp;M Costs GT'!BB105=0,"",'[1]4.1b O&amp;M Costs GT'!BB105)</f>
        <v>14376.323809494921</v>
      </c>
      <c r="E49" s="11" t="str">
        <f>IF('[1]4.1b O&amp;M Costs GT'!BC105=0,"",'[1]4.1b O&amp;M Costs GT'!BC105)</f>
        <v/>
      </c>
      <c r="F49" s="11">
        <f>IF('[1]4.1b O&amp;M Costs GT'!BD105=0,"",'[1]4.1b O&amp;M Costs GT'!BD105)</f>
        <v>17024.706570672392</v>
      </c>
      <c r="G49" s="11" t="str">
        <f>IF('[1]4.1b O&amp;M Costs GT'!BE105=0,"",'[1]4.1b O&amp;M Costs GT'!BE105)</f>
        <v/>
      </c>
      <c r="H49" s="11">
        <f>IF('[1]4.1b O&amp;M Costs GT'!BF105=0,"",'[1]4.1b O&amp;M Costs GT'!BF105)</f>
        <v>20160.970054532911</v>
      </c>
      <c r="I49" s="11" t="str">
        <f>IF('[1]4.1b O&amp;M Costs GT'!BG105=0,"",'[1]4.1b O&amp;M Costs GT'!BG105)</f>
        <v/>
      </c>
      <c r="J49" s="11">
        <f>IF('[1]4.1b O&amp;M Costs GT'!BH105=0,"",'[1]4.1b O&amp;M Costs GT'!BH105)</f>
        <v>23874.990846536482</v>
      </c>
      <c r="K49" s="11" t="str">
        <f>IF('[1]4.1b O&amp;M Costs GT'!BI105=0,"",'[1]4.1b O&amp;M Costs GT'!BI105)</f>
        <v/>
      </c>
      <c r="L49" s="11">
        <f>IF('[1]4.1b O&amp;M Costs GT'!BJ105=0,"",'[1]4.1b O&amp;M Costs GT'!BJ105)</f>
        <v>28273.202449107401</v>
      </c>
      <c r="M49" s="11" t="str">
        <f>IF('[1]4.1b O&amp;M Costs GT'!BK105=0,"",'[1]4.1b O&amp;M Costs GT'!BK105)</f>
        <v/>
      </c>
      <c r="N49" s="11">
        <f>IF('[1]4.1b O&amp;M Costs GT'!BL105=0,"",'[1]4.1b O&amp;M Costs GT'!BL105)</f>
        <v>33481.645369685109</v>
      </c>
      <c r="O49" s="11" t="str">
        <f>IF('[1]4.1b O&amp;M Costs GT'!BM105=0,"",'[1]4.1b O&amp;M Costs GT'!BM105)</f>
        <v/>
      </c>
      <c r="P49" s="11">
        <f>IF('[1]4.1b O&amp;M Costs GT'!BN105=0,"",'[1]4.1b O&amp;M Costs GT'!BN105)</f>
        <v>39649.579090986481</v>
      </c>
      <c r="Q49" s="11" t="str">
        <f>IF('[1]4.1b O&amp;M Costs GT'!BO105=0,"",'[1]4.1b O&amp;M Costs GT'!BO105)</f>
        <v/>
      </c>
      <c r="R49" s="11">
        <f>IF('[1]4.1b O&amp;M Costs GT'!BP105=0,"",'[1]4.1b O&amp;M Costs GT'!BP105)</f>
        <v>46953.759432497609</v>
      </c>
      <c r="S49" s="11" t="str">
        <f>IF('[1]4.1b O&amp;M Costs GT'!BQ105=0,"",'[1]4.1b O&amp;M Costs GT'!BQ105)</f>
        <v/>
      </c>
      <c r="T49" s="11">
        <f>IF('[1]4.1b O&amp;M Costs GT'!BR105=0,"",'[1]4.1b O&amp;M Costs GT'!BR105)</f>
        <v>55603.503880474775</v>
      </c>
      <c r="U49" s="11" t="str">
        <f>IF('[1]4.1b O&amp;M Costs GT'!BS105=0,"",'[1]4.1b O&amp;M Costs GT'!BS105)</f>
        <v/>
      </c>
      <c r="V49" s="11">
        <f>IF('[1]4.1b O&amp;M Costs GT'!BT105=0,"",'[1]4.1b O&amp;M Costs GT'!BT105)</f>
        <v>65846.690044719056</v>
      </c>
      <c r="W49" s="17">
        <f t="shared" ref="W49:W54" si="16">SUM(C49:V49)</f>
        <v>345245.37154870713</v>
      </c>
    </row>
    <row r="50" spans="1:23" x14ac:dyDescent="0.25">
      <c r="A50" s="31"/>
      <c r="B50" s="4" t="s">
        <v>5</v>
      </c>
      <c r="C50" s="11" t="str">
        <f>IF('[1]4.1b O&amp;M Costs GT'!BA115=0,"",'[1]4.1b O&amp;M Costs GT'!BA115)</f>
        <v/>
      </c>
      <c r="D50" s="11" t="str">
        <f>IF('[1]4.1b O&amp;M Costs GT'!BB115=0,"",'[1]4.1b O&amp;M Costs GT'!BB115)</f>
        <v/>
      </c>
      <c r="E50" s="11" t="str">
        <f>IF('[1]4.1b O&amp;M Costs GT'!BC115=0,"",'[1]4.1b O&amp;M Costs GT'!BC115)</f>
        <v/>
      </c>
      <c r="F50" s="11" t="str">
        <f>IF('[1]4.1b O&amp;M Costs GT'!BD115=0,"",'[1]4.1b O&amp;M Costs GT'!BD115)</f>
        <v/>
      </c>
      <c r="G50" s="11">
        <f>IF('[1]4.1b O&amp;M Costs GT'!BE115=0,"",'[1]4.1b O&amp;M Costs GT'!BE115)</f>
        <v>16198.155174919151</v>
      </c>
      <c r="H50" s="11" t="str">
        <f>IF('[1]4.1b O&amp;M Costs GT'!BF115=0,"",'[1]4.1b O&amp;M Costs GT'!BF115)</f>
        <v/>
      </c>
      <c r="I50" s="11" t="str">
        <f>IF('[1]4.1b O&amp;M Costs GT'!BG115=0,"",'[1]4.1b O&amp;M Costs GT'!BG115)</f>
        <v/>
      </c>
      <c r="J50" s="11" t="str">
        <f>IF('[1]4.1b O&amp;M Costs GT'!BH115=0,"",'[1]4.1b O&amp;M Costs GT'!BH115)</f>
        <v/>
      </c>
      <c r="K50" s="11" t="str">
        <f>IF('[1]4.1b O&amp;M Costs GT'!BI115=0,"",'[1]4.1b O&amp;M Costs GT'!BI115)</f>
        <v/>
      </c>
      <c r="L50" s="11">
        <f>IF('[1]4.1b O&amp;M Costs GT'!BJ115=0,"",'[1]4.1b O&amp;M Costs GT'!BJ115)</f>
        <v>19774.022790911749</v>
      </c>
      <c r="M50" s="11" t="str">
        <f>IF('[1]4.1b O&amp;M Costs GT'!BK115=0,"",'[1]4.1b O&amp;M Costs GT'!BK115)</f>
        <v/>
      </c>
      <c r="N50" s="11" t="str">
        <f>IF('[1]4.1b O&amp;M Costs GT'!BL115=0,"",'[1]4.1b O&amp;M Costs GT'!BL115)</f>
        <v/>
      </c>
      <c r="O50" s="11" t="str">
        <f>IF('[1]4.1b O&amp;M Costs GT'!BM115=0,"",'[1]4.1b O&amp;M Costs GT'!BM115)</f>
        <v/>
      </c>
      <c r="P50" s="11" t="str">
        <f>IF('[1]4.1b O&amp;M Costs GT'!BN115=0,"",'[1]4.1b O&amp;M Costs GT'!BN115)</f>
        <v/>
      </c>
      <c r="Q50" s="11">
        <f>IF('[1]4.1b O&amp;M Costs GT'!BO115=0,"",'[1]4.1b O&amp;M Costs GT'!BO115)</f>
        <v>24139.290747191462</v>
      </c>
      <c r="R50" s="11" t="str">
        <f>IF('[1]4.1b O&amp;M Costs GT'!BP115=0,"",'[1]4.1b O&amp;M Costs GT'!BP115)</f>
        <v/>
      </c>
      <c r="S50" s="11" t="str">
        <f>IF('[1]4.1b O&amp;M Costs GT'!BQ115=0,"",'[1]4.1b O&amp;M Costs GT'!BQ115)</f>
        <v/>
      </c>
      <c r="T50" s="11" t="str">
        <f>IF('[1]4.1b O&amp;M Costs GT'!BR115=0,"",'[1]4.1b O&amp;M Costs GT'!BR115)</f>
        <v/>
      </c>
      <c r="U50" s="11" t="str">
        <f>IF('[1]4.1b O&amp;M Costs GT'!BS115=0,"",'[1]4.1b O&amp;M Costs GT'!BS115)</f>
        <v/>
      </c>
      <c r="V50" s="11">
        <f>IF('[1]4.1b O&amp;M Costs GT'!BT115=0,"",'[1]4.1b O&amp;M Costs GT'!BT115)</f>
        <v>29468.225253854664</v>
      </c>
      <c r="W50" s="17">
        <f t="shared" si="16"/>
        <v>89579.693966877021</v>
      </c>
    </row>
    <row r="51" spans="1:23" x14ac:dyDescent="0.25">
      <c r="A51" s="31"/>
      <c r="B51" s="4" t="s">
        <v>6</v>
      </c>
      <c r="C51" s="11">
        <f>IF('[1]4.1b O&amp;M Costs GT'!BA106=0,"",'[1]4.1b O&amp;M Costs GT'!BA106)</f>
        <v>39632.658605564444</v>
      </c>
      <c r="D51" s="11">
        <f>IF('[1]4.1b O&amp;M Costs GT'!BB106=0,"",'[1]4.1b O&amp;M Costs GT'!BB106)</f>
        <v>43128.971428484765</v>
      </c>
      <c r="E51" s="11">
        <f>IF('[1]4.1b O&amp;M Costs GT'!BC106=0,"",'[1]4.1b O&amp;M Costs GT'!BC106)</f>
        <v>46933.721883040547</v>
      </c>
      <c r="F51" s="11">
        <f>IF('[1]4.1b O&amp;M Costs GT'!BD106=0,"",'[1]4.1b O&amp;M Costs GT'!BD106)</f>
        <v>51074.119712017171</v>
      </c>
      <c r="G51" s="11">
        <f>IF('[1]4.1b O&amp;M Costs GT'!BE106=0,"",'[1]4.1b O&amp;M Costs GT'!BE106)</f>
        <v>55579.775046565475</v>
      </c>
      <c r="H51" s="11">
        <f>IF('[1]4.1b O&amp;M Costs GT'!BF106=0,"",'[1]4.1b O&amp;M Costs GT'!BF106)</f>
        <v>60482.910163598739</v>
      </c>
      <c r="I51" s="11">
        <f>IF('[1]4.1b O&amp;M Costs GT'!BG106=0,"",'[1]4.1b O&amp;M Costs GT'!BG106)</f>
        <v>65818.589923998108</v>
      </c>
      <c r="J51" s="11">
        <f>IF('[1]4.1b O&amp;M Costs GT'!BH106=0,"",'[1]4.1b O&amp;M Costs GT'!BH106)</f>
        <v>71624.972539609458</v>
      </c>
      <c r="K51" s="11">
        <f>IF('[1]4.1b O&amp;M Costs GT'!BI106=0,"",'[1]4.1b O&amp;M Costs GT'!BI106)</f>
        <v>77943.582462396531</v>
      </c>
      <c r="L51" s="11">
        <f>IF('[1]4.1b O&amp;M Costs GT'!BJ106=0,"",'[1]4.1b O&amp;M Costs GT'!BJ106)</f>
        <v>84819.607347322206</v>
      </c>
      <c r="M51" s="11">
        <f>IF('[1]4.1b O&amp;M Costs GT'!BK106=0,"",'[1]4.1b O&amp;M Costs GT'!BK106)</f>
        <v>92302.221212693141</v>
      </c>
      <c r="N51" s="11">
        <f>IF('[1]4.1b O&amp;M Costs GT'!BL106=0,"",'[1]4.1b O&amp;M Costs GT'!BL106)</f>
        <v>100444.93610905534</v>
      </c>
      <c r="O51" s="11">
        <f>IF('[1]4.1b O&amp;M Costs GT'!BM106=0,"",'[1]4.1b O&amp;M Costs GT'!BM106)</f>
        <v>109305.98481160682</v>
      </c>
      <c r="P51" s="11">
        <f>IF('[1]4.1b O&amp;M Costs GT'!BN106=0,"",'[1]4.1b O&amp;M Costs GT'!BN106)</f>
        <v>118948.73727295942</v>
      </c>
      <c r="Q51" s="11">
        <f>IF('[1]4.1b O&amp;M Costs GT'!BO106=0,"",'[1]4.1b O&amp;M Costs GT'!BO106)</f>
        <v>129442.15381451939</v>
      </c>
      <c r="R51" s="11">
        <f>IF('[1]4.1b O&amp;M Costs GT'!BP106=0,"",'[1]4.1b O&amp;M Costs GT'!BP106)</f>
        <v>140861.27829749283</v>
      </c>
      <c r="S51" s="11">
        <f>IF('[1]4.1b O&amp;M Costs GT'!BQ106=0,"",'[1]4.1b O&amp;M Costs GT'!BQ106)</f>
        <v>153287.77480043814</v>
      </c>
      <c r="T51" s="11">
        <f>IF('[1]4.1b O&amp;M Costs GT'!BR106=0,"",'[1]4.1b O&amp;M Costs GT'!BR106)</f>
        <v>166810.51164142432</v>
      </c>
      <c r="U51" s="11">
        <f>IF('[1]4.1b O&amp;M Costs GT'!BS106=0,"",'[1]4.1b O&amp;M Costs GT'!BS106)</f>
        <v>181526.19692144048</v>
      </c>
      <c r="V51" s="11">
        <f>IF('[1]4.1b O&amp;M Costs GT'!BT106=0,"",'[1]4.1b O&amp;M Costs GT'!BT106)</f>
        <v>197540.07013415717</v>
      </c>
      <c r="W51" s="17">
        <f t="shared" si="16"/>
        <v>1987508.7741283844</v>
      </c>
    </row>
    <row r="52" spans="1:23" x14ac:dyDescent="0.25">
      <c r="A52" s="31"/>
      <c r="B52" s="4" t="s">
        <v>9</v>
      </c>
      <c r="C52" s="11" t="str">
        <f>IF('[1]4.1b O&amp;M Costs GT'!BA111=0,"",'[1]4.1b O&amp;M Costs GT'!BA111)</f>
        <v/>
      </c>
      <c r="D52" s="11">
        <f>IF('[1]4.1b O&amp;M Costs GT'!BB111=0,"",'[1]4.1b O&amp;M Costs GT'!BB111)</f>
        <v>18253.823716970124</v>
      </c>
      <c r="E52" s="11" t="str">
        <f>IF('[1]4.1b O&amp;M Costs GT'!BC111=0,"",'[1]4.1b O&amp;M Costs GT'!BC111)</f>
        <v/>
      </c>
      <c r="F52" s="11">
        <f>IF('[1]4.1b O&amp;M Costs GT'!BD111=0,"",'[1]4.1b O&amp;M Costs GT'!BD111)</f>
        <v>21616.513142876604</v>
      </c>
      <c r="G52" s="11" t="str">
        <f>IF('[1]4.1b O&amp;M Costs GT'!BE111=0,"",'[1]4.1b O&amp;M Costs GT'!BE111)</f>
        <v/>
      </c>
      <c r="H52" s="11" t="str">
        <f>IF('[1]4.1b O&amp;M Costs GT'!BF111=0,"",'[1]4.1b O&amp;M Costs GT'!BF111)</f>
        <v/>
      </c>
      <c r="I52" s="11" t="str">
        <f>IF('[1]4.1b O&amp;M Costs GT'!BG111=0,"",'[1]4.1b O&amp;M Costs GT'!BG111)</f>
        <v/>
      </c>
      <c r="J52" s="11" t="str">
        <f>IF('[1]4.1b O&amp;M Costs GT'!BH111=0,"",'[1]4.1b O&amp;M Costs GT'!BH111)</f>
        <v/>
      </c>
      <c r="K52" s="11" t="str">
        <f>IF('[1]4.1b O&amp;M Costs GT'!BI111=0,"",'[1]4.1b O&amp;M Costs GT'!BI111)</f>
        <v/>
      </c>
      <c r="L52" s="11" t="str">
        <f>IF('[1]4.1b O&amp;M Costs GT'!BJ111=0,"",'[1]4.1b O&amp;M Costs GT'!BJ111)</f>
        <v/>
      </c>
      <c r="M52" s="11" t="str">
        <f>IF('[1]4.1b O&amp;M Costs GT'!BK111=0,"",'[1]4.1b O&amp;M Costs GT'!BK111)</f>
        <v/>
      </c>
      <c r="N52" s="11">
        <f>IF('[1]4.1b O&amp;M Costs GT'!BL111=0,"",'[1]4.1b O&amp;M Costs GT'!BL111)</f>
        <v>42512.123435108755</v>
      </c>
      <c r="O52" s="11" t="str">
        <f>IF('[1]4.1b O&amp;M Costs GT'!BM111=0,"",'[1]4.1b O&amp;M Costs GT'!BM111)</f>
        <v/>
      </c>
      <c r="P52" s="11">
        <f>IF('[1]4.1b O&amp;M Costs GT'!BN111=0,"",'[1]4.1b O&amp;M Costs GT'!BN111)</f>
        <v>50343.636994383967</v>
      </c>
      <c r="Q52" s="11" t="str">
        <f>IF('[1]4.1b O&amp;M Costs GT'!BO111=0,"",'[1]4.1b O&amp;M Costs GT'!BO111)</f>
        <v/>
      </c>
      <c r="R52" s="11" t="str">
        <f>IF('[1]4.1b O&amp;M Costs GT'!BP111=0,"",'[1]4.1b O&amp;M Costs GT'!BP111)</f>
        <v/>
      </c>
      <c r="S52" s="11" t="str">
        <f>IF('[1]4.1b O&amp;M Costs GT'!BQ111=0,"",'[1]4.1b O&amp;M Costs GT'!BQ111)</f>
        <v/>
      </c>
      <c r="T52" s="11" t="str">
        <f>IF('[1]4.1b O&amp;M Costs GT'!BR111=0,"",'[1]4.1b O&amp;M Costs GT'!BR111)</f>
        <v/>
      </c>
      <c r="U52" s="11" t="str">
        <f>IF('[1]4.1b O&amp;M Costs GT'!BS111=0,"",'[1]4.1b O&amp;M Costs GT'!BS111)</f>
        <v/>
      </c>
      <c r="V52" s="11" t="str">
        <f>IF('[1]4.1b O&amp;M Costs GT'!BT111=0,"",'[1]4.1b O&amp;M Costs GT'!BT111)</f>
        <v/>
      </c>
      <c r="W52" s="17">
        <f t="shared" si="16"/>
        <v>132726.09728933946</v>
      </c>
    </row>
    <row r="53" spans="1:23" x14ac:dyDescent="0.25">
      <c r="A53" s="31"/>
      <c r="B53" s="4" t="s">
        <v>10</v>
      </c>
      <c r="C53" s="11" t="str">
        <f>IF('[1]4.1b O&amp;M Costs GT'!BA112=0,"",'[1]4.1b O&amp;M Costs GT'!BA112)</f>
        <v/>
      </c>
      <c r="D53" s="11" t="str">
        <f>IF('[1]4.1b O&amp;M Costs GT'!BB112=0,"",'[1]4.1b O&amp;M Costs GT'!BB112)</f>
        <v/>
      </c>
      <c r="E53" s="11" t="str">
        <f>IF('[1]4.1b O&amp;M Costs GT'!BC112=0,"",'[1]4.1b O&amp;M Costs GT'!BC112)</f>
        <v/>
      </c>
      <c r="F53" s="11" t="str">
        <f>IF('[1]4.1b O&amp;M Costs GT'!BD112=0,"",'[1]4.1b O&amp;M Costs GT'!BD112)</f>
        <v/>
      </c>
      <c r="G53" s="11">
        <f>IF('[1]4.1b O&amp;M Costs GT'!BE112=0,"",'[1]4.1b O&amp;M Costs GT'!BE112)</f>
        <v>36592.077082509182</v>
      </c>
      <c r="H53" s="11" t="str">
        <f>IF('[1]4.1b O&amp;M Costs GT'!BF112=0,"",'[1]4.1b O&amp;M Costs GT'!BF112)</f>
        <v/>
      </c>
      <c r="I53" s="11" t="str">
        <f>IF('[1]4.1b O&amp;M Costs GT'!BG112=0,"",'[1]4.1b O&amp;M Costs GT'!BG112)</f>
        <v/>
      </c>
      <c r="J53" s="11" t="str">
        <f>IF('[1]4.1b O&amp;M Costs GT'!BH112=0,"",'[1]4.1b O&amp;M Costs GT'!BH112)</f>
        <v/>
      </c>
      <c r="K53" s="11" t="str">
        <f>IF('[1]4.1b O&amp;M Costs GT'!BI112=0,"",'[1]4.1b O&amp;M Costs GT'!BI112)</f>
        <v/>
      </c>
      <c r="L53" s="11">
        <f>IF('[1]4.1b O&amp;M Costs GT'!BJ112=0,"",'[1]4.1b O&amp;M Costs GT'!BJ112)</f>
        <v>55842.71630392591</v>
      </c>
      <c r="M53" s="11" t="str">
        <f>IF('[1]4.1b O&amp;M Costs GT'!BK112=0,"",'[1]4.1b O&amp;M Costs GT'!BK112)</f>
        <v/>
      </c>
      <c r="N53" s="11" t="str">
        <f>IF('[1]4.1b O&amp;M Costs GT'!BL112=0,"",'[1]4.1b O&amp;M Costs GT'!BL112)</f>
        <v/>
      </c>
      <c r="O53" s="11" t="str">
        <f>IF('[1]4.1b O&amp;M Costs GT'!BM112=0,"",'[1]4.1b O&amp;M Costs GT'!BM112)</f>
        <v/>
      </c>
      <c r="P53" s="11" t="str">
        <f>IF('[1]4.1b O&amp;M Costs GT'!BN112=0,"",'[1]4.1b O&amp;M Costs GT'!BN112)</f>
        <v/>
      </c>
      <c r="Q53" s="11">
        <f>IF('[1]4.1b O&amp;M Costs GT'!BO112=0,"",'[1]4.1b O&amp;M Costs GT'!BO112)</f>
        <v>85220.878748403586</v>
      </c>
      <c r="R53" s="11" t="str">
        <f>IF('[1]4.1b O&amp;M Costs GT'!BP112=0,"",'[1]4.1b O&amp;M Costs GT'!BP112)</f>
        <v/>
      </c>
      <c r="S53" s="11" t="str">
        <f>IF('[1]4.1b O&amp;M Costs GT'!BQ112=0,"",'[1]4.1b O&amp;M Costs GT'!BQ112)</f>
        <v/>
      </c>
      <c r="T53" s="11" t="str">
        <f>IF('[1]4.1b O&amp;M Costs GT'!BR112=0,"",'[1]4.1b O&amp;M Costs GT'!BR112)</f>
        <v/>
      </c>
      <c r="U53" s="11" t="str">
        <f>IF('[1]4.1b O&amp;M Costs GT'!BS112=0,"",'[1]4.1b O&amp;M Costs GT'!BS112)</f>
        <v/>
      </c>
      <c r="V53" s="11">
        <f>IF('[1]4.1b O&amp;M Costs GT'!BT112=0,"",'[1]4.1b O&amp;M Costs GT'!BT112)</f>
        <v>130054.52913721399</v>
      </c>
      <c r="W53" s="17">
        <f t="shared" si="16"/>
        <v>307710.20127205265</v>
      </c>
    </row>
    <row r="54" spans="1:23" x14ac:dyDescent="0.25">
      <c r="A54" s="31"/>
      <c r="B54" s="4" t="s">
        <v>8</v>
      </c>
      <c r="C54" s="11">
        <f>IF('[1]4.1b O&amp;M Costs GT'!BA108+'[1]4.1b O&amp;M Costs GT'!BA109+'[1]4.1b O&amp;M Costs GT'!BA110+'[1]4.1b O&amp;M Costs GT'!BA116+'[1]4.1b O&amp;M Costs GT'!BA117=0,"",'[1]4.1b O&amp;M Costs GT'!BA108+'[1]4.1b O&amp;M Costs GT'!BA109+'[1]4.1b O&amp;M Costs GT'!BA110+'[1]4.1b O&amp;M Costs GT'!BA116+'[1]4.1b O&amp;M Costs GT'!BA117)</f>
        <v>37278.36954099685</v>
      </c>
      <c r="D54" s="11">
        <f>IF('[1]4.1b O&amp;M Costs GT'!BB108+'[1]4.1b O&amp;M Costs GT'!BB109+'[1]4.1b O&amp;M Costs GT'!BB110+'[1]4.1b O&amp;M Costs GT'!BB116+'[1]4.1b O&amp;M Costs GT'!BB117=0,"",'[1]4.1b O&amp;M Costs GT'!BB108+'[1]4.1b O&amp;M Costs GT'!BB109+'[1]4.1b O&amp;M Costs GT'!BB110+'[1]4.1b O&amp;M Costs GT'!BB116+'[1]4.1b O&amp;M Costs GT'!BB117)</f>
        <v>40566.991753826398</v>
      </c>
      <c r="E54" s="11" t="str">
        <f>IF('[1]4.1b O&amp;M Costs GT'!BC108+'[1]4.1b O&amp;M Costs GT'!BC109+'[1]4.1b O&amp;M Costs GT'!BC110+'[1]4.1b O&amp;M Costs GT'!BC116+'[1]4.1b O&amp;M Costs GT'!BC117=0,"",'[1]4.1b O&amp;M Costs GT'!BC108+'[1]4.1b O&amp;M Costs GT'!BC109+'[1]4.1b O&amp;M Costs GT'!BC110+'[1]4.1b O&amp;M Costs GT'!BC116+'[1]4.1b O&amp;M Costs GT'!BC117)</f>
        <v/>
      </c>
      <c r="F54" s="11" t="str">
        <f>IF('[1]4.1b O&amp;M Costs GT'!BD108+'[1]4.1b O&amp;M Costs GT'!BD109+'[1]4.1b O&amp;M Costs GT'!BD110+'[1]4.1b O&amp;M Costs GT'!BD116+'[1]4.1b O&amp;M Costs GT'!BD117=0,"",'[1]4.1b O&amp;M Costs GT'!BD108+'[1]4.1b O&amp;M Costs GT'!BD109+'[1]4.1b O&amp;M Costs GT'!BD110+'[1]4.1b O&amp;M Costs GT'!BD116+'[1]4.1b O&amp;M Costs GT'!BD117)</f>
        <v/>
      </c>
      <c r="G54" s="11" t="str">
        <f>IF('[1]4.1b O&amp;M Costs GT'!BE108+'[1]4.1b O&amp;M Costs GT'!BE109+'[1]4.1b O&amp;M Costs GT'!BE110+'[1]4.1b O&amp;M Costs GT'!BE116+'[1]4.1b O&amp;M Costs GT'!BE117=0,"",'[1]4.1b O&amp;M Costs GT'!BE108+'[1]4.1b O&amp;M Costs GT'!BE109+'[1]4.1b O&amp;M Costs GT'!BE110+'[1]4.1b O&amp;M Costs GT'!BE116+'[1]4.1b O&amp;M Costs GT'!BE117)</f>
        <v/>
      </c>
      <c r="H54" s="11" t="str">
        <f>IF('[1]4.1b O&amp;M Costs GT'!BF108+'[1]4.1b O&amp;M Costs GT'!BF109+'[1]4.1b O&amp;M Costs GT'!BF110+'[1]4.1b O&amp;M Costs GT'!BF116+'[1]4.1b O&amp;M Costs GT'!BF117=0,"",'[1]4.1b O&amp;M Costs GT'!BF108+'[1]4.1b O&amp;M Costs GT'!BF109+'[1]4.1b O&amp;M Costs GT'!BF110+'[1]4.1b O&amp;M Costs GT'!BF116+'[1]4.1b O&amp;M Costs GT'!BF117)</f>
        <v/>
      </c>
      <c r="I54" s="11" t="str">
        <f>IF('[1]4.1b O&amp;M Costs GT'!BG108+'[1]4.1b O&amp;M Costs GT'!BG109+'[1]4.1b O&amp;M Costs GT'!BG110+'[1]4.1b O&amp;M Costs GT'!BG116+'[1]4.1b O&amp;M Costs GT'!BG117=0,"",'[1]4.1b O&amp;M Costs GT'!BG108+'[1]4.1b O&amp;M Costs GT'!BG109+'[1]4.1b O&amp;M Costs GT'!BG110+'[1]4.1b O&amp;M Costs GT'!BG116+'[1]4.1b O&amp;M Costs GT'!BG117)</f>
        <v/>
      </c>
      <c r="J54" s="11" t="str">
        <f>IF('[1]4.1b O&amp;M Costs GT'!BH108+'[1]4.1b O&amp;M Costs GT'!BH109+'[1]4.1b O&amp;M Costs GT'!BH110+'[1]4.1b O&amp;M Costs GT'!BH116+'[1]4.1b O&amp;M Costs GT'!BH117=0,"",'[1]4.1b O&amp;M Costs GT'!BH108+'[1]4.1b O&amp;M Costs GT'!BH109+'[1]4.1b O&amp;M Costs GT'!BH110+'[1]4.1b O&amp;M Costs GT'!BH116+'[1]4.1b O&amp;M Costs GT'!BH117)</f>
        <v/>
      </c>
      <c r="K54" s="11" t="str">
        <f>IF('[1]4.1b O&amp;M Costs GT'!BI108+'[1]4.1b O&amp;M Costs GT'!BI109+'[1]4.1b O&amp;M Costs GT'!BI110+'[1]4.1b O&amp;M Costs GT'!BI116+'[1]4.1b O&amp;M Costs GT'!BI117=0,"",'[1]4.1b O&amp;M Costs GT'!BI108+'[1]4.1b O&amp;M Costs GT'!BI109+'[1]4.1b O&amp;M Costs GT'!BI110+'[1]4.1b O&amp;M Costs GT'!BI116+'[1]4.1b O&amp;M Costs GT'!BI117)</f>
        <v/>
      </c>
      <c r="L54" s="11" t="str">
        <f>IF('[1]4.1b O&amp;M Costs GT'!BJ108+'[1]4.1b O&amp;M Costs GT'!BJ109+'[1]4.1b O&amp;M Costs GT'!BJ110+'[1]4.1b O&amp;M Costs GT'!BJ116+'[1]4.1b O&amp;M Costs GT'!BJ117=0,"",'[1]4.1b O&amp;M Costs GT'!BJ108+'[1]4.1b O&amp;M Costs GT'!BJ109+'[1]4.1b O&amp;M Costs GT'!BJ110+'[1]4.1b O&amp;M Costs GT'!BJ116+'[1]4.1b O&amp;M Costs GT'!BJ117)</f>
        <v/>
      </c>
      <c r="M54" s="11">
        <f>IF('[1]4.1b O&amp;M Costs GT'!BK108+'[1]4.1b O&amp;M Costs GT'!BK109+'[1]4.1b O&amp;M Costs GT'!BK110+'[1]4.1b O&amp;M Costs GT'!BK116+'[1]4.1b O&amp;M Costs GT'!BK117=0,"",'[1]4.1b O&amp;M Costs GT'!BK108+'[1]4.1b O&amp;M Costs GT'!BK109+'[1]4.1b O&amp;M Costs GT'!BK110+'[1]4.1b O&amp;M Costs GT'!BK116+'[1]4.1b O&amp;M Costs GT'!BK117)</f>
        <v>86819.21508385794</v>
      </c>
      <c r="N54" s="11">
        <f>IF('[1]4.1b O&amp;M Costs GT'!BL108+'[1]4.1b O&amp;M Costs GT'!BL109+'[1]4.1b O&amp;M Costs GT'!BL110+'[1]4.1b O&amp;M Costs GT'!BL116+'[1]4.1b O&amp;M Costs GT'!BL117=0,"",'[1]4.1b O&amp;M Costs GT'!BL108+'[1]4.1b O&amp;M Costs GT'!BL109+'[1]4.1b O&amp;M Costs GT'!BL110+'[1]4.1b O&amp;M Costs GT'!BL116+'[1]4.1b O&amp;M Costs GT'!BL117)</f>
        <v>94478.230291355343</v>
      </c>
      <c r="O54" s="11" t="str">
        <f>IF('[1]4.1b O&amp;M Costs GT'!BM108+'[1]4.1b O&amp;M Costs GT'!BM109+'[1]4.1b O&amp;M Costs GT'!BM110+'[1]4.1b O&amp;M Costs GT'!BM116+'[1]4.1b O&amp;M Costs GT'!BM117=0,"",'[1]4.1b O&amp;M Costs GT'!BM108+'[1]4.1b O&amp;M Costs GT'!BM109+'[1]4.1b O&amp;M Costs GT'!BM110+'[1]4.1b O&amp;M Costs GT'!BM116+'[1]4.1b O&amp;M Costs GT'!BM117)</f>
        <v/>
      </c>
      <c r="P54" s="11" t="str">
        <f>IF('[1]4.1b O&amp;M Costs GT'!BN108+'[1]4.1b O&amp;M Costs GT'!BN109+'[1]4.1b O&amp;M Costs GT'!BN110+'[1]4.1b O&amp;M Costs GT'!BN116+'[1]4.1b O&amp;M Costs GT'!BN117=0,"",'[1]4.1b O&amp;M Costs GT'!BN108+'[1]4.1b O&amp;M Costs GT'!BN109+'[1]4.1b O&amp;M Costs GT'!BN110+'[1]4.1b O&amp;M Costs GT'!BN116+'[1]4.1b O&amp;M Costs GT'!BN117)</f>
        <v/>
      </c>
      <c r="Q54" s="11" t="str">
        <f>IF('[1]4.1b O&amp;M Costs GT'!BO108+'[1]4.1b O&amp;M Costs GT'!BO109+'[1]4.1b O&amp;M Costs GT'!BO110+'[1]4.1b O&amp;M Costs GT'!BO116+'[1]4.1b O&amp;M Costs GT'!BO117=0,"",'[1]4.1b O&amp;M Costs GT'!BO108+'[1]4.1b O&amp;M Costs GT'!BO109+'[1]4.1b O&amp;M Costs GT'!BO110+'[1]4.1b O&amp;M Costs GT'!BO116+'[1]4.1b O&amp;M Costs GT'!BO117)</f>
        <v/>
      </c>
      <c r="R54" s="11" t="str">
        <f>IF('[1]4.1b O&amp;M Costs GT'!BP108+'[1]4.1b O&amp;M Costs GT'!BP109+'[1]4.1b O&amp;M Costs GT'!BP110+'[1]4.1b O&amp;M Costs GT'!BP116+'[1]4.1b O&amp;M Costs GT'!BP117=0,"",'[1]4.1b O&amp;M Costs GT'!BP108+'[1]4.1b O&amp;M Costs GT'!BP109+'[1]4.1b O&amp;M Costs GT'!BP110+'[1]4.1b O&amp;M Costs GT'!BP116+'[1]4.1b O&amp;M Costs GT'!BP117)</f>
        <v/>
      </c>
      <c r="S54" s="11" t="str">
        <f>IF('[1]4.1b O&amp;M Costs GT'!BQ108+'[1]4.1b O&amp;M Costs GT'!BQ109+'[1]4.1b O&amp;M Costs GT'!BQ110+'[1]4.1b O&amp;M Costs GT'!BQ116+'[1]4.1b O&amp;M Costs GT'!BQ117=0,"",'[1]4.1b O&amp;M Costs GT'!BQ108+'[1]4.1b O&amp;M Costs GT'!BQ109+'[1]4.1b O&amp;M Costs GT'!BQ110+'[1]4.1b O&amp;M Costs GT'!BQ116+'[1]4.1b O&amp;M Costs GT'!BQ117)</f>
        <v/>
      </c>
      <c r="T54" s="11" t="str">
        <f>IF('[1]4.1b O&amp;M Costs GT'!BR108+'[1]4.1b O&amp;M Costs GT'!BR109+'[1]4.1b O&amp;M Costs GT'!BR110+'[1]4.1b O&amp;M Costs GT'!BR116+'[1]4.1b O&amp;M Costs GT'!BR117=0,"",'[1]4.1b O&amp;M Costs GT'!BR108+'[1]4.1b O&amp;M Costs GT'!BR109+'[1]4.1b O&amp;M Costs GT'!BR110+'[1]4.1b O&amp;M Costs GT'!BR116+'[1]4.1b O&amp;M Costs GT'!BR117)</f>
        <v/>
      </c>
      <c r="U54" s="11" t="str">
        <f>IF('[1]4.1b O&amp;M Costs GT'!BS108+'[1]4.1b O&amp;M Costs GT'!BS109+'[1]4.1b O&amp;M Costs GT'!BS110+'[1]4.1b O&amp;M Costs GT'!BS116+'[1]4.1b O&amp;M Costs GT'!BS117=0,"",'[1]4.1b O&amp;M Costs GT'!BS108+'[1]4.1b O&amp;M Costs GT'!BS109+'[1]4.1b O&amp;M Costs GT'!BS110+'[1]4.1b O&amp;M Costs GT'!BS116+'[1]4.1b O&amp;M Costs GT'!BS117)</f>
        <v/>
      </c>
      <c r="V54" s="11" t="str">
        <f>IF('[1]4.1b O&amp;M Costs GT'!BT108+'[1]4.1b O&amp;M Costs GT'!BT109+'[1]4.1b O&amp;M Costs GT'!BT110+'[1]4.1b O&amp;M Costs GT'!BT116+'[1]4.1b O&amp;M Costs GT'!BT117=0,"",'[1]4.1b O&amp;M Costs GT'!BT108+'[1]4.1b O&amp;M Costs GT'!BT109+'[1]4.1b O&amp;M Costs GT'!BT110+'[1]4.1b O&amp;M Costs GT'!BT116+'[1]4.1b O&amp;M Costs GT'!BT117)</f>
        <v/>
      </c>
      <c r="W54" s="17">
        <f t="shared" si="16"/>
        <v>259142.80667003652</v>
      </c>
    </row>
    <row r="55" spans="1:23" x14ac:dyDescent="0.25">
      <c r="A55" s="31"/>
      <c r="B55" s="4" t="s">
        <v>2</v>
      </c>
      <c r="C55" s="16">
        <f>SUM(C49:C54)</f>
        <v>76911.028146561293</v>
      </c>
      <c r="D55" s="16">
        <f t="shared" ref="D55:V55" si="17">SUM(D49:D54)</f>
        <v>116326.11070877621</v>
      </c>
      <c r="E55" s="16">
        <f t="shared" si="17"/>
        <v>46933.721883040547</v>
      </c>
      <c r="F55" s="16">
        <f t="shared" si="17"/>
        <v>89715.33942556617</v>
      </c>
      <c r="G55" s="16">
        <f t="shared" si="17"/>
        <v>108370.0073039938</v>
      </c>
      <c r="H55" s="16">
        <f t="shared" si="17"/>
        <v>80643.880218131642</v>
      </c>
      <c r="I55" s="16">
        <f t="shared" si="17"/>
        <v>65818.589923998108</v>
      </c>
      <c r="J55" s="16">
        <f t="shared" si="17"/>
        <v>95499.963386145944</v>
      </c>
      <c r="K55" s="16">
        <f t="shared" si="17"/>
        <v>77943.582462396531</v>
      </c>
      <c r="L55" s="16">
        <f t="shared" si="17"/>
        <v>188709.54889126727</v>
      </c>
      <c r="M55" s="16">
        <f t="shared" si="17"/>
        <v>179121.43629655108</v>
      </c>
      <c r="N55" s="16">
        <f t="shared" si="17"/>
        <v>270916.93520520453</v>
      </c>
      <c r="O55" s="16">
        <f t="shared" si="17"/>
        <v>109305.98481160682</v>
      </c>
      <c r="P55" s="16">
        <f t="shared" si="17"/>
        <v>208941.95335832986</v>
      </c>
      <c r="Q55" s="16">
        <f t="shared" si="17"/>
        <v>238802.32331011444</v>
      </c>
      <c r="R55" s="16">
        <f t="shared" si="17"/>
        <v>187815.03772999044</v>
      </c>
      <c r="S55" s="16">
        <f t="shared" si="17"/>
        <v>153287.77480043814</v>
      </c>
      <c r="T55" s="16">
        <f t="shared" si="17"/>
        <v>222414.0155218991</v>
      </c>
      <c r="U55" s="16">
        <f t="shared" si="17"/>
        <v>181526.19692144048</v>
      </c>
      <c r="V55" s="16">
        <f t="shared" si="17"/>
        <v>422909.51456994488</v>
      </c>
      <c r="W55" s="17">
        <f>SUM(C55:V55)</f>
        <v>3121912.9448753973</v>
      </c>
    </row>
    <row r="56" spans="1:23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5"/>
    </row>
    <row r="57" spans="1:23" x14ac:dyDescent="0.25">
      <c r="A57" s="34" t="str">
        <f>CONCATENATE("2.1.11 Establish ",AD11," km of firebreaks for forests and plantations.")</f>
        <v>2.1.11 Establish 20 km of firebreaks for forests and plantations.</v>
      </c>
      <c r="B57" s="7" t="s">
        <v>16</v>
      </c>
      <c r="C57" s="18">
        <f>+IF('[1]4.1b O&amp;M Costs GT'!BA245+'[1]4.1b O&amp;M Costs GT'!BA237-'[1]4.1b O&amp;M Costs GT'!BA235=0,"",'[1]4.1b O&amp;M Costs GT'!BA245+'[1]4.1b O&amp;M Costs GT'!BA237-'[1]4.1b O&amp;M Costs GT'!BA235)</f>
        <v>24661.321422661407</v>
      </c>
      <c r="D57" s="18">
        <f>+IF('[1]4.1b O&amp;M Costs GT'!BB245+'[1]4.1b O&amp;M Costs GT'!BB237-'[1]4.1b O&amp;M Costs GT'!BB235=0,"",'[1]4.1b O&amp;M Costs GT'!BB245+'[1]4.1b O&amp;M Costs GT'!BB237-'[1]4.1b O&amp;M Costs GT'!BB235)</f>
        <v>26836.89322011092</v>
      </c>
      <c r="E57" s="18">
        <f>+IF('[1]4.1b O&amp;M Costs GT'!BC245+'[1]4.1b O&amp;M Costs GT'!BC237-'[1]4.1b O&amp;M Costs GT'!BC235=0,"",'[1]4.1b O&amp;M Costs GT'!BC245+'[1]4.1b O&amp;M Costs GT'!BC237-'[1]4.1b O&amp;M Costs GT'!BC235)</f>
        <v>29204.389552533179</v>
      </c>
      <c r="F57" s="18">
        <f>+IF('[1]4.1b O&amp;M Costs GT'!BD245+'[1]4.1b O&amp;M Costs GT'!BD237-'[1]4.1b O&amp;M Costs GT'!BD235=0,"",'[1]4.1b O&amp;M Costs GT'!BD245+'[1]4.1b O&amp;M Costs GT'!BD237-'[1]4.1b O&amp;M Costs GT'!BD235)</f>
        <v>31780.741613450587</v>
      </c>
      <c r="G57" s="18">
        <f>+IF('[1]4.1b O&amp;M Costs GT'!BE245+'[1]4.1b O&amp;M Costs GT'!BE237-'[1]4.1b O&amp;M Costs GT'!BE235=0,"",'[1]4.1b O&amp;M Costs GT'!BE245+'[1]4.1b O&amp;M Costs GT'!BE237-'[1]4.1b O&amp;M Costs GT'!BE235)</f>
        <v>34584.374231965456</v>
      </c>
      <c r="H57" s="18">
        <f>+IF('[1]4.1b O&amp;M Costs GT'!BF245+'[1]4.1b O&amp;M Costs GT'!BF237-'[1]4.1b O&amp;M Costs GT'!BF235=0,"",'[1]4.1b O&amp;M Costs GT'!BF245+'[1]4.1b O&amp;M Costs GT'!BF237-'[1]4.1b O&amp;M Costs GT'!BF235)</f>
        <v>37635.337638263896</v>
      </c>
      <c r="I57" s="18">
        <f>+IF('[1]4.1b O&amp;M Costs GT'!BG245+'[1]4.1b O&amp;M Costs GT'!BG237-'[1]4.1b O&amp;M Costs GT'!BG235=0,"",'[1]4.1b O&amp;M Costs GT'!BG245+'[1]4.1b O&amp;M Costs GT'!BG237-'[1]4.1b O&amp;M Costs GT'!BG235)</f>
        <v>40955.450853205351</v>
      </c>
      <c r="J57" s="18">
        <f>+IF('[1]4.1b O&amp;M Costs GT'!BH245+'[1]4.1b O&amp;M Costs GT'!BH237-'[1]4.1b O&amp;M Costs GT'!BH235=0,"",'[1]4.1b O&amp;M Costs GT'!BH245+'[1]4.1b O&amp;M Costs GT'!BH237-'[1]4.1b O&amp;M Costs GT'!BH235)</f>
        <v>44568.457727451241</v>
      </c>
      <c r="K57" s="18">
        <f>+IF('[1]4.1b O&amp;M Costs GT'!BI245+'[1]4.1b O&amp;M Costs GT'!BI237-'[1]4.1b O&amp;M Costs GT'!BI235=0,"",'[1]4.1b O&amp;M Costs GT'!BI245+'[1]4.1b O&amp;M Costs GT'!BI237-'[1]4.1b O&amp;M Costs GT'!BI235)</f>
        <v>48500.196746049201</v>
      </c>
      <c r="L57" s="18">
        <f>+IF('[1]4.1b O&amp;M Costs GT'!BJ245+'[1]4.1b O&amp;M Costs GT'!BJ237-'[1]4.1b O&amp;M Costs GT'!BJ235=0,"",'[1]4.1b O&amp;M Costs GT'!BJ245+'[1]4.1b O&amp;M Costs GT'!BJ237-'[1]4.1b O&amp;M Costs GT'!BJ235)</f>
        <v>52778.785812833696</v>
      </c>
      <c r="M57" s="18">
        <f>+IF('[1]4.1b O&amp;M Costs GT'!BK245+'[1]4.1b O&amp;M Costs GT'!BK237-'[1]4.1b O&amp;M Costs GT'!BK235=0,"",'[1]4.1b O&amp;M Costs GT'!BK245+'[1]4.1b O&amp;M Costs GT'!BK237-'[1]4.1b O&amp;M Costs GT'!BK235)</f>
        <v>57434.823336131907</v>
      </c>
      <c r="N57" s="18">
        <f>+IF('[1]4.1b O&amp;M Costs GT'!BL245+'[1]4.1b O&amp;M Costs GT'!BL237-'[1]4.1b O&amp;M Costs GT'!BL235=0,"",'[1]4.1b O&amp;M Costs GT'!BL245+'[1]4.1b O&amp;M Costs GT'!BL237-'[1]4.1b O&amp;M Costs GT'!BL235)</f>
        <v>62501.607053843123</v>
      </c>
      <c r="O57" s="18">
        <f>+IF('[1]4.1b O&amp;M Costs GT'!BM245+'[1]4.1b O&amp;M Costs GT'!BM237-'[1]4.1b O&amp;M Costs GT'!BM235=0,"",'[1]4.1b O&amp;M Costs GT'!BM245+'[1]4.1b O&amp;M Costs GT'!BM237-'[1]4.1b O&amp;M Costs GT'!BM235)</f>
        <v>68015.372162823172</v>
      </c>
      <c r="P57" s="18">
        <f>+IF('[1]4.1b O&amp;M Costs GT'!BN245+'[1]4.1b O&amp;M Costs GT'!BN237-'[1]4.1b O&amp;M Costs GT'!BN235=0,"",'[1]4.1b O&amp;M Costs GT'!BN245+'[1]4.1b O&amp;M Costs GT'!BN237-'[1]4.1b O&amp;M Costs GT'!BN235)</f>
        <v>74015.550455560471</v>
      </c>
      <c r="Q57" s="18">
        <f>+IF('[1]4.1b O&amp;M Costs GT'!BO245+'[1]4.1b O&amp;M Costs GT'!BO237-'[1]4.1b O&amp;M Costs GT'!BO235=0,"",'[1]4.1b O&amp;M Costs GT'!BO245+'[1]4.1b O&amp;M Costs GT'!BO237-'[1]4.1b O&amp;M Costs GT'!BO235)</f>
        <v>80545.052317364651</v>
      </c>
      <c r="R57" s="18">
        <f>+IF('[1]4.1b O&amp;M Costs GT'!BP245+'[1]4.1b O&amp;M Costs GT'!BP237-'[1]4.1b O&amp;M Costs GT'!BP235=0,"",'[1]4.1b O&amp;M Costs GT'!BP245+'[1]4.1b O&amp;M Costs GT'!BP237-'[1]4.1b O&amp;M Costs GT'!BP235)</f>
        <v>87650.573600775388</v>
      </c>
      <c r="S57" s="18">
        <f>+IF('[1]4.1b O&amp;M Costs GT'!BQ245+'[1]4.1b O&amp;M Costs GT'!BQ237-'[1]4.1b O&amp;M Costs GT'!BQ235=0,"",'[1]4.1b O&amp;M Costs GT'!BQ245+'[1]4.1b O&amp;M Costs GT'!BQ237-'[1]4.1b O&amp;M Costs GT'!BQ235)</f>
        <v>95382.929571809989</v>
      </c>
      <c r="T57" s="18">
        <f>+IF('[1]4.1b O&amp;M Costs GT'!BR245+'[1]4.1b O&amp;M Costs GT'!BR237-'[1]4.1b O&amp;M Costs GT'!BR235=0,"",'[1]4.1b O&amp;M Costs GT'!BR245+'[1]4.1b O&amp;M Costs GT'!BR237-'[1]4.1b O&amp;M Costs GT'!BR235)</f>
        <v>103797.41831627194</v>
      </c>
      <c r="U57" s="18">
        <f>+IF('[1]4.1b O&amp;M Costs GT'!BS245+'[1]4.1b O&amp;M Costs GT'!BS237-'[1]4.1b O&amp;M Costs GT'!BS235=0,"",'[1]4.1b O&amp;M Costs GT'!BS245+'[1]4.1b O&amp;M Costs GT'!BS237-'[1]4.1b O&amp;M Costs GT'!BS235)</f>
        <v>112954.21620502761</v>
      </c>
      <c r="V57" s="18">
        <f>+IF('[1]4.1b O&amp;M Costs GT'!BT245+'[1]4.1b O&amp;M Costs GT'!BT237-'[1]4.1b O&amp;M Costs GT'!BT235=0,"",'[1]4.1b O&amp;M Costs GT'!BT245+'[1]4.1b O&amp;M Costs GT'!BT237-'[1]4.1b O&amp;M Costs GT'!BT235)</f>
        <v>122918.80824642818</v>
      </c>
      <c r="W57" s="15">
        <f t="shared" ref="W57:W59" si="18">SUM(C57:V57)</f>
        <v>1236722.3000845613</v>
      </c>
    </row>
    <row r="58" spans="1:23" ht="30" x14ac:dyDescent="0.25">
      <c r="A58" s="34"/>
      <c r="B58" s="7" t="s">
        <v>17</v>
      </c>
      <c r="C58" s="18" t="str">
        <f>+IF('[1]4.1b O&amp;M Costs GT'!BA235=0,"",'[1]4.1b O&amp;M Costs GT'!BA235)</f>
        <v/>
      </c>
      <c r="D58" s="18" t="str">
        <f>+IF('[1]4.1b O&amp;M Costs GT'!BB235=0,"",'[1]4.1b O&amp;M Costs GT'!BB235)</f>
        <v/>
      </c>
      <c r="E58" s="18" t="str">
        <f>+IF('[1]4.1b O&amp;M Costs GT'!BC235=0,"",'[1]4.1b O&amp;M Costs GT'!BC235)</f>
        <v/>
      </c>
      <c r="F58" s="18" t="str">
        <f>+IF('[1]4.1b O&amp;M Costs GT'!BD235=0,"",'[1]4.1b O&amp;M Costs GT'!BD235)</f>
        <v/>
      </c>
      <c r="G58" s="18">
        <f>+IF('[1]4.1b O&amp;M Costs GT'!BE235=0,"",'[1]4.1b O&amp;M Costs GT'!BE235)</f>
        <v>13077.594128603641</v>
      </c>
      <c r="H58" s="18" t="str">
        <f>+IF('[1]4.1b O&amp;M Costs GT'!BF235=0,"",'[1]4.1b O&amp;M Costs GT'!BF235)</f>
        <v/>
      </c>
      <c r="I58" s="18" t="str">
        <f>+IF('[1]4.1b O&amp;M Costs GT'!BG235=0,"",'[1]4.1b O&amp;M Costs GT'!BG235)</f>
        <v/>
      </c>
      <c r="J58" s="18" t="str">
        <f>+IF('[1]4.1b O&amp;M Costs GT'!BH235=0,"",'[1]4.1b O&amp;M Costs GT'!BH235)</f>
        <v/>
      </c>
      <c r="K58" s="18" t="str">
        <f>+IF('[1]4.1b O&amp;M Costs GT'!BI235=0,"",'[1]4.1b O&amp;M Costs GT'!BI235)</f>
        <v/>
      </c>
      <c r="L58" s="18">
        <f>+IF('[1]4.1b O&amp;M Costs GT'!BJ235=0,"",'[1]4.1b O&amp;M Costs GT'!BJ235)</f>
        <v>19957.554669958165</v>
      </c>
      <c r="M58" s="18" t="str">
        <f>+IF('[1]4.1b O&amp;M Costs GT'!BK235=0,"",'[1]4.1b O&amp;M Costs GT'!BK235)</f>
        <v/>
      </c>
      <c r="N58" s="18" t="str">
        <f>+IF('[1]4.1b O&amp;M Costs GT'!BL235=0,"",'[1]4.1b O&amp;M Costs GT'!BL235)</f>
        <v/>
      </c>
      <c r="O58" s="18" t="str">
        <f>+IF('[1]4.1b O&amp;M Costs GT'!BM235=0,"",'[1]4.1b O&amp;M Costs GT'!BM235)</f>
        <v/>
      </c>
      <c r="P58" s="18" t="str">
        <f>+IF('[1]4.1b O&amp;M Costs GT'!BN235=0,"",'[1]4.1b O&amp;M Costs GT'!BN235)</f>
        <v/>
      </c>
      <c r="Q58" s="18">
        <f>+IF('[1]4.1b O&amp;M Costs GT'!BO235=0,"",'[1]4.1b O&amp;M Costs GT'!BO235)</f>
        <v>30456.97736812221</v>
      </c>
      <c r="R58" s="18" t="str">
        <f>+IF('[1]4.1b O&amp;M Costs GT'!BP235=0,"",'[1]4.1b O&amp;M Costs GT'!BP235)</f>
        <v/>
      </c>
      <c r="S58" s="18" t="str">
        <f>+IF('[1]4.1b O&amp;M Costs GT'!BQ235=0,"",'[1]4.1b O&amp;M Costs GT'!BQ235)</f>
        <v/>
      </c>
      <c r="T58" s="18" t="str">
        <f>+IF('[1]4.1b O&amp;M Costs GT'!BR235=0,"",'[1]4.1b O&amp;M Costs GT'!BR235)</f>
        <v/>
      </c>
      <c r="U58" s="18" t="str">
        <f>+IF('[1]4.1b O&amp;M Costs GT'!BS235=0,"",'[1]4.1b O&amp;M Costs GT'!BS235)</f>
        <v/>
      </c>
      <c r="V58" s="18">
        <f>+IF('[1]4.1b O&amp;M Costs GT'!BT235=0,"",'[1]4.1b O&amp;M Costs GT'!BT235)</f>
        <v>46480.01650215462</v>
      </c>
      <c r="W58" s="15">
        <f t="shared" si="18"/>
        <v>109972.14266883864</v>
      </c>
    </row>
    <row r="59" spans="1:23" x14ac:dyDescent="0.25">
      <c r="A59" s="34"/>
      <c r="B59" s="7" t="s">
        <v>2</v>
      </c>
      <c r="C59" s="19">
        <f>SUM(C57:C58)</f>
        <v>24661.321422661407</v>
      </c>
      <c r="D59" s="19">
        <f t="shared" ref="D59:V59" si="19">SUM(D57:D58)</f>
        <v>26836.89322011092</v>
      </c>
      <c r="E59" s="19">
        <f t="shared" si="19"/>
        <v>29204.389552533179</v>
      </c>
      <c r="F59" s="19">
        <f t="shared" si="19"/>
        <v>31780.741613450587</v>
      </c>
      <c r="G59" s="19">
        <f t="shared" si="19"/>
        <v>47661.968360569095</v>
      </c>
      <c r="H59" s="19">
        <f t="shared" si="19"/>
        <v>37635.337638263896</v>
      </c>
      <c r="I59" s="19">
        <f t="shared" si="19"/>
        <v>40955.450853205351</v>
      </c>
      <c r="J59" s="19">
        <f t="shared" si="19"/>
        <v>44568.457727451241</v>
      </c>
      <c r="K59" s="19">
        <f t="shared" si="19"/>
        <v>48500.196746049201</v>
      </c>
      <c r="L59" s="19">
        <f t="shared" si="19"/>
        <v>72736.340482791857</v>
      </c>
      <c r="M59" s="19">
        <f t="shared" si="19"/>
        <v>57434.823336131907</v>
      </c>
      <c r="N59" s="19">
        <f t="shared" si="19"/>
        <v>62501.607053843123</v>
      </c>
      <c r="O59" s="19">
        <f t="shared" si="19"/>
        <v>68015.372162823172</v>
      </c>
      <c r="P59" s="19">
        <f t="shared" si="19"/>
        <v>74015.550455560471</v>
      </c>
      <c r="Q59" s="19">
        <f t="shared" si="19"/>
        <v>111002.02968548686</v>
      </c>
      <c r="R59" s="19">
        <f t="shared" si="19"/>
        <v>87650.573600775388</v>
      </c>
      <c r="S59" s="19">
        <f t="shared" si="19"/>
        <v>95382.929571809989</v>
      </c>
      <c r="T59" s="19">
        <f t="shared" si="19"/>
        <v>103797.41831627194</v>
      </c>
      <c r="U59" s="19">
        <f t="shared" si="19"/>
        <v>112954.21620502761</v>
      </c>
      <c r="V59" s="19">
        <f t="shared" si="19"/>
        <v>169398.82474858279</v>
      </c>
      <c r="W59" s="15">
        <f t="shared" si="18"/>
        <v>1346694.4427533997</v>
      </c>
    </row>
    <row r="60" spans="1:23" x14ac:dyDescent="0.25">
      <c r="A60" s="34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8"/>
    </row>
    <row r="61" spans="1:23" x14ac:dyDescent="0.25">
      <c r="A61" s="31" t="str">
        <f>CONCATENATE("2.1.12 Construct ",AD13," km of living barriers for soil conservation.")</f>
        <v>2.1.12 Construct 17 km of living barriers for soil conservation.</v>
      </c>
      <c r="B61" s="4" t="s">
        <v>21</v>
      </c>
      <c r="C61" s="16">
        <v>0</v>
      </c>
      <c r="D61" s="16">
        <v>0</v>
      </c>
      <c r="E61" s="16">
        <f>+IF('[1]4.1b O&amp;M Costs GT'!BC288=0,"",'[1]4.1b O&amp;M Costs GT'!BC288)</f>
        <v>3128.9147922027032</v>
      </c>
      <c r="F61" s="16">
        <v>0</v>
      </c>
      <c r="G61" s="16">
        <v>0</v>
      </c>
      <c r="H61" s="16">
        <f>+IF('[1]4.1b O&amp;M Costs GT'!BF288=0,"",'[1]4.1b O&amp;M Costs GT'!BF288)</f>
        <v>4032.1940109065822</v>
      </c>
      <c r="I61" s="16">
        <v>0</v>
      </c>
      <c r="J61" s="16">
        <v>0</v>
      </c>
      <c r="K61" s="16">
        <f>+IF('[1]4.1b O&amp;M Costs GT'!BI288=0,"",'[1]4.1b O&amp;M Costs GT'!BI288)</f>
        <v>5196.2388308264353</v>
      </c>
      <c r="L61" s="16">
        <v>0</v>
      </c>
      <c r="M61" s="16">
        <v>0</v>
      </c>
      <c r="N61" s="16">
        <f>+IF('[1]4.1b O&amp;M Costs GT'!BL288=0,"",'[1]4.1b O&amp;M Costs GT'!BL288)</f>
        <v>6696.3290739370213</v>
      </c>
      <c r="O61" s="16">
        <v>0</v>
      </c>
      <c r="P61" s="16">
        <v>0</v>
      </c>
      <c r="Q61" s="16">
        <f>+IF('[1]4.1b O&amp;M Costs GT'!BO288=0,"",'[1]4.1b O&amp;M Costs GT'!BO288)</f>
        <v>8629.4769209679598</v>
      </c>
      <c r="R61" s="16">
        <v>0</v>
      </c>
      <c r="S61" s="16">
        <v>0</v>
      </c>
      <c r="T61" s="16">
        <f>+IF('[1]4.1b O&amp;M Costs GT'!BR288=0,"",'[1]4.1b O&amp;M Costs GT'!BR288)</f>
        <v>11120.700776094955</v>
      </c>
      <c r="U61" s="16">
        <v>0</v>
      </c>
      <c r="V61" s="16">
        <v>0</v>
      </c>
      <c r="W61" s="17">
        <f t="shared" ref="W61" si="20">SUM(C61:V61)</f>
        <v>38803.854404935657</v>
      </c>
    </row>
    <row r="62" spans="1:23" x14ac:dyDescent="0.25">
      <c r="A62" s="31"/>
      <c r="B62" s="32" t="s">
        <v>2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5"/>
    </row>
    <row r="63" spans="1:23" x14ac:dyDescent="0.25">
      <c r="A63" s="34" t="str">
        <f>CONCATENATE("2.1.13 Construct ",AD14," km of superficial drainage for coil conservation.")</f>
        <v>2.1.13 Construct 17 km of superficial drainage for coil conservation.</v>
      </c>
      <c r="B63" s="7" t="s">
        <v>22</v>
      </c>
      <c r="C63" s="19">
        <f>+IF('[1]4.1b O&amp;M Costs GT'!BA311+'[1]4.1b O&amp;M Costs GT'!BA320=0,"",'[1]4.1b O&amp;M Costs GT'!BA311+'[1]4.1b O&amp;M Costs GT'!BA320)</f>
        <v>8052.6848319952724</v>
      </c>
      <c r="D63" s="19">
        <f>+IF('[1]4.1b O&amp;M Costs GT'!BB311+'[1]4.1b O&amp;M Costs GT'!BB320=0,"",'[1]4.1b O&amp;M Costs GT'!BB311+'[1]4.1b O&amp;M Costs GT'!BB320)</f>
        <v>28506.561066733411</v>
      </c>
      <c r="E63" s="19">
        <f>+IF('[1]4.1b O&amp;M Costs GT'!BC311+'[1]4.1b O&amp;M Costs GT'!BC320=0,"",'[1]4.1b O&amp;M Costs GT'!BC311+'[1]4.1b O&amp;M Costs GT'!BC320)</f>
        <v>9536.137206389225</v>
      </c>
      <c r="F63" s="19">
        <f>+IF('[1]4.1b O&amp;M Costs GT'!BD311+'[1]4.1b O&amp;M Costs GT'!BD320=0,"",'[1]4.1b O&amp;M Costs GT'!BD311+'[1]4.1b O&amp;M Costs GT'!BD320)</f>
        <v>33757.992928592816</v>
      </c>
      <c r="G63" s="19">
        <f>+IF('[1]4.1b O&amp;M Costs GT'!BE311+'[1]4.1b O&amp;M Costs GT'!BE320=0,"",'[1]4.1b O&amp;M Costs GT'!BE311+'[1]4.1b O&amp;M Costs GT'!BE320)</f>
        <v>11292.868740840631</v>
      </c>
      <c r="H63" s="19">
        <f>+IF('[1]4.1b O&amp;M Costs GT'!BF311+'[1]4.1b O&amp;M Costs GT'!BF320=0,"",'[1]4.1b O&amp;M Costs GT'!BF311+'[1]4.1b O&amp;M Costs GT'!BF320)</f>
        <v>39976.834943335736</v>
      </c>
      <c r="I63" s="19">
        <f>+IF('[1]4.1b O&amp;M Costs GT'!BG311+'[1]4.1b O&amp;M Costs GT'!BG320=0,"",'[1]4.1b O&amp;M Costs GT'!BG311+'[1]4.1b O&amp;M Costs GT'!BG320)</f>
        <v>13373.222473394249</v>
      </c>
      <c r="J63" s="19">
        <f>+IF('[1]4.1b O&amp;M Costs GT'!BH311+'[1]4.1b O&amp;M Costs GT'!BH320=0,"",'[1]4.1b O&amp;M Costs GT'!BH311+'[1]4.1b O&amp;M Costs GT'!BH320)</f>
        <v>47341.30182049681</v>
      </c>
      <c r="K63" s="19">
        <f>+IF('[1]4.1b O&amp;M Costs GT'!BI311+'[1]4.1b O&amp;M Costs GT'!BI320=0,"",'[1]4.1b O&amp;M Costs GT'!BI311+'[1]4.1b O&amp;M Costs GT'!BI320)</f>
        <v>15836.815553882378</v>
      </c>
      <c r="L63" s="19">
        <f>+IF('[1]4.1b O&amp;M Costs GT'!BJ311+'[1]4.1b O&amp;M Costs GT'!BJ320=0,"",'[1]4.1b O&amp;M Costs GT'!BJ311+'[1]4.1b O&amp;M Costs GT'!BJ320)</f>
        <v>56062.438690709547</v>
      </c>
      <c r="M63" s="19">
        <f>+IF('[1]4.1b O&amp;M Costs GT'!BK311+'[1]4.1b O&amp;M Costs GT'!BK320=0,"",'[1]4.1b O&amp;M Costs GT'!BK311+'[1]4.1b O&amp;M Costs GT'!BK320)</f>
        <v>18754.247705566981</v>
      </c>
      <c r="N63" s="19">
        <f>+IF('[1]4.1b O&amp;M Costs GT'!BL311+'[1]4.1b O&amp;M Costs GT'!BL320=0,"",'[1]4.1b O&amp;M Costs GT'!BL311+'[1]4.1b O&amp;M Costs GT'!BL320)</f>
        <v>66390.169071962009</v>
      </c>
      <c r="O63" s="19">
        <f>+IF('[1]4.1b O&amp;M Costs GT'!BM311+'[1]4.1b O&amp;M Costs GT'!BM320=0,"",'[1]4.1b O&amp;M Costs GT'!BM311+'[1]4.1b O&amp;M Costs GT'!BM320)</f>
        <v>22209.124416779614</v>
      </c>
      <c r="P63" s="19">
        <f>+IF('[1]4.1b O&amp;M Costs GT'!BN311+'[1]4.1b O&amp;M Costs GT'!BN320=0,"",'[1]4.1b O&amp;M Costs GT'!BN311+'[1]4.1b O&amp;M Costs GT'!BN320)</f>
        <v>78620.456982263247</v>
      </c>
      <c r="Q63" s="19">
        <f>+IF('[1]4.1b O&amp;M Costs GT'!BO311+'[1]4.1b O&amp;M Costs GT'!BO320=0,"",'[1]4.1b O&amp;M Costs GT'!BO311+'[1]4.1b O&amp;M Costs GT'!BO320)</f>
        <v>26300.452841602506</v>
      </c>
      <c r="R63" s="19">
        <f>+IF('[1]4.1b O&amp;M Costs GT'!BP311+'[1]4.1b O&amp;M Costs GT'!BP320=0,"",'[1]4.1b O&amp;M Costs GT'!BP311+'[1]4.1b O&amp;M Costs GT'!BP320)</f>
        <v>93103.788444942373</v>
      </c>
      <c r="S63" s="19">
        <f>+IF('[1]4.1b O&amp;M Costs GT'!BQ311+'[1]4.1b O&amp;M Costs GT'!BQ320=0,"",'[1]4.1b O&amp;M Costs GT'!BQ311+'[1]4.1b O&amp;M Costs GT'!BQ320)</f>
        <v>31145.479069438159</v>
      </c>
      <c r="T63" s="19">
        <f>+IF('[1]4.1b O&amp;M Costs GT'!BR311+'[1]4.1b O&amp;M Costs GT'!BR320=0,"",'[1]4.1b O&amp;M Costs GT'!BR311+'[1]4.1b O&amp;M Costs GT'!BR320)</f>
        <v>110255.21544292413</v>
      </c>
      <c r="U63" s="19">
        <f>+IF('[1]4.1b O&amp;M Costs GT'!BS311+'[1]4.1b O&amp;M Costs GT'!BS320=0,"",'[1]4.1b O&amp;M Costs GT'!BS311+'[1]4.1b O&amp;M Costs GT'!BS320)</f>
        <v>36883.048071719248</v>
      </c>
      <c r="V63" s="19">
        <f>+IF('[1]4.1b O&amp;M Costs GT'!BT311+'[1]4.1b O&amp;M Costs GT'!BT320=0,"",'[1]4.1b O&amp;M Costs GT'!BT311+'[1]4.1b O&amp;M Costs GT'!BT320)</f>
        <v>130566.25015376564</v>
      </c>
      <c r="W63" s="15">
        <f t="shared" ref="W63" si="21">SUM(C63:V63)</f>
        <v>877965.09045733407</v>
      </c>
    </row>
    <row r="64" spans="1:23" x14ac:dyDescent="0.25">
      <c r="A64" s="34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8"/>
    </row>
    <row r="65" spans="2:23" x14ac:dyDescent="0.25">
      <c r="W65" s="1"/>
    </row>
    <row r="66" spans="2:23" x14ac:dyDescent="0.25">
      <c r="B66" s="20" t="s">
        <v>2</v>
      </c>
      <c r="C66" s="21">
        <f t="shared" ref="C66:U66" si="22">+C63+C59+C55+C47+C43+C38+C36+C31+C25+C19+C12+C7+C61</f>
        <v>202321.9713556495</v>
      </c>
      <c r="D66" s="21">
        <f t="shared" si="22"/>
        <v>345473.99236523133</v>
      </c>
      <c r="E66" s="21">
        <f t="shared" si="22"/>
        <v>140778.8617320116</v>
      </c>
      <c r="F66" s="21">
        <f t="shared" si="22"/>
        <v>310491.47616590973</v>
      </c>
      <c r="G66" s="21">
        <f t="shared" si="22"/>
        <v>259344.92694004727</v>
      </c>
      <c r="H66" s="21">
        <f t="shared" si="22"/>
        <v>321337.45278183988</v>
      </c>
      <c r="I66" s="21">
        <f t="shared" si="22"/>
        <v>171772.69428028149</v>
      </c>
      <c r="J66" s="21">
        <f t="shared" si="22"/>
        <v>369441.58718205779</v>
      </c>
      <c r="K66" s="21">
        <f t="shared" si="22"/>
        <v>208612.61673991231</v>
      </c>
      <c r="L66" s="21">
        <f t="shared" si="22"/>
        <v>641429.30437668588</v>
      </c>
      <c r="M66" s="21">
        <f t="shared" si="22"/>
        <v>407561.78798618773</v>
      </c>
      <c r="N66" s="21">
        <f t="shared" si="22"/>
        <v>646269.3486648486</v>
      </c>
      <c r="O66" s="21">
        <f t="shared" si="22"/>
        <v>285265.66025996546</v>
      </c>
      <c r="P66" s="21">
        <f t="shared" si="22"/>
        <v>637485.70518349879</v>
      </c>
      <c r="Q66" s="21">
        <f t="shared" si="22"/>
        <v>537854.22606915538</v>
      </c>
      <c r="R66" s="21">
        <f t="shared" si="22"/>
        <v>686612.27701081906</v>
      </c>
      <c r="S66" s="21">
        <f t="shared" si="22"/>
        <v>400048.89360444783</v>
      </c>
      <c r="T66" s="21">
        <f t="shared" si="22"/>
        <v>814805.47182114876</v>
      </c>
      <c r="U66" s="21">
        <f t="shared" si="22"/>
        <v>473745.24376250396</v>
      </c>
      <c r="V66" s="21">
        <f>+V63+V59+V55+V47+V43+V38+V36+V31+V25+V19+V12+V7+V61</f>
        <v>1382248.7592092056</v>
      </c>
      <c r="W66" s="22">
        <f>SUM(C66:V66)</f>
        <v>9242902.2574914079</v>
      </c>
    </row>
    <row r="69" spans="2:23" x14ac:dyDescent="0.25">
      <c r="W69" s="1"/>
    </row>
  </sheetData>
  <mergeCells count="29">
    <mergeCell ref="A63:A64"/>
    <mergeCell ref="B64:V64"/>
    <mergeCell ref="A49:A56"/>
    <mergeCell ref="B56:V56"/>
    <mergeCell ref="A57:A60"/>
    <mergeCell ref="B60:V60"/>
    <mergeCell ref="A61:A62"/>
    <mergeCell ref="B62:V62"/>
    <mergeCell ref="B39:V39"/>
    <mergeCell ref="B48:V48"/>
    <mergeCell ref="A33:A37"/>
    <mergeCell ref="B37:V37"/>
    <mergeCell ref="A38:A39"/>
    <mergeCell ref="A40:A44"/>
    <mergeCell ref="B44:V44"/>
    <mergeCell ref="A45:A48"/>
    <mergeCell ref="A21:A26"/>
    <mergeCell ref="B26:V26"/>
    <mergeCell ref="A27:A32"/>
    <mergeCell ref="B32:V32"/>
    <mergeCell ref="B20:V20"/>
    <mergeCell ref="A9:A13"/>
    <mergeCell ref="B13:V13"/>
    <mergeCell ref="A14:A20"/>
    <mergeCell ref="A1:A2"/>
    <mergeCell ref="B1:B2"/>
    <mergeCell ref="C1:W1"/>
    <mergeCell ref="A3:A8"/>
    <mergeCell ref="B8:V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69"/>
  <sheetViews>
    <sheetView topLeftCell="A45" zoomScaleNormal="100" workbookViewId="0">
      <selection activeCell="A65" sqref="A65"/>
    </sheetView>
  </sheetViews>
  <sheetFormatPr defaultColWidth="11.5703125" defaultRowHeight="15" x14ac:dyDescent="0.25"/>
  <cols>
    <col min="1" max="1" width="27.140625" style="9" customWidth="1"/>
    <col min="2" max="2" width="31.85546875" style="9" customWidth="1"/>
    <col min="3" max="3" width="11" style="9" bestFit="1" customWidth="1"/>
    <col min="4" max="22" width="11.140625" style="9" bestFit="1" customWidth="1"/>
    <col min="23" max="23" width="12.7109375" style="9" bestFit="1" customWidth="1"/>
    <col min="24" max="28" width="11.42578125" style="9" customWidth="1"/>
    <col min="29" max="29" width="102.28515625" style="9" bestFit="1" customWidth="1"/>
    <col min="30" max="16384" width="11.5703125" style="9"/>
  </cols>
  <sheetData>
    <row r="1" spans="1:31" x14ac:dyDescent="0.25">
      <c r="A1" s="30" t="s">
        <v>0</v>
      </c>
      <c r="B1" s="30" t="s">
        <v>1</v>
      </c>
      <c r="C1" s="30" t="s">
        <v>64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AC1" s="23"/>
      <c r="AD1" s="23" t="s">
        <v>26</v>
      </c>
      <c r="AE1" s="9">
        <v>4</v>
      </c>
    </row>
    <row r="2" spans="1:31" x14ac:dyDescent="0.25">
      <c r="A2" s="30"/>
      <c r="B2" s="30"/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J2" s="10">
        <v>8</v>
      </c>
      <c r="K2" s="10">
        <v>9</v>
      </c>
      <c r="L2" s="10">
        <v>10</v>
      </c>
      <c r="M2" s="10">
        <v>11</v>
      </c>
      <c r="N2" s="10">
        <v>12</v>
      </c>
      <c r="O2" s="10">
        <v>13</v>
      </c>
      <c r="P2" s="10">
        <v>14</v>
      </c>
      <c r="Q2" s="10">
        <v>15</v>
      </c>
      <c r="R2" s="10">
        <v>16</v>
      </c>
      <c r="S2" s="10">
        <v>17</v>
      </c>
      <c r="T2" s="10">
        <v>18</v>
      </c>
      <c r="U2" s="10">
        <v>19</v>
      </c>
      <c r="V2" s="10">
        <v>20</v>
      </c>
      <c r="W2" s="10" t="s">
        <v>2</v>
      </c>
      <c r="AC2" s="24" t="s">
        <v>50</v>
      </c>
      <c r="AD2" s="25">
        <v>600</v>
      </c>
      <c r="AE2" s="9">
        <v>600</v>
      </c>
    </row>
    <row r="3" spans="1:31" x14ac:dyDescent="0.25">
      <c r="A3" s="34" t="str">
        <f>CONCATENATE("2.1.1 Establish ",AD12," tree nurseries focused on native species")</f>
        <v>2.1.1 Establish 6 tree nurseries focused on native species</v>
      </c>
      <c r="B3" s="7" t="s">
        <v>18</v>
      </c>
      <c r="C3" s="13">
        <f>IF('[1]4.1c O&amp;M Costs HON'!BA268=0,"",'[1]4.1c O&amp;M Costs HON'!BA268)</f>
        <v>1619.6399565191873</v>
      </c>
      <c r="D3" s="13">
        <f>IF('[1]4.1c O&amp;M Costs HON'!BB268=0,"",'[1]4.1c O&amp;M Costs HON'!BB268)</f>
        <v>1666.4105559355901</v>
      </c>
      <c r="E3" s="13">
        <f>IF('[1]4.1c O&amp;M Costs HON'!BC268=0,"",'[1]4.1c O&amp;M Costs HON'!BC268)</f>
        <v>1714.5317573552124</v>
      </c>
      <c r="F3" s="13">
        <f>IF('[1]4.1c O&amp;M Costs HON'!BD268=0,"",'[1]4.1c O&amp;M Costs HON'!BD268)</f>
        <v>1764.0425623259043</v>
      </c>
      <c r="G3" s="13">
        <f>IF('[1]4.1c O&amp;M Costs HON'!BE268=0,"",'[1]4.1c O&amp;M Costs HON'!BE268)</f>
        <v>1814.9830986493866</v>
      </c>
      <c r="H3" s="13">
        <f>IF('[1]4.1c O&amp;M Costs HON'!BF268=0,"",'[1]4.1c O&amp;M Costs HON'!BF268)</f>
        <v>1867.3946529042637</v>
      </c>
      <c r="I3" s="13">
        <f>IF('[1]4.1c O&amp;M Costs HON'!BG268=0,"",'[1]4.1c O&amp;M Costs HON'!BG268)</f>
        <v>1921.3197039082045</v>
      </c>
      <c r="J3" s="13">
        <f>IF('[1]4.1c O&amp;M Costs HON'!BH268=0,"",'[1]4.1c O&amp;M Costs HON'!BH268)</f>
        <v>1976.8019571464215</v>
      </c>
      <c r="K3" s="13">
        <f>IF('[1]4.1c O&amp;M Costs HON'!BI268=0,"",'[1]4.1c O&amp;M Costs HON'!BI268)</f>
        <v>2033.8863801943414</v>
      </c>
      <c r="L3" s="13">
        <f>IF('[1]4.1c O&amp;M Costs HON'!BJ268=0,"",'[1]4.1c O&amp;M Costs HON'!BJ268)</f>
        <v>2092.6192391631857</v>
      </c>
      <c r="M3" s="13">
        <f>IF('[1]4.1c O&amp;M Costs HON'!BK268=0,"",'[1]4.1c O&amp;M Costs HON'!BK268)</f>
        <v>2153.0481361979937</v>
      </c>
      <c r="N3" s="13">
        <f>IF('[1]4.1c O&amp;M Costs HON'!BL268=0,"",'[1]4.1c O&amp;M Costs HON'!BL268)</f>
        <v>2215.222048058482</v>
      </c>
      <c r="O3" s="13">
        <f>IF('[1]4.1c O&amp;M Costs HON'!BM268=0,"",'[1]4.1c O&amp;M Costs HON'!BM268)</f>
        <v>2279.1913658140102</v>
      </c>
      <c r="P3" s="13">
        <f>IF('[1]4.1c O&amp;M Costs HON'!BN268=0,"",'[1]4.1c O&amp;M Costs HON'!BN268)</f>
        <v>2345.0079356848264</v>
      </c>
      <c r="Q3" s="13">
        <f>IF('[1]4.1c O&amp;M Costs HON'!BO268=0,"",'[1]4.1c O&amp;M Costs HON'!BO268)</f>
        <v>2412.7251010626869</v>
      </c>
      <c r="R3" s="13">
        <f>IF('[1]4.1c O&amp;M Costs HON'!BP268=0,"",'[1]4.1c O&amp;M Costs HON'!BP268)</f>
        <v>2482.3977457449164</v>
      </c>
      <c r="S3" s="13">
        <f>IF('[1]4.1c O&amp;M Costs HON'!BQ268=0,"",'[1]4.1c O&amp;M Costs HON'!BQ268)</f>
        <v>2554.082338416943</v>
      </c>
      <c r="T3" s="13">
        <f>IF('[1]4.1c O&amp;M Costs HON'!BR268=0,"",'[1]4.1c O&amp;M Costs HON'!BR268)</f>
        <v>2627.8369784193628</v>
      </c>
      <c r="U3" s="13">
        <f>IF('[1]4.1c O&amp;M Costs HON'!BS268=0,"",'[1]4.1c O&amp;M Costs HON'!BS268)</f>
        <v>2703.7214428366283</v>
      </c>
      <c r="V3" s="13">
        <f>IF('[1]4.1c O&amp;M Costs HON'!BT268=0,"",'[1]4.1c O&amp;M Costs HON'!BT268)</f>
        <v>2781.7972349455222</v>
      </c>
      <c r="W3" s="17">
        <f t="shared" ref="W3:W7" si="0">SUM(C3:V3)</f>
        <v>43026.660191283067</v>
      </c>
      <c r="AC3" s="25" t="s">
        <v>51</v>
      </c>
      <c r="AD3" s="25">
        <v>270</v>
      </c>
      <c r="AE3" s="9">
        <v>270</v>
      </c>
    </row>
    <row r="4" spans="1:31" x14ac:dyDescent="0.25">
      <c r="A4" s="34"/>
      <c r="B4" s="7" t="s">
        <v>49</v>
      </c>
      <c r="C4" s="13">
        <f>IF('[1]4.1c O&amp;M Costs HON'!BA271+'[1]4.1c O&amp;M Costs HON'!BA262-'[1]4.1c O&amp;M Costs HON'!BA255-'[1]4.1c O&amp;M Costs HON'!BA260-'[1]4.1c O&amp;M Costs HON'!BA268=0,"",'[1]4.1c O&amp;M Costs HON'!BA271+'[1]4.1c O&amp;M Costs HON'!BA262-'[1]4.1c O&amp;M Costs HON'!BA255-'[1]4.1c O&amp;M Costs HON'!BA260-'[1]4.1c O&amp;M Costs HON'!BA268)</f>
        <v>23152.469640962703</v>
      </c>
      <c r="D4" s="13">
        <f>IF('[1]4.1c O&amp;M Costs HON'!BB271+'[1]4.1c O&amp;M Costs HON'!BB262-'[1]4.1c O&amp;M Costs HON'!BB255-'[1]4.1c O&amp;M Costs HON'!BB260-'[1]4.1c O&amp;M Costs HON'!BB268=0,"",'[1]4.1c O&amp;M Costs HON'!BB271+'[1]4.1c O&amp;M Costs HON'!BB262-'[1]4.1c O&amp;M Costs HON'!BB255-'[1]4.1c O&amp;M Costs HON'!BB260-'[1]4.1c O&amp;M Costs HON'!BB268)</f>
        <v>23821.047171863516</v>
      </c>
      <c r="E4" s="13">
        <f>IF('[1]4.1c O&amp;M Costs HON'!BC271+'[1]4.1c O&amp;M Costs HON'!BC262-'[1]4.1c O&amp;M Costs HON'!BC255-'[1]4.1c O&amp;M Costs HON'!BC260-'[1]4.1c O&amp;M Costs HON'!BC268=0,"",'[1]4.1c O&amp;M Costs HON'!BC271+'[1]4.1c O&amp;M Costs HON'!BC262-'[1]4.1c O&amp;M Costs HON'!BC255-'[1]4.1c O&amp;M Costs HON'!BC260-'[1]4.1c O&amp;M Costs HON'!BC268)</f>
        <v>24508.931321961198</v>
      </c>
      <c r="F4" s="13">
        <f>IF('[1]4.1c O&amp;M Costs HON'!BD271+'[1]4.1c O&amp;M Costs HON'!BD262-'[1]4.1c O&amp;M Costs HON'!BD255-'[1]4.1c O&amp;M Costs HON'!BD260-'[1]4.1c O&amp;M Costs HON'!BD268=0,"",'[1]4.1c O&amp;M Costs HON'!BD271+'[1]4.1c O&amp;M Costs HON'!BD262-'[1]4.1c O&amp;M Costs HON'!BD255-'[1]4.1c O&amp;M Costs HON'!BD260-'[1]4.1c O&amp;M Costs HON'!BD268)</f>
        <v>25216.679611554591</v>
      </c>
      <c r="G4" s="13">
        <f>IF('[1]4.1c O&amp;M Costs HON'!BE271+'[1]4.1c O&amp;M Costs HON'!BE262-'[1]4.1c O&amp;M Costs HON'!BE255-'[1]4.1c O&amp;M Costs HON'!BE260-'[1]4.1c O&amp;M Costs HON'!BE268=0,"",'[1]4.1c O&amp;M Costs HON'!BE271+'[1]4.1c O&amp;M Costs HON'!BE262-'[1]4.1c O&amp;M Costs HON'!BE255-'[1]4.1c O&amp;M Costs HON'!BE260-'[1]4.1c O&amp;M Costs HON'!BE268)</f>
        <v>25944.865660544434</v>
      </c>
      <c r="H4" s="13">
        <f>IF('[1]4.1c O&amp;M Costs HON'!BF271+'[1]4.1c O&amp;M Costs HON'!BF262-'[1]4.1c O&amp;M Costs HON'!BF255-'[1]4.1c O&amp;M Costs HON'!BF260-'[1]4.1c O&amp;M Costs HON'!BF268=0,"",'[1]4.1c O&amp;M Costs HON'!BF271+'[1]4.1c O&amp;M Costs HON'!BF262-'[1]4.1c O&amp;M Costs HON'!BF255-'[1]4.1c O&amp;M Costs HON'!BF260-'[1]4.1c O&amp;M Costs HON'!BF268)</f>
        <v>26694.079653344157</v>
      </c>
      <c r="I4" s="13">
        <f>IF('[1]4.1c O&amp;M Costs HON'!BG271+'[1]4.1c O&amp;M Costs HON'!BG262-'[1]4.1c O&amp;M Costs HON'!BG255-'[1]4.1c O&amp;M Costs HON'!BG260-'[1]4.1c O&amp;M Costs HON'!BG268=0,"",'[1]4.1c O&amp;M Costs HON'!BG271+'[1]4.1c O&amp;M Costs HON'!BG262-'[1]4.1c O&amp;M Costs HON'!BG255-'[1]4.1c O&amp;M Costs HON'!BG260-'[1]4.1c O&amp;M Costs HON'!BG268)</f>
        <v>27464.928817215914</v>
      </c>
      <c r="J4" s="13">
        <f>IF('[1]4.1c O&amp;M Costs HON'!BH271+'[1]4.1c O&amp;M Costs HON'!BH262-'[1]4.1c O&amp;M Costs HON'!BH255-'[1]4.1c O&amp;M Costs HON'!BH260-'[1]4.1c O&amp;M Costs HON'!BH268=0,"",'[1]4.1c O&amp;M Costs HON'!BH271+'[1]4.1c O&amp;M Costs HON'!BH262-'[1]4.1c O&amp;M Costs HON'!BH255-'[1]4.1c O&amp;M Costs HON'!BH260-'[1]4.1c O&amp;M Costs HON'!BH268)</f>
        <v>28258.037914419638</v>
      </c>
      <c r="K4" s="13">
        <f>IF('[1]4.1c O&amp;M Costs HON'!BI271+'[1]4.1c O&amp;M Costs HON'!BI262-'[1]4.1c O&amp;M Costs HON'!BI255-'[1]4.1c O&amp;M Costs HON'!BI260-'[1]4.1c O&amp;M Costs HON'!BI268=0,"",'[1]4.1c O&amp;M Costs HON'!BI271+'[1]4.1c O&amp;M Costs HON'!BI262-'[1]4.1c O&amp;M Costs HON'!BI255-'[1]4.1c O&amp;M Costs HON'!BI260-'[1]4.1c O&amp;M Costs HON'!BI268)</f>
        <v>29074.049748573958</v>
      </c>
      <c r="L4" s="13">
        <f>IF('[1]4.1c O&amp;M Costs HON'!BJ271+'[1]4.1c O&amp;M Costs HON'!BJ262-'[1]4.1c O&amp;M Costs HON'!BJ255-'[1]4.1c O&amp;M Costs HON'!BJ260-'[1]4.1c O&amp;M Costs HON'!BJ268=0,"",'[1]4.1c O&amp;M Costs HON'!BJ271+'[1]4.1c O&amp;M Costs HON'!BJ262-'[1]4.1c O&amp;M Costs HON'!BJ255-'[1]4.1c O&amp;M Costs HON'!BJ260-'[1]4.1c O&amp;M Costs HON'!BJ268)</f>
        <v>29913.625685639334</v>
      </c>
      <c r="M4" s="13">
        <f>IF('[1]4.1c O&amp;M Costs HON'!BK271+'[1]4.1c O&amp;M Costs HON'!BK262-'[1]4.1c O&amp;M Costs HON'!BK255-'[1]4.1c O&amp;M Costs HON'!BK260-'[1]4.1c O&amp;M Costs HON'!BK268=0,"",'[1]4.1c O&amp;M Costs HON'!BK271+'[1]4.1c O&amp;M Costs HON'!BK262-'[1]4.1c O&amp;M Costs HON'!BK255-'[1]4.1c O&amp;M Costs HON'!BK260-'[1]4.1c O&amp;M Costs HON'!BK268)</f>
        <v>30777.446189945764</v>
      </c>
      <c r="N4" s="13">
        <f>IF('[1]4.1c O&amp;M Costs HON'!BL271+'[1]4.1c O&amp;M Costs HON'!BL262-'[1]4.1c O&amp;M Costs HON'!BL255-'[1]4.1c O&amp;M Costs HON'!BL260-'[1]4.1c O&amp;M Costs HON'!BL268=0,"",'[1]4.1c O&amp;M Costs HON'!BL271+'[1]4.1c O&amp;M Costs HON'!BL262-'[1]4.1c O&amp;M Costs HON'!BL255-'[1]4.1c O&amp;M Costs HON'!BL260-'[1]4.1c O&amp;M Costs HON'!BL268)</f>
        <v>31666.211375699429</v>
      </c>
      <c r="O4" s="13">
        <f>IF('[1]4.1c O&amp;M Costs HON'!BM271+'[1]4.1c O&amp;M Costs HON'!BM262-'[1]4.1c O&amp;M Costs HON'!BM255-'[1]4.1c O&amp;M Costs HON'!BM260-'[1]4.1c O&amp;M Costs HON'!BM268=0,"",'[1]4.1c O&amp;M Costs HON'!BM271+'[1]4.1c O&amp;M Costs HON'!BM262-'[1]4.1c O&amp;M Costs HON'!BM255-'[1]4.1c O&amp;M Costs HON'!BM260-'[1]4.1c O&amp;M Costs HON'!BM268)</f>
        <v>32580.641574415276</v>
      </c>
      <c r="P4" s="13">
        <f>IF('[1]4.1c O&amp;M Costs HON'!BN271+'[1]4.1c O&amp;M Costs HON'!BN262-'[1]4.1c O&amp;M Costs HON'!BN255-'[1]4.1c O&amp;M Costs HON'!BN260-'[1]4.1c O&amp;M Costs HON'!BN268=0,"",'[1]4.1c O&amp;M Costs HON'!BN271+'[1]4.1c O&amp;M Costs HON'!BN262-'[1]4.1c O&amp;M Costs HON'!BN255-'[1]4.1c O&amp;M Costs HON'!BN260-'[1]4.1c O&amp;M Costs HON'!BN268)</f>
        <v>33521.477918735436</v>
      </c>
      <c r="Q4" s="13">
        <f>IF('[1]4.1c O&amp;M Costs HON'!BO271+'[1]4.1c O&amp;M Costs HON'!BO262-'[1]4.1c O&amp;M Costs HON'!BO255-'[1]4.1c O&amp;M Costs HON'!BO260-'[1]4.1c O&amp;M Costs HON'!BO268=0,"",'[1]4.1c O&amp;M Costs HON'!BO271+'[1]4.1c O&amp;M Costs HON'!BO262-'[1]4.1c O&amp;M Costs HON'!BO255-'[1]4.1c O&amp;M Costs HON'!BO260-'[1]4.1c O&amp;M Costs HON'!BO268)</f>
        <v>34489.482943106661</v>
      </c>
      <c r="R4" s="13">
        <f>IF('[1]4.1c O&amp;M Costs HON'!BP271+'[1]4.1c O&amp;M Costs HON'!BP262-'[1]4.1c O&amp;M Costs HON'!BP255-'[1]4.1c O&amp;M Costs HON'!BP260-'[1]4.1c O&amp;M Costs HON'!BP268=0,"",'[1]4.1c O&amp;M Costs HON'!BP271+'[1]4.1c O&amp;M Costs HON'!BP262-'[1]4.1c O&amp;M Costs HON'!BP255-'[1]4.1c O&amp;M Costs HON'!BP260-'[1]4.1c O&amp;M Costs HON'!BP268)</f>
        <v>35485.441201803638</v>
      </c>
      <c r="S4" s="13">
        <f>IF('[1]4.1c O&amp;M Costs HON'!BQ271+'[1]4.1c O&amp;M Costs HON'!BQ262-'[1]4.1c O&amp;M Costs HON'!BQ255-'[1]4.1c O&amp;M Costs HON'!BQ260-'[1]4.1c O&amp;M Costs HON'!BQ268=0,"",'[1]4.1c O&amp;M Costs HON'!BQ271+'[1]4.1c O&amp;M Costs HON'!BQ262-'[1]4.1c O&amp;M Costs HON'!BQ255-'[1]4.1c O&amp;M Costs HON'!BQ260-'[1]4.1c O&amp;M Costs HON'!BQ268)</f>
        <v>36510.159904799046</v>
      </c>
      <c r="T4" s="13">
        <f>IF('[1]4.1c O&amp;M Costs HON'!BR271+'[1]4.1c O&amp;M Costs HON'!BR262-'[1]4.1c O&amp;M Costs HON'!BR255-'[1]4.1c O&amp;M Costs HON'!BR260-'[1]4.1c O&amp;M Costs HON'!BR268=0,"",'[1]4.1c O&amp;M Costs HON'!BR271+'[1]4.1c O&amp;M Costs HON'!BR262-'[1]4.1c O&amp;M Costs HON'!BR255-'[1]4.1c O&amp;M Costs HON'!BR260-'[1]4.1c O&amp;M Costs HON'!BR268)</f>
        <v>37564.469571995702</v>
      </c>
      <c r="U4" s="13">
        <f>IF('[1]4.1c O&amp;M Costs HON'!BS271+'[1]4.1c O&amp;M Costs HON'!BS262-'[1]4.1c O&amp;M Costs HON'!BS255-'[1]4.1c O&amp;M Costs HON'!BS260-'[1]4.1c O&amp;M Costs HON'!BS268=0,"",'[1]4.1c O&amp;M Costs HON'!BS271+'[1]4.1c O&amp;M Costs HON'!BS262-'[1]4.1c O&amp;M Costs HON'!BS255-'[1]4.1c O&amp;M Costs HON'!BS260-'[1]4.1c O&amp;M Costs HON'!BS268)</f>
        <v>38649.224706351175</v>
      </c>
      <c r="V4" s="13">
        <f>IF('[1]4.1c O&amp;M Costs HON'!BT271+'[1]4.1c O&amp;M Costs HON'!BT262-'[1]4.1c O&amp;M Costs HON'!BT255-'[1]4.1c O&amp;M Costs HON'!BT260-'[1]4.1c O&amp;M Costs HON'!BT268=0,"",'[1]4.1c O&amp;M Costs HON'!BT271+'[1]4.1c O&amp;M Costs HON'!BT262-'[1]4.1c O&amp;M Costs HON'!BT255-'[1]4.1c O&amp;M Costs HON'!BT260-'[1]4.1c O&amp;M Costs HON'!BT268)</f>
        <v>39765.304486440175</v>
      </c>
      <c r="W4" s="17">
        <f t="shared" si="0"/>
        <v>615058.57509937161</v>
      </c>
      <c r="AC4" s="25" t="s">
        <v>52</v>
      </c>
      <c r="AD4" s="25">
        <v>600</v>
      </c>
      <c r="AE4" s="9">
        <v>600</v>
      </c>
    </row>
    <row r="5" spans="1:31" x14ac:dyDescent="0.25">
      <c r="A5" s="34"/>
      <c r="B5" s="7" t="s">
        <v>19</v>
      </c>
      <c r="C5" s="13" t="str">
        <f>+IF('[1]4.1c O&amp;M Costs HON'!BA260=0,"",'[1]4.1c O&amp;M Costs HON'!BA260)</f>
        <v/>
      </c>
      <c r="D5" s="13" t="str">
        <f>+IF('[1]4.1c O&amp;M Costs HON'!BB260=0,"",'[1]4.1c O&amp;M Costs HON'!BB260)</f>
        <v/>
      </c>
      <c r="E5" s="13" t="str">
        <f>+IF('[1]4.1c O&amp;M Costs HON'!BC260=0,"",'[1]4.1c O&amp;M Costs HON'!BC260)</f>
        <v/>
      </c>
      <c r="F5" s="13" t="str">
        <f>+IF('[1]4.1c O&amp;M Costs HON'!BD260=0,"",'[1]4.1c O&amp;M Costs HON'!BD260)</f>
        <v/>
      </c>
      <c r="G5" s="13">
        <f>+IF('[1]4.1c O&amp;M Costs HON'!BE260=0,"",'[1]4.1c O&amp;M Costs HON'!BE260)</f>
        <v>283.30553746131386</v>
      </c>
      <c r="H5" s="13" t="str">
        <f>+IF('[1]4.1c O&amp;M Costs HON'!BF260=0,"",'[1]4.1c O&amp;M Costs HON'!BF260)</f>
        <v/>
      </c>
      <c r="I5" s="13" t="str">
        <f>+IF('[1]4.1c O&amp;M Costs HON'!BG260=0,"",'[1]4.1c O&amp;M Costs HON'!BG260)</f>
        <v/>
      </c>
      <c r="J5" s="13" t="str">
        <f>+IF('[1]4.1c O&amp;M Costs HON'!BH260=0,"",'[1]4.1c O&amp;M Costs HON'!BH260)</f>
        <v/>
      </c>
      <c r="K5" s="13" t="str">
        <f>+IF('[1]4.1c O&amp;M Costs HON'!BI260=0,"",'[1]4.1c O&amp;M Costs HON'!BI260)</f>
        <v/>
      </c>
      <c r="L5" s="13">
        <f>+IF('[1]4.1c O&amp;M Costs HON'!BJ260=0,"",'[1]4.1c O&amp;M Costs HON'!BJ260)</f>
        <v>326.64250080024419</v>
      </c>
      <c r="M5" s="13" t="str">
        <f>+IF('[1]4.1c O&amp;M Costs HON'!BK260=0,"",'[1]4.1c O&amp;M Costs HON'!BK260)</f>
        <v/>
      </c>
      <c r="N5" s="13" t="str">
        <f>+IF('[1]4.1c O&amp;M Costs HON'!BL260=0,"",'[1]4.1c O&amp;M Costs HON'!BL260)</f>
        <v/>
      </c>
      <c r="O5" s="13" t="str">
        <f>+IF('[1]4.1c O&amp;M Costs HON'!BM260=0,"",'[1]4.1c O&amp;M Costs HON'!BM260)</f>
        <v/>
      </c>
      <c r="P5" s="13" t="str">
        <f>+IF('[1]4.1c O&amp;M Costs HON'!BN260=0,"",'[1]4.1c O&amp;M Costs HON'!BN260)</f>
        <v/>
      </c>
      <c r="Q5" s="13">
        <f>+IF('[1]4.1c O&amp;M Costs HON'!BO260=0,"",'[1]4.1c O&amp;M Costs HON'!BO260)</f>
        <v>376.60867586680007</v>
      </c>
      <c r="R5" s="13" t="str">
        <f>+IF('[1]4.1c O&amp;M Costs HON'!BP260=0,"",'[1]4.1c O&amp;M Costs HON'!BP260)</f>
        <v/>
      </c>
      <c r="S5" s="13" t="str">
        <f>+IF('[1]4.1c O&amp;M Costs HON'!BQ260=0,"",'[1]4.1c O&amp;M Costs HON'!BQ260)</f>
        <v/>
      </c>
      <c r="T5" s="13" t="str">
        <f>+IF('[1]4.1c O&amp;M Costs HON'!BR260=0,"",'[1]4.1c O&amp;M Costs HON'!BR260)</f>
        <v/>
      </c>
      <c r="U5" s="13" t="str">
        <f>+IF('[1]4.1c O&amp;M Costs HON'!BS260=0,"",'[1]4.1c O&amp;M Costs HON'!BS260)</f>
        <v/>
      </c>
      <c r="V5" s="13">
        <f>+IF('[1]4.1c O&amp;M Costs HON'!BT260=0,"",'[1]4.1c O&amp;M Costs HON'!BT260)</f>
        <v>434.21812651649407</v>
      </c>
      <c r="W5" s="17">
        <f t="shared" si="0"/>
        <v>1420.7748406448522</v>
      </c>
      <c r="AC5" s="25" t="s">
        <v>53</v>
      </c>
      <c r="AD5" s="25">
        <v>270</v>
      </c>
      <c r="AE5" s="9">
        <v>270</v>
      </c>
    </row>
    <row r="6" spans="1:31" x14ac:dyDescent="0.25">
      <c r="A6" s="34"/>
      <c r="B6" s="7" t="s">
        <v>20</v>
      </c>
      <c r="C6" s="13" t="str">
        <f>+IF('[1]4.1c O&amp;M Costs HON'!BA255=0,"",'[1]4.1c O&amp;M Costs HON'!BA255)</f>
        <v/>
      </c>
      <c r="D6" s="13" t="str">
        <f>+IF('[1]4.1c O&amp;M Costs HON'!BB255=0,"",'[1]4.1c O&amp;M Costs HON'!BB255)</f>
        <v/>
      </c>
      <c r="E6" s="13" t="str">
        <f>+IF('[1]4.1c O&amp;M Costs HON'!BC255=0,"",'[1]4.1c O&amp;M Costs HON'!BC255)</f>
        <v/>
      </c>
      <c r="F6" s="13" t="str">
        <f>+IF('[1]4.1c O&amp;M Costs HON'!BD255=0,"",'[1]4.1c O&amp;M Costs HON'!BD255)</f>
        <v/>
      </c>
      <c r="G6" s="13">
        <f>+IF('[1]4.1c O&amp;M Costs HON'!BE255=0,"",'[1]4.1c O&amp;M Costs HON'!BE255)</f>
        <v>472.17589576885644</v>
      </c>
      <c r="H6" s="13" t="str">
        <f>+IF('[1]4.1c O&amp;M Costs HON'!BF255=0,"",'[1]4.1c O&amp;M Costs HON'!BF255)</f>
        <v/>
      </c>
      <c r="I6" s="13" t="str">
        <f>+IF('[1]4.1c O&amp;M Costs HON'!BG255=0,"",'[1]4.1c O&amp;M Costs HON'!BG255)</f>
        <v/>
      </c>
      <c r="J6" s="13" t="str">
        <f>+IF('[1]4.1c O&amp;M Costs HON'!BH255=0,"",'[1]4.1c O&amp;M Costs HON'!BH255)</f>
        <v/>
      </c>
      <c r="K6" s="13" t="str">
        <f>+IF('[1]4.1c O&amp;M Costs HON'!BI255=0,"",'[1]4.1c O&amp;M Costs HON'!BI255)</f>
        <v/>
      </c>
      <c r="L6" s="13">
        <f>+IF('[1]4.1c O&amp;M Costs HON'!BJ255=0,"",'[1]4.1c O&amp;M Costs HON'!BJ255)</f>
        <v>544.40416800040691</v>
      </c>
      <c r="M6" s="13" t="str">
        <f>+IF('[1]4.1c O&amp;M Costs HON'!BK255=0,"",'[1]4.1c O&amp;M Costs HON'!BK255)</f>
        <v/>
      </c>
      <c r="N6" s="13" t="str">
        <f>+IF('[1]4.1c O&amp;M Costs HON'!BL255=0,"",'[1]4.1c O&amp;M Costs HON'!BL255)</f>
        <v/>
      </c>
      <c r="O6" s="13" t="str">
        <f>+IF('[1]4.1c O&amp;M Costs HON'!BM255=0,"",'[1]4.1c O&amp;M Costs HON'!BM255)</f>
        <v/>
      </c>
      <c r="P6" s="13" t="str">
        <f>+IF('[1]4.1c O&amp;M Costs HON'!BN255=0,"",'[1]4.1c O&amp;M Costs HON'!BN255)</f>
        <v/>
      </c>
      <c r="Q6" s="13">
        <f>+IF('[1]4.1c O&amp;M Costs HON'!BO255=0,"",'[1]4.1c O&amp;M Costs HON'!BO255)</f>
        <v>627.68112644466669</v>
      </c>
      <c r="R6" s="13" t="str">
        <f>+IF('[1]4.1c O&amp;M Costs HON'!BP255=0,"",'[1]4.1c O&amp;M Costs HON'!BP255)</f>
        <v/>
      </c>
      <c r="S6" s="13" t="str">
        <f>+IF('[1]4.1c O&amp;M Costs HON'!BQ255=0,"",'[1]4.1c O&amp;M Costs HON'!BQ255)</f>
        <v/>
      </c>
      <c r="T6" s="13" t="str">
        <f>+IF('[1]4.1c O&amp;M Costs HON'!BR255=0,"",'[1]4.1c O&amp;M Costs HON'!BR255)</f>
        <v/>
      </c>
      <c r="U6" s="13" t="str">
        <f>+IF('[1]4.1c O&amp;M Costs HON'!BS255=0,"",'[1]4.1c O&amp;M Costs HON'!BS255)</f>
        <v/>
      </c>
      <c r="V6" s="13">
        <f>+IF('[1]4.1c O&amp;M Costs HON'!BT255=0,"",'[1]4.1c O&amp;M Costs HON'!BT255)</f>
        <v>723.69687752749019</v>
      </c>
      <c r="W6" s="17">
        <f t="shared" si="0"/>
        <v>2367.9580677414206</v>
      </c>
      <c r="AC6" s="25" t="s">
        <v>54</v>
      </c>
      <c r="AD6" s="25">
        <v>840</v>
      </c>
      <c r="AE6" s="9">
        <v>840</v>
      </c>
    </row>
    <row r="7" spans="1:31" s="20" customFormat="1" ht="30" x14ac:dyDescent="0.25">
      <c r="A7" s="34"/>
      <c r="B7" s="14" t="s">
        <v>2</v>
      </c>
      <c r="C7" s="15">
        <f>SUM(C3:C6)</f>
        <v>24772.109597481889</v>
      </c>
      <c r="D7" s="15">
        <f t="shared" ref="D7:V7" si="1">SUM(D3:D6)</f>
        <v>25487.457727799105</v>
      </c>
      <c r="E7" s="15">
        <f t="shared" si="1"/>
        <v>26223.463079316411</v>
      </c>
      <c r="F7" s="15">
        <f t="shared" si="1"/>
        <v>26980.722173880495</v>
      </c>
      <c r="G7" s="15">
        <f t="shared" si="1"/>
        <v>28515.330192423993</v>
      </c>
      <c r="H7" s="15">
        <f t="shared" si="1"/>
        <v>28561.474306248419</v>
      </c>
      <c r="I7" s="15">
        <f t="shared" si="1"/>
        <v>29386.248521124118</v>
      </c>
      <c r="J7" s="15">
        <f t="shared" si="1"/>
        <v>30234.839871566059</v>
      </c>
      <c r="K7" s="15">
        <f t="shared" si="1"/>
        <v>31107.936128768299</v>
      </c>
      <c r="L7" s="15">
        <f t="shared" si="1"/>
        <v>32877.291593603171</v>
      </c>
      <c r="M7" s="15">
        <f t="shared" si="1"/>
        <v>32930.494326143758</v>
      </c>
      <c r="N7" s="15">
        <f t="shared" si="1"/>
        <v>33881.43342375791</v>
      </c>
      <c r="O7" s="15">
        <f t="shared" si="1"/>
        <v>34859.832940229287</v>
      </c>
      <c r="P7" s="15">
        <f t="shared" si="1"/>
        <v>35866.485854420265</v>
      </c>
      <c r="Q7" s="15">
        <f t="shared" si="1"/>
        <v>37906.497846480815</v>
      </c>
      <c r="R7" s="15">
        <f t="shared" si="1"/>
        <v>37967.838947548553</v>
      </c>
      <c r="S7" s="15">
        <f t="shared" si="1"/>
        <v>39064.242243215987</v>
      </c>
      <c r="T7" s="15">
        <f t="shared" si="1"/>
        <v>40192.306550415065</v>
      </c>
      <c r="U7" s="15">
        <f t="shared" si="1"/>
        <v>41352.946149187803</v>
      </c>
      <c r="V7" s="15">
        <f t="shared" si="1"/>
        <v>43705.016725429676</v>
      </c>
      <c r="W7" s="17">
        <f t="shared" si="0"/>
        <v>661873.96819904109</v>
      </c>
      <c r="AC7" s="25" t="s">
        <v>55</v>
      </c>
      <c r="AD7" s="25">
        <v>180</v>
      </c>
      <c r="AE7" s="9">
        <v>180</v>
      </c>
    </row>
    <row r="8" spans="1:31" x14ac:dyDescent="0.25">
      <c r="A8" s="34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8"/>
      <c r="AC8" s="25" t="s">
        <v>56</v>
      </c>
      <c r="AD8" s="25">
        <v>180</v>
      </c>
      <c r="AE8" s="9">
        <v>180</v>
      </c>
    </row>
    <row r="9" spans="1:31" x14ac:dyDescent="0.25">
      <c r="A9" s="31" t="str">
        <f>CONCATENATE("2.1.2 Establish ",AD2," ha of forest protection zones.")</f>
        <v>2.1.2 Establish 600 ha of forest protection zones.</v>
      </c>
      <c r="B9" s="4" t="s">
        <v>4</v>
      </c>
      <c r="C9" s="11" t="str">
        <f>IF('[1]4.1c O&amp;M Costs HON'!BA7=0,"",'[1]4.1c O&amp;M Costs HON'!BA7)</f>
        <v/>
      </c>
      <c r="D9" s="11">
        <f>IF('[1]4.1c O&amp;M Costs HON'!BB7=0,"",'[1]4.1c O&amp;M Costs HON'!BB7)</f>
        <v>260.11445425131132</v>
      </c>
      <c r="E9" s="11" t="str">
        <f>IF('[1]4.1c O&amp;M Costs HON'!BC7=0,"",'[1]4.1c O&amp;M Costs HON'!BC7)</f>
        <v/>
      </c>
      <c r="F9" s="11">
        <f>IF('[1]4.1c O&amp;M Costs HON'!BD7=0,"",'[1]4.1c O&amp;M Costs HON'!BD7)</f>
        <v>275.35409370823919</v>
      </c>
      <c r="G9" s="11" t="str">
        <f>IF('[1]4.1c O&amp;M Costs HON'!BE7=0,"",'[1]4.1c O&amp;M Costs HON'!BE7)</f>
        <v/>
      </c>
      <c r="H9" s="11">
        <f>IF('[1]4.1c O&amp;M Costs HON'!BF7=0,"",'[1]4.1c O&amp;M Costs HON'!BF7)</f>
        <v>291.48659631437437</v>
      </c>
      <c r="I9" s="11" t="str">
        <f>IF('[1]4.1c O&amp;M Costs HON'!BG7=0,"",'[1]4.1c O&amp;M Costs HON'!BG7)</f>
        <v/>
      </c>
      <c r="J9" s="11">
        <f>IF('[1]4.1c O&amp;M Costs HON'!BH7=0,"",'[1]4.1c O&amp;M Costs HON'!BH7)</f>
        <v>308.56427332061384</v>
      </c>
      <c r="K9" s="11" t="str">
        <f>IF('[1]4.1c O&amp;M Costs HON'!BI7=0,"",'[1]4.1c O&amp;M Costs HON'!BI7)</f>
        <v/>
      </c>
      <c r="L9" s="11">
        <f>IF('[1]4.1c O&amp;M Costs HON'!BJ7=0,"",'[1]4.1c O&amp;M Costs HON'!BJ7)</f>
        <v>326.64250080024414</v>
      </c>
      <c r="M9" s="11" t="str">
        <f>IF('[1]4.1c O&amp;M Costs HON'!BK7=0,"",'[1]4.1c O&amp;M Costs HON'!BK7)</f>
        <v/>
      </c>
      <c r="N9" s="11">
        <f>IF('[1]4.1c O&amp;M Costs HON'!BL7=0,"",'[1]4.1c O&amp;M Costs HON'!BL7)</f>
        <v>345.77989921138965</v>
      </c>
      <c r="O9" s="11" t="str">
        <f>IF('[1]4.1c O&amp;M Costs HON'!BM7=0,"",'[1]4.1c O&amp;M Costs HON'!BM7)</f>
        <v/>
      </c>
      <c r="P9" s="11">
        <f>IF('[1]4.1c O&amp;M Costs HON'!BN7=0,"",'[1]4.1c O&amp;M Costs HON'!BN7)</f>
        <v>366.03852347970195</v>
      </c>
      <c r="Q9" s="11" t="str">
        <f>IF('[1]4.1c O&amp;M Costs HON'!BO7=0,"",'[1]4.1c O&amp;M Costs HON'!BO7)</f>
        <v/>
      </c>
      <c r="R9" s="11">
        <f>IF('[1]4.1c O&amp;M Costs HON'!BP7=0,"",'[1]4.1c O&amp;M Costs HON'!BP7)</f>
        <v>387.48406421765497</v>
      </c>
      <c r="S9" s="11" t="str">
        <f>IF('[1]4.1c O&amp;M Costs HON'!BQ7=0,"",'[1]4.1c O&amp;M Costs HON'!BQ7)</f>
        <v/>
      </c>
      <c r="T9" s="11">
        <f>IF('[1]4.1c O&amp;M Costs HON'!BR7=0,"",'[1]4.1c O&amp;M Costs HON'!BR7)</f>
        <v>410.18606073291551</v>
      </c>
      <c r="U9" s="11" t="str">
        <f>IF('[1]4.1c O&amp;M Costs HON'!BS7=0,"",'[1]4.1c O&amp;M Costs HON'!BS7)</f>
        <v/>
      </c>
      <c r="V9" s="11">
        <f>IF('[1]4.1c O&amp;M Costs HON'!BT7=0,"",'[1]4.1c O&amp;M Costs HON'!BT7)</f>
        <v>434.21812651649407</v>
      </c>
      <c r="W9" s="17">
        <f>SUM(C9:V9)</f>
        <v>3405.8685925529389</v>
      </c>
      <c r="AC9" s="25" t="s">
        <v>57</v>
      </c>
      <c r="AD9" s="25">
        <v>168</v>
      </c>
      <c r="AE9" s="9">
        <v>168</v>
      </c>
    </row>
    <row r="10" spans="1:31" x14ac:dyDescent="0.25">
      <c r="A10" s="31"/>
      <c r="B10" s="4" t="s">
        <v>5</v>
      </c>
      <c r="C10" s="11" t="str">
        <f>IF('[1]4.1c O&amp;M Costs HON'!BA17=0,"",'[1]4.1c O&amp;M Costs HON'!BA17)</f>
        <v/>
      </c>
      <c r="D10" s="11" t="str">
        <f>IF('[1]4.1c O&amp;M Costs HON'!BB17=0,"",'[1]4.1c O&amp;M Costs HON'!BB17)</f>
        <v/>
      </c>
      <c r="E10" s="11" t="str">
        <f>IF('[1]4.1c O&amp;M Costs HON'!BC17=0,"",'[1]4.1c O&amp;M Costs HON'!BC17)</f>
        <v/>
      </c>
      <c r="F10" s="11" t="str">
        <f>IF('[1]4.1c O&amp;M Costs HON'!BD17=0,"",'[1]4.1c O&amp;M Costs HON'!BD17)</f>
        <v/>
      </c>
      <c r="G10" s="11">
        <f>IF('[1]4.1c O&amp;M Costs HON'!BE17=0,"",'[1]4.1c O&amp;M Costs HON'!BE17)</f>
        <v>789.42927575584827</v>
      </c>
      <c r="H10" s="11" t="str">
        <f>IF('[1]4.1c O&amp;M Costs HON'!BF17=0,"",'[1]4.1c O&amp;M Costs HON'!BF17)</f>
        <v/>
      </c>
      <c r="I10" s="11" t="str">
        <f>IF('[1]4.1c O&amp;M Costs HON'!BG17=0,"",'[1]4.1c O&amp;M Costs HON'!BG17)</f>
        <v/>
      </c>
      <c r="J10" s="11" t="str">
        <f>IF('[1]4.1c O&amp;M Costs HON'!BH17=0,"",'[1]4.1c O&amp;M Costs HON'!BH17)</f>
        <v/>
      </c>
      <c r="K10" s="11" t="str">
        <f>IF('[1]4.1c O&amp;M Costs HON'!BI17=0,"",'[1]4.1c O&amp;M Costs HON'!BI17)</f>
        <v/>
      </c>
      <c r="L10" s="11">
        <f>IF('[1]4.1c O&amp;M Costs HON'!BJ17=0,"",'[1]4.1c O&amp;M Costs HON'!BJ17)</f>
        <v>992.23576277521897</v>
      </c>
      <c r="M10" s="11" t="str">
        <f>IF('[1]4.1c O&amp;M Costs HON'!BK17=0,"",'[1]4.1c O&amp;M Costs HON'!BK17)</f>
        <v/>
      </c>
      <c r="N10" s="11" t="str">
        <f>IF('[1]4.1c O&amp;M Costs HON'!BL17=0,"",'[1]4.1c O&amp;M Costs HON'!BL17)</f>
        <v/>
      </c>
      <c r="O10" s="11" t="str">
        <f>IF('[1]4.1c O&amp;M Costs HON'!BM17=0,"",'[1]4.1c O&amp;M Costs HON'!BM17)</f>
        <v/>
      </c>
      <c r="P10" s="11" t="str">
        <f>IF('[1]4.1c O&amp;M Costs HON'!BN17=0,"",'[1]4.1c O&amp;M Costs HON'!BN17)</f>
        <v/>
      </c>
      <c r="Q10" s="11">
        <f>IF('[1]4.1c O&amp;M Costs HON'!BO17=0,"",'[1]4.1c O&amp;M Costs HON'!BO17)</f>
        <v>1247.143777366844</v>
      </c>
      <c r="R10" s="11" t="str">
        <f>IF('[1]4.1c O&amp;M Costs HON'!BP17=0,"",'[1]4.1c O&amp;M Costs HON'!BP17)</f>
        <v/>
      </c>
      <c r="S10" s="11" t="str">
        <f>IF('[1]4.1c O&amp;M Costs HON'!BQ17=0,"",'[1]4.1c O&amp;M Costs HON'!BQ17)</f>
        <v/>
      </c>
      <c r="T10" s="11" t="str">
        <f>IF('[1]4.1c O&amp;M Costs HON'!BR17=0,"",'[1]4.1c O&amp;M Costs HON'!BR17)</f>
        <v/>
      </c>
      <c r="U10" s="11" t="str">
        <f>IF('[1]4.1c O&amp;M Costs HON'!BS17=0,"",'[1]4.1c O&amp;M Costs HON'!BS17)</f>
        <v/>
      </c>
      <c r="V10" s="11">
        <f>IF('[1]4.1c O&amp;M Costs HON'!BT17=0,"",'[1]4.1c O&amp;M Costs HON'!BT17)</f>
        <v>1567.5383409630169</v>
      </c>
      <c r="W10" s="17">
        <f>SUM(C10:V10)</f>
        <v>4596.3471568609284</v>
      </c>
      <c r="AC10" s="25" t="s">
        <v>58</v>
      </c>
      <c r="AD10" s="25">
        <v>168</v>
      </c>
      <c r="AE10" s="9">
        <v>168</v>
      </c>
    </row>
    <row r="11" spans="1:31" x14ac:dyDescent="0.25">
      <c r="A11" s="31"/>
      <c r="B11" s="4" t="s">
        <v>6</v>
      </c>
      <c r="C11" s="11">
        <f>IF('[1]4.1c O&amp;M Costs HON'!BA8=0,"",'[1]4.1c O&amp;M Costs HON'!BA8)</f>
        <v>842.71302345632716</v>
      </c>
      <c r="D11" s="11">
        <f>IF('[1]4.1c O&amp;M Costs HON'!BB8=0,"",'[1]4.1c O&amp;M Costs HON'!BB8)</f>
        <v>867.04818083770419</v>
      </c>
      <c r="E11" s="11">
        <f>IF('[1]4.1c O&amp;M Costs HON'!BC8=0,"",'[1]4.1c O&amp;M Costs HON'!BC8)</f>
        <v>892.08606841108394</v>
      </c>
      <c r="F11" s="11">
        <f>IF('[1]4.1c O&amp;M Costs HON'!BD8=0,"",'[1]4.1c O&amp;M Costs HON'!BD8)</f>
        <v>917.84697902746393</v>
      </c>
      <c r="G11" s="11">
        <f>IF('[1]4.1c O&amp;M Costs HON'!BE8=0,"",'[1]4.1c O&amp;M Costs HON'!BE8)</f>
        <v>944.35179153771287</v>
      </c>
      <c r="H11" s="11">
        <f>IF('[1]4.1c O&amp;M Costs HON'!BF8=0,"",'[1]4.1c O&amp;M Costs HON'!BF8)</f>
        <v>971.621987714581</v>
      </c>
      <c r="I11" s="11">
        <f>IF('[1]4.1c O&amp;M Costs HON'!BG8=0,"",'[1]4.1c O&amp;M Costs HON'!BG8)</f>
        <v>999.67966966337133</v>
      </c>
      <c r="J11" s="11">
        <f>IF('[1]4.1c O&amp;M Costs HON'!BH8=0,"",'[1]4.1c O&amp;M Costs HON'!BH8)</f>
        <v>1028.5475777353795</v>
      </c>
      <c r="K11" s="11">
        <f>IF('[1]4.1c O&amp;M Costs HON'!BI8=0,"",'[1]4.1c O&amp;M Costs HON'!BI8)</f>
        <v>1058.2491089586263</v>
      </c>
      <c r="L11" s="11">
        <f>IF('[1]4.1c O&amp;M Costs HON'!BJ8=0,"",'[1]4.1c O&amp;M Costs HON'!BJ8)</f>
        <v>1088.8083360008138</v>
      </c>
      <c r="M11" s="11">
        <f>IF('[1]4.1c O&amp;M Costs HON'!BK8=0,"",'[1]4.1c O&amp;M Costs HON'!BK8)</f>
        <v>1120.2500266798811</v>
      </c>
      <c r="N11" s="11">
        <f>IF('[1]4.1c O&amp;M Costs HON'!BL8=0,"",'[1]4.1c O&amp;M Costs HON'!BL8)</f>
        <v>1152.5996640379653</v>
      </c>
      <c r="O11" s="11">
        <f>IF('[1]4.1c O&amp;M Costs HON'!BM8=0,"",'[1]4.1c O&amp;M Costs HON'!BM8)</f>
        <v>1185.8834669950463</v>
      </c>
      <c r="P11" s="11">
        <f>IF('[1]4.1c O&amp;M Costs HON'!BN8=0,"",'[1]4.1c O&amp;M Costs HON'!BN8)</f>
        <v>1220.1284115990065</v>
      </c>
      <c r="Q11" s="11">
        <f>IF('[1]4.1c O&amp;M Costs HON'!BO8=0,"",'[1]4.1c O&amp;M Costs HON'!BO8)</f>
        <v>1255.3622528893336</v>
      </c>
      <c r="R11" s="11">
        <f>IF('[1]4.1c O&amp;M Costs HON'!BP8=0,"",'[1]4.1c O&amp;M Costs HON'!BP8)</f>
        <v>1291.6135473921834</v>
      </c>
      <c r="S11" s="11">
        <f>IF('[1]4.1c O&amp;M Costs HON'!BQ8=0,"",'[1]4.1c O&amp;M Costs HON'!BQ8)</f>
        <v>1328.911676265039</v>
      </c>
      <c r="T11" s="11">
        <f>IF('[1]4.1c O&amp;M Costs HON'!BR8=0,"",'[1]4.1c O&amp;M Costs HON'!BR8)</f>
        <v>1367.2868691097183</v>
      </c>
      <c r="U11" s="11">
        <f>IF('[1]4.1c O&amp;M Costs HON'!BS8=0,"",'[1]4.1c O&amp;M Costs HON'!BS8)</f>
        <v>1406.7702284730376</v>
      </c>
      <c r="V11" s="11">
        <f>IF('[1]4.1c O&amp;M Costs HON'!BT8=0,"",'[1]4.1c O&amp;M Costs HON'!BT8)</f>
        <v>1447.3937550549801</v>
      </c>
      <c r="W11" s="17">
        <f>SUM(C11:V11)</f>
        <v>22387.152621839254</v>
      </c>
      <c r="AC11" s="25" t="s">
        <v>59</v>
      </c>
      <c r="AD11" s="25">
        <v>24</v>
      </c>
      <c r="AE11" s="9">
        <v>24</v>
      </c>
    </row>
    <row r="12" spans="1:31" x14ac:dyDescent="0.25">
      <c r="A12" s="31"/>
      <c r="B12" s="12" t="s">
        <v>2</v>
      </c>
      <c r="C12" s="17">
        <f t="shared" ref="C12:W12" si="2">SUM(C9:C11)</f>
        <v>842.71302345632716</v>
      </c>
      <c r="D12" s="17">
        <f t="shared" si="2"/>
        <v>1127.1626350890156</v>
      </c>
      <c r="E12" s="17">
        <f t="shared" si="2"/>
        <v>892.08606841108394</v>
      </c>
      <c r="F12" s="17">
        <f t="shared" si="2"/>
        <v>1193.2010727357031</v>
      </c>
      <c r="G12" s="17">
        <f t="shared" si="2"/>
        <v>1733.7810672935611</v>
      </c>
      <c r="H12" s="17">
        <f t="shared" si="2"/>
        <v>1263.1085840289554</v>
      </c>
      <c r="I12" s="17">
        <f t="shared" si="2"/>
        <v>999.67966966337133</v>
      </c>
      <c r="J12" s="17">
        <f t="shared" si="2"/>
        <v>1337.1118510559934</v>
      </c>
      <c r="K12" s="17">
        <f t="shared" si="2"/>
        <v>1058.2491089586263</v>
      </c>
      <c r="L12" s="17">
        <f t="shared" si="2"/>
        <v>2407.6865995762769</v>
      </c>
      <c r="M12" s="17">
        <f t="shared" si="2"/>
        <v>1120.2500266798811</v>
      </c>
      <c r="N12" s="17">
        <f t="shared" si="2"/>
        <v>1498.379563249355</v>
      </c>
      <c r="O12" s="17">
        <f t="shared" si="2"/>
        <v>1185.8834669950463</v>
      </c>
      <c r="P12" s="17">
        <f t="shared" si="2"/>
        <v>1586.1669350787085</v>
      </c>
      <c r="Q12" s="17">
        <f t="shared" si="2"/>
        <v>2502.5060302561778</v>
      </c>
      <c r="R12" s="17">
        <f t="shared" si="2"/>
        <v>1679.0976116098384</v>
      </c>
      <c r="S12" s="17">
        <f t="shared" si="2"/>
        <v>1328.911676265039</v>
      </c>
      <c r="T12" s="17">
        <f t="shared" si="2"/>
        <v>1777.4729298426337</v>
      </c>
      <c r="U12" s="17">
        <f t="shared" si="2"/>
        <v>1406.7702284730376</v>
      </c>
      <c r="V12" s="17">
        <f t="shared" si="2"/>
        <v>3449.1502225344911</v>
      </c>
      <c r="W12" s="17">
        <f t="shared" si="2"/>
        <v>30389.36837125312</v>
      </c>
      <c r="AC12" s="24" t="s">
        <v>60</v>
      </c>
      <c r="AD12" s="25">
        <v>6</v>
      </c>
      <c r="AE12" s="9">
        <v>6</v>
      </c>
    </row>
    <row r="13" spans="1:31" x14ac:dyDescent="0.25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AC13" s="25" t="s">
        <v>61</v>
      </c>
      <c r="AD13" s="25">
        <v>16</v>
      </c>
      <c r="AE13" s="9">
        <v>16</v>
      </c>
    </row>
    <row r="14" spans="1:31" x14ac:dyDescent="0.25">
      <c r="A14" s="34" t="str">
        <f>CONCATENATE("2.1.3 Protect and restore ",AD3," ha of natural forest in major recharge areas and riparian zones.")</f>
        <v>2.1.3 Protect and restore 270 ha of natural forest in major recharge areas and riparian zones.</v>
      </c>
      <c r="B14" s="7" t="s">
        <v>4</v>
      </c>
      <c r="C14" s="13" t="str">
        <f>IF('[1]4.1c O&amp;M Costs HON'!BA30=0,"",'[1]4.1c O&amp;M Costs HON'!BA30)</f>
        <v/>
      </c>
      <c r="D14" s="13">
        <f>IF('[1]4.1c O&amp;M Costs HON'!BB30=0,"",'[1]4.1c O&amp;M Costs HON'!BB30)</f>
        <v>117.05150441309009</v>
      </c>
      <c r="E14" s="13" t="str">
        <f>IF('[1]4.1c O&amp;M Costs HON'!BC30=0,"",'[1]4.1c O&amp;M Costs HON'!BC30)</f>
        <v/>
      </c>
      <c r="F14" s="13">
        <f>IF('[1]4.1c O&amp;M Costs HON'!BD30=0,"",'[1]4.1c O&amp;M Costs HON'!BD30)</f>
        <v>123.90934216870762</v>
      </c>
      <c r="G14" s="13" t="str">
        <f>IF('[1]4.1c O&amp;M Costs HON'!BE30=0,"",'[1]4.1c O&amp;M Costs HON'!BE30)</f>
        <v/>
      </c>
      <c r="H14" s="13">
        <f>IF('[1]4.1c O&amp;M Costs HON'!BF30=0,"",'[1]4.1c O&amp;M Costs HON'!BF30)</f>
        <v>131.16896834146846</v>
      </c>
      <c r="I14" s="13" t="str">
        <f>IF('[1]4.1c O&amp;M Costs HON'!BG30=0,"",'[1]4.1c O&amp;M Costs HON'!BG30)</f>
        <v/>
      </c>
      <c r="J14" s="13">
        <f>IF('[1]4.1c O&amp;M Costs HON'!BH30=0,"",'[1]4.1c O&amp;M Costs HON'!BH30)</f>
        <v>138.85392299427622</v>
      </c>
      <c r="K14" s="13" t="str">
        <f>IF('[1]4.1c O&amp;M Costs HON'!BI30=0,"",'[1]4.1c O&amp;M Costs HON'!BI30)</f>
        <v/>
      </c>
      <c r="L14" s="13">
        <f>IF('[1]4.1c O&amp;M Costs HON'!BJ30=0,"",'[1]4.1c O&amp;M Costs HON'!BJ30)</f>
        <v>146.98912536010988</v>
      </c>
      <c r="M14" s="13" t="str">
        <f>IF('[1]4.1c O&amp;M Costs HON'!BK30=0,"",'[1]4.1c O&amp;M Costs HON'!BK30)</f>
        <v/>
      </c>
      <c r="N14" s="13">
        <f>IF('[1]4.1c O&amp;M Costs HON'!BL30=0,"",'[1]4.1c O&amp;M Costs HON'!BL30)</f>
        <v>155.60095464512534</v>
      </c>
      <c r="O14" s="13" t="str">
        <f>IF('[1]4.1c O&amp;M Costs HON'!BM30=0,"",'[1]4.1c O&amp;M Costs HON'!BM30)</f>
        <v/>
      </c>
      <c r="P14" s="13">
        <f>IF('[1]4.1c O&amp;M Costs HON'!BN30=0,"",'[1]4.1c O&amp;M Costs HON'!BN30)</f>
        <v>164.71733556586588</v>
      </c>
      <c r="Q14" s="13" t="str">
        <f>IF('[1]4.1c O&amp;M Costs HON'!BO30=0,"",'[1]4.1c O&amp;M Costs HON'!BO30)</f>
        <v/>
      </c>
      <c r="R14" s="13">
        <f>IF('[1]4.1c O&amp;M Costs HON'!BP30=0,"",'[1]4.1c O&amp;M Costs HON'!BP30)</f>
        <v>174.36782889794475</v>
      </c>
      <c r="S14" s="13" t="str">
        <f>IF('[1]4.1c O&amp;M Costs HON'!BQ30=0,"",'[1]4.1c O&amp;M Costs HON'!BQ30)</f>
        <v/>
      </c>
      <c r="T14" s="13">
        <f>IF('[1]4.1c O&amp;M Costs HON'!BR30=0,"",'[1]4.1c O&amp;M Costs HON'!BR30)</f>
        <v>184.58372732981198</v>
      </c>
      <c r="U14" s="13" t="str">
        <f>IF('[1]4.1c O&amp;M Costs HON'!BS30=0,"",'[1]4.1c O&amp;M Costs HON'!BS30)</f>
        <v/>
      </c>
      <c r="V14" s="13">
        <f>IF('[1]4.1c O&amp;M Costs HON'!BT30=0,"",'[1]4.1c O&amp;M Costs HON'!BT30)</f>
        <v>195.39815693242232</v>
      </c>
      <c r="W14" s="15">
        <f t="shared" ref="W14" si="3">SUM(C14:V14)</f>
        <v>1532.6408666488226</v>
      </c>
      <c r="AC14" s="25" t="s">
        <v>62</v>
      </c>
      <c r="AD14" s="25">
        <v>16</v>
      </c>
      <c r="AE14" s="9">
        <v>16</v>
      </c>
    </row>
    <row r="15" spans="1:31" x14ac:dyDescent="0.25">
      <c r="A15" s="34"/>
      <c r="B15" s="7" t="s">
        <v>6</v>
      </c>
      <c r="C15" s="13">
        <f>IF('[1]4.1c O&amp;M Costs HON'!BA31=0,"",'[1]4.1c O&amp;M Costs HON'!BA31)</f>
        <v>379.2208605553472</v>
      </c>
      <c r="D15" s="13">
        <f>IF('[1]4.1c O&amp;M Costs HON'!BB31=0,"",'[1]4.1c O&amp;M Costs HON'!BB31)</f>
        <v>390.17168137696689</v>
      </c>
      <c r="E15" s="13">
        <f>IF('[1]4.1c O&amp;M Costs HON'!BC31=0,"",'[1]4.1c O&amp;M Costs HON'!BC31)</f>
        <v>401.4387307849878</v>
      </c>
      <c r="F15" s="13">
        <f>IF('[1]4.1c O&amp;M Costs HON'!BD31=0,"",'[1]4.1c O&amp;M Costs HON'!BD31)</f>
        <v>413.03114056235881</v>
      </c>
      <c r="G15" s="13">
        <f>IF('[1]4.1c O&amp;M Costs HON'!BE31=0,"",'[1]4.1c O&amp;M Costs HON'!BE31)</f>
        <v>424.95830619197079</v>
      </c>
      <c r="H15" s="13">
        <f>IF('[1]4.1c O&amp;M Costs HON'!BF31=0,"",'[1]4.1c O&amp;M Costs HON'!BF31)</f>
        <v>437.22989447156147</v>
      </c>
      <c r="I15" s="13">
        <f>IF('[1]4.1c O&amp;M Costs HON'!BG31=0,"",'[1]4.1c O&amp;M Costs HON'!BG31)</f>
        <v>449.85585134851709</v>
      </c>
      <c r="J15" s="13">
        <f>IF('[1]4.1c O&amp;M Costs HON'!BH31=0,"",'[1]4.1c O&amp;M Costs HON'!BH31)</f>
        <v>462.84640998092073</v>
      </c>
      <c r="K15" s="13">
        <f>IF('[1]4.1c O&amp;M Costs HON'!BI31=0,"",'[1]4.1c O&amp;M Costs HON'!BI31)</f>
        <v>476.2120990313818</v>
      </c>
      <c r="L15" s="13">
        <f>IF('[1]4.1c O&amp;M Costs HON'!BJ31=0,"",'[1]4.1c O&amp;M Costs HON'!BJ31)</f>
        <v>489.96375120036623</v>
      </c>
      <c r="M15" s="13">
        <f>IF('[1]4.1c O&amp;M Costs HON'!BK31=0,"",'[1]4.1c O&amp;M Costs HON'!BK31)</f>
        <v>504.11251200594648</v>
      </c>
      <c r="N15" s="13">
        <f>IF('[1]4.1c O&amp;M Costs HON'!BL31=0,"",'[1]4.1c O&amp;M Costs HON'!BL31)</f>
        <v>518.66984881708436</v>
      </c>
      <c r="O15" s="13">
        <f>IF('[1]4.1c O&amp;M Costs HON'!BM31=0,"",'[1]4.1c O&amp;M Costs HON'!BM31)</f>
        <v>533.64756014777083</v>
      </c>
      <c r="P15" s="13">
        <f>IF('[1]4.1c O&amp;M Costs HON'!BN31=0,"",'[1]4.1c O&amp;M Costs HON'!BN31)</f>
        <v>549.05778521955301</v>
      </c>
      <c r="Q15" s="13">
        <f>IF('[1]4.1c O&amp;M Costs HON'!BO31=0,"",'[1]4.1c O&amp;M Costs HON'!BO31)</f>
        <v>564.91301380020013</v>
      </c>
      <c r="R15" s="13">
        <f>IF('[1]4.1c O&amp;M Costs HON'!BP31=0,"",'[1]4.1c O&amp;M Costs HON'!BP31)</f>
        <v>581.22609632648243</v>
      </c>
      <c r="S15" s="13">
        <f>IF('[1]4.1c O&amp;M Costs HON'!BQ31=0,"",'[1]4.1c O&amp;M Costs HON'!BQ31)</f>
        <v>598.01025431926746</v>
      </c>
      <c r="T15" s="13">
        <f>IF('[1]4.1c O&amp;M Costs HON'!BR31=0,"",'[1]4.1c O&amp;M Costs HON'!BR31)</f>
        <v>615.2790910993732</v>
      </c>
      <c r="U15" s="13">
        <f>IF('[1]4.1c O&amp;M Costs HON'!BS31=0,"",'[1]4.1c O&amp;M Costs HON'!BS31)</f>
        <v>633.04660281286692</v>
      </c>
      <c r="V15" s="13">
        <f>IF('[1]4.1c O&amp;M Costs HON'!BT31=0,"",'[1]4.1c O&amp;M Costs HON'!BT31)</f>
        <v>651.3271897747411</v>
      </c>
      <c r="W15" s="15">
        <f>SUM(C15:V15)</f>
        <v>10074.218679827665</v>
      </c>
      <c r="AE15" s="9">
        <f>SUM(AE2:AE14)</f>
        <v>3338</v>
      </c>
    </row>
    <row r="16" spans="1:31" x14ac:dyDescent="0.25">
      <c r="A16" s="34"/>
      <c r="B16" s="7" t="s">
        <v>5</v>
      </c>
      <c r="C16" s="13" t="str">
        <f>IF('[1]4.1c O&amp;M Costs HON'!BA40=0,"",'[1]4.1c O&amp;M Costs HON'!BA40)</f>
        <v/>
      </c>
      <c r="D16" s="13" t="str">
        <f>IF('[1]4.1c O&amp;M Costs HON'!BB40=0,"",'[1]4.1c O&amp;M Costs HON'!BB40)</f>
        <v/>
      </c>
      <c r="E16" s="13" t="str">
        <f>IF('[1]4.1c O&amp;M Costs HON'!BC40=0,"",'[1]4.1c O&amp;M Costs HON'!BC40)</f>
        <v/>
      </c>
      <c r="F16" s="13" t="str">
        <f>IF('[1]4.1c O&amp;M Costs HON'!BD40=0,"",'[1]4.1c O&amp;M Costs HON'!BD40)</f>
        <v/>
      </c>
      <c r="G16" s="13">
        <f>IF('[1]4.1c O&amp;M Costs HON'!BE40=0,"",'[1]4.1c O&amp;M Costs HON'!BE40)</f>
        <v>1776.2158704506587</v>
      </c>
      <c r="H16" s="13" t="str">
        <f>IF('[1]4.1c O&amp;M Costs HON'!BF40=0,"",'[1]4.1c O&amp;M Costs HON'!BF40)</f>
        <v/>
      </c>
      <c r="I16" s="13" t="str">
        <f>IF('[1]4.1c O&amp;M Costs HON'!BG40=0,"",'[1]4.1c O&amp;M Costs HON'!BG40)</f>
        <v/>
      </c>
      <c r="J16" s="13" t="str">
        <f>IF('[1]4.1c O&amp;M Costs HON'!BH40=0,"",'[1]4.1c O&amp;M Costs HON'!BH40)</f>
        <v/>
      </c>
      <c r="K16" s="13" t="str">
        <f>IF('[1]4.1c O&amp;M Costs HON'!BI40=0,"",'[1]4.1c O&amp;M Costs HON'!BI40)</f>
        <v/>
      </c>
      <c r="L16" s="13">
        <f>IF('[1]4.1c O&amp;M Costs HON'!BJ40=0,"",'[1]4.1c O&amp;M Costs HON'!BJ40)</f>
        <v>2232.5304662442427</v>
      </c>
      <c r="M16" s="13" t="str">
        <f>IF('[1]4.1c O&amp;M Costs HON'!BK40=0,"",'[1]4.1c O&amp;M Costs HON'!BK40)</f>
        <v/>
      </c>
      <c r="N16" s="13" t="str">
        <f>IF('[1]4.1c O&amp;M Costs HON'!BL40=0,"",'[1]4.1c O&amp;M Costs HON'!BL40)</f>
        <v/>
      </c>
      <c r="O16" s="13" t="str">
        <f>IF('[1]4.1c O&amp;M Costs HON'!BM40=0,"",'[1]4.1c O&amp;M Costs HON'!BM40)</f>
        <v/>
      </c>
      <c r="P16" s="13" t="str">
        <f>IF('[1]4.1c O&amp;M Costs HON'!BN40=0,"",'[1]4.1c O&amp;M Costs HON'!BN40)</f>
        <v/>
      </c>
      <c r="Q16" s="13">
        <f>IF('[1]4.1c O&amp;M Costs HON'!BO40=0,"",'[1]4.1c O&amp;M Costs HON'!BO40)</f>
        <v>2806.0734990753995</v>
      </c>
      <c r="R16" s="13" t="str">
        <f>IF('[1]4.1c O&amp;M Costs HON'!BP40=0,"",'[1]4.1c O&amp;M Costs HON'!BP40)</f>
        <v/>
      </c>
      <c r="S16" s="13" t="str">
        <f>IF('[1]4.1c O&amp;M Costs HON'!BQ40=0,"",'[1]4.1c O&amp;M Costs HON'!BQ40)</f>
        <v/>
      </c>
      <c r="T16" s="13" t="str">
        <f>IF('[1]4.1c O&amp;M Costs HON'!BR40=0,"",'[1]4.1c O&amp;M Costs HON'!BR40)</f>
        <v/>
      </c>
      <c r="U16" s="13" t="str">
        <f>IF('[1]4.1c O&amp;M Costs HON'!BS40=0,"",'[1]4.1c O&amp;M Costs HON'!BS40)</f>
        <v/>
      </c>
      <c r="V16" s="13">
        <f>IF('[1]4.1c O&amp;M Costs HON'!BT40=0,"",'[1]4.1c O&amp;M Costs HON'!BT40)</f>
        <v>3526.9612671667883</v>
      </c>
      <c r="W16" s="15">
        <f t="shared" ref="W16:W18" si="4">SUM(C16:V16)</f>
        <v>10341.78110293709</v>
      </c>
      <c r="X16" s="9" t="s">
        <v>47</v>
      </c>
    </row>
    <row r="17" spans="1:23" x14ac:dyDescent="0.25">
      <c r="A17" s="34"/>
      <c r="B17" s="7" t="s">
        <v>7</v>
      </c>
      <c r="C17" s="13">
        <f>IF('[1]4.1c O&amp;M Costs HON'!BA32+'[1]4.1c O&amp;M Costs HON'!BA41+'[1]4.1c O&amp;M Costs HON'!BA42+'[1]4.1c O&amp;M Costs HON'!BA43=0,"",'[1]4.1c O&amp;M Costs HON'!BA32+'[1]4.1c O&amp;M Costs HON'!BA41+'[1]4.1c O&amp;M Costs HON'!BA42+'[1]4.1c O&amp;M Costs HON'!BA43)</f>
        <v>98.619584548122944</v>
      </c>
      <c r="D17" s="13">
        <f>IF('[1]4.1c O&amp;M Costs HON'!BB32+'[1]4.1c O&amp;M Costs HON'!BB41+'[1]4.1c O&amp;M Costs HON'!BB42+'[1]4.1c O&amp;M Costs HON'!BB43=0,"",'[1]4.1c O&amp;M Costs HON'!BB32+'[1]4.1c O&amp;M Costs HON'!BB41+'[1]4.1c O&amp;M Costs HON'!BB42+'[1]4.1c O&amp;M Costs HON'!BB43)</f>
        <v>21485.674377075338</v>
      </c>
      <c r="E17" s="13" t="str">
        <f>IF('[1]4.1c O&amp;M Costs HON'!BC32+'[1]4.1c O&amp;M Costs HON'!BC41+'[1]4.1c O&amp;M Costs HON'!BC42+'[1]4.1c O&amp;M Costs HON'!BC43=0,"",'[1]4.1c O&amp;M Costs HON'!BC32+'[1]4.1c O&amp;M Costs HON'!BC41+'[1]4.1c O&amp;M Costs HON'!BC42+'[1]4.1c O&amp;M Costs HON'!BC43)</f>
        <v/>
      </c>
      <c r="F17" s="13">
        <f>IF('[1]4.1c O&amp;M Costs HON'!BD32+'[1]4.1c O&amp;M Costs HON'!BD41+'[1]4.1c O&amp;M Costs HON'!BD42+'[1]4.1c O&amp;M Costs HON'!BD43=0,"",'[1]4.1c O&amp;M Costs HON'!BD32+'[1]4.1c O&amp;M Costs HON'!BD41+'[1]4.1c O&amp;M Costs HON'!BD42+'[1]4.1c O&amp;M Costs HON'!BD43)</f>
        <v>23420.102953499965</v>
      </c>
      <c r="G17" s="13" t="str">
        <f>IF('[1]4.1c O&amp;M Costs HON'!BE32+'[1]4.1c O&amp;M Costs HON'!BE41+'[1]4.1c O&amp;M Costs HON'!BE42+'[1]4.1c O&amp;M Costs HON'!BE43=0,"",'[1]4.1c O&amp;M Costs HON'!BE32+'[1]4.1c O&amp;M Costs HON'!BE41+'[1]4.1c O&amp;M Costs HON'!BE42+'[1]4.1c O&amp;M Costs HON'!BE43)</f>
        <v/>
      </c>
      <c r="H17" s="13">
        <f>IF('[1]4.1c O&amp;M Costs HON'!BF32+'[1]4.1c O&amp;M Costs HON'!BF41+'[1]4.1c O&amp;M Costs HON'!BF42+'[1]4.1c O&amp;M Costs HON'!BF43=0,"",'[1]4.1c O&amp;M Costs HON'!BF32+'[1]4.1c O&amp;M Costs HON'!BF41+'[1]4.1c O&amp;M Costs HON'!BF42+'[1]4.1c O&amp;M Costs HON'!BF43)</f>
        <v>25532.572633041746</v>
      </c>
      <c r="I17" s="13" t="str">
        <f>IF('[1]4.1c O&amp;M Costs HON'!BG32+'[1]4.1c O&amp;M Costs HON'!BG41+'[1]4.1c O&amp;M Costs HON'!BG42+'[1]4.1c O&amp;M Costs HON'!BG43=0,"",'[1]4.1c O&amp;M Costs HON'!BG32+'[1]4.1c O&amp;M Costs HON'!BG41+'[1]4.1c O&amp;M Costs HON'!BG42+'[1]4.1c O&amp;M Costs HON'!BG43)</f>
        <v/>
      </c>
      <c r="J17" s="13">
        <f>IF('[1]4.1c O&amp;M Costs HON'!BH32+'[1]4.1c O&amp;M Costs HON'!BH41+'[1]4.1c O&amp;M Costs HON'!BH42+'[1]4.1c O&amp;M Costs HON'!BH43=0,"",'[1]4.1c O&amp;M Costs HON'!BH32+'[1]4.1c O&amp;M Costs HON'!BH41+'[1]4.1c O&amp;M Costs HON'!BH42+'[1]4.1c O&amp;M Costs HON'!BH43)</f>
        <v>27839.711661332421</v>
      </c>
      <c r="K17" s="13" t="str">
        <f>IF('[1]4.1c O&amp;M Costs HON'!BI32+'[1]4.1c O&amp;M Costs HON'!BI41+'[1]4.1c O&amp;M Costs HON'!BI42+'[1]4.1c O&amp;M Costs HON'!BI43=0,"",'[1]4.1c O&amp;M Costs HON'!BI32+'[1]4.1c O&amp;M Costs HON'!BI41+'[1]4.1c O&amp;M Costs HON'!BI42+'[1]4.1c O&amp;M Costs HON'!BI43)</f>
        <v/>
      </c>
      <c r="L17" s="13">
        <f>IF('[1]4.1c O&amp;M Costs HON'!BJ32+'[1]4.1c O&amp;M Costs HON'!BJ41+'[1]4.1c O&amp;M Costs HON'!BJ42+'[1]4.1c O&amp;M Costs HON'!BJ43=0,"",'[1]4.1c O&amp;M Costs HON'!BJ32+'[1]4.1c O&amp;M Costs HON'!BJ41+'[1]4.1c O&amp;M Costs HON'!BJ42+'[1]4.1c O&amp;M Costs HON'!BJ43)</f>
        <v>30359.716022468885</v>
      </c>
      <c r="M17" s="13" t="str">
        <f>IF('[1]4.1c O&amp;M Costs HON'!BK32+'[1]4.1c O&amp;M Costs HON'!BK41+'[1]4.1c O&amp;M Costs HON'!BK42+'[1]4.1c O&amp;M Costs HON'!BK43=0,"",'[1]4.1c O&amp;M Costs HON'!BK32+'[1]4.1c O&amp;M Costs HON'!BK41+'[1]4.1c O&amp;M Costs HON'!BK42+'[1]4.1c O&amp;M Costs HON'!BK43)</f>
        <v/>
      </c>
      <c r="N17" s="13">
        <f>IF('[1]4.1c O&amp;M Costs HON'!BL32+'[1]4.1c O&amp;M Costs HON'!BL41+'[1]4.1c O&amp;M Costs HON'!BL42+'[1]4.1c O&amp;M Costs HON'!BL43=0,"",'[1]4.1c O&amp;M Costs HON'!BL32+'[1]4.1c O&amp;M Costs HON'!BL41+'[1]4.1c O&amp;M Costs HON'!BL42+'[1]4.1c O&amp;M Costs HON'!BL43)</f>
        <v>33112.49813322533</v>
      </c>
      <c r="O17" s="13" t="str">
        <f>IF('[1]4.1c O&amp;M Costs HON'!BM32+'[1]4.1c O&amp;M Costs HON'!BM41+'[1]4.1c O&amp;M Costs HON'!BM42+'[1]4.1c O&amp;M Costs HON'!BM43=0,"",'[1]4.1c O&amp;M Costs HON'!BM32+'[1]4.1c O&amp;M Costs HON'!BM41+'[1]4.1c O&amp;M Costs HON'!BM42+'[1]4.1c O&amp;M Costs HON'!BM43)</f>
        <v/>
      </c>
      <c r="P17" s="13">
        <f>IF('[1]4.1c O&amp;M Costs HON'!BN32+'[1]4.1c O&amp;M Costs HON'!BN41+'[1]4.1c O&amp;M Costs HON'!BN42+'[1]4.1c O&amp;M Costs HON'!BN43=0,"",'[1]4.1c O&amp;M Costs HON'!BN32+'[1]4.1c O&amp;M Costs HON'!BN41+'[1]4.1c O&amp;M Costs HON'!BN42+'[1]4.1c O&amp;M Costs HON'!BN43)</f>
        <v>36119.849693048061</v>
      </c>
      <c r="Q17" s="13" t="str">
        <f>IF('[1]4.1c O&amp;M Costs HON'!BO32+'[1]4.1c O&amp;M Costs HON'!BO41+'[1]4.1c O&amp;M Costs HON'!BO42+'[1]4.1c O&amp;M Costs HON'!BO43=0,"",'[1]4.1c O&amp;M Costs HON'!BO32+'[1]4.1c O&amp;M Costs HON'!BO41+'[1]4.1c O&amp;M Costs HON'!BO42+'[1]4.1c O&amp;M Costs HON'!BO43)</f>
        <v/>
      </c>
      <c r="R17" s="13">
        <f>IF('[1]4.1c O&amp;M Costs HON'!BP32+'[1]4.1c O&amp;M Costs HON'!BP41+'[1]4.1c O&amp;M Costs HON'!BP42+'[1]4.1c O&amp;M Costs HON'!BP43=0,"",'[1]4.1c O&amp;M Costs HON'!BP32+'[1]4.1c O&amp;M Costs HON'!BP41+'[1]4.1c O&amp;M Costs HON'!BP42+'[1]4.1c O&amp;M Costs HON'!BP43)</f>
        <v>39405.62004058958</v>
      </c>
      <c r="S17" s="13" t="str">
        <f>IF('[1]4.1c O&amp;M Costs HON'!BQ32+'[1]4.1c O&amp;M Costs HON'!BQ41+'[1]4.1c O&amp;M Costs HON'!BQ42+'[1]4.1c O&amp;M Costs HON'!BQ43=0,"",'[1]4.1c O&amp;M Costs HON'!BQ32+'[1]4.1c O&amp;M Costs HON'!BQ41+'[1]4.1c O&amp;M Costs HON'!BQ42+'[1]4.1c O&amp;M Costs HON'!BQ43)</f>
        <v/>
      </c>
      <c r="T17" s="13">
        <f>IF('[1]4.1c O&amp;M Costs HON'!BR32+'[1]4.1c O&amp;M Costs HON'!BR41+'[1]4.1c O&amp;M Costs HON'!BR42+'[1]4.1c O&amp;M Costs HON'!BR43=0,"",'[1]4.1c O&amp;M Costs HON'!BR32+'[1]4.1c O&amp;M Costs HON'!BR41+'[1]4.1c O&amp;M Costs HON'!BR42+'[1]4.1c O&amp;M Costs HON'!BR43)</f>
        <v>42995.911496611989</v>
      </c>
      <c r="U17" s="13" t="str">
        <f>IF('[1]4.1c O&amp;M Costs HON'!BS32+'[1]4.1c O&amp;M Costs HON'!BS41+'[1]4.1c O&amp;M Costs HON'!BS42+'[1]4.1c O&amp;M Costs HON'!BS43=0,"",'[1]4.1c O&amp;M Costs HON'!BS32+'[1]4.1c O&amp;M Costs HON'!BS41+'[1]4.1c O&amp;M Costs HON'!BS42+'[1]4.1c O&amp;M Costs HON'!BS43)</f>
        <v/>
      </c>
      <c r="V17" s="13">
        <f>IF('[1]4.1c O&amp;M Costs HON'!BT32+'[1]4.1c O&amp;M Costs HON'!BT41+'[1]4.1c O&amp;M Costs HON'!BT42+'[1]4.1c O&amp;M Costs HON'!BT43=0,"",'[1]4.1c O&amp;M Costs HON'!BT32+'[1]4.1c O&amp;M Costs HON'!BT41+'[1]4.1c O&amp;M Costs HON'!BT42+'[1]4.1c O&amp;M Costs HON'!BT43)</f>
        <v>46919.293314508941</v>
      </c>
      <c r="W17" s="15">
        <f t="shared" si="4"/>
        <v>327289.56990995037</v>
      </c>
    </row>
    <row r="18" spans="1:23" x14ac:dyDescent="0.25">
      <c r="A18" s="34"/>
      <c r="B18" s="7" t="s">
        <v>8</v>
      </c>
      <c r="C18" s="13">
        <f>IF('[1]4.1c O&amp;M Costs HON'!BA34+'[1]4.1c O&amp;M Costs HON'!BA35+'[1]4.1c O&amp;M Costs HON'!BA36+'[1]4.1c O&amp;M Costs HON'!BA44+'[1]4.1c O&amp;M Costs HON'!BA45=0,"",'[1]4.1c O&amp;M Costs HON'!BA34+'[1]4.1c O&amp;M Costs HON'!BA35+'[1]4.1c O&amp;M Costs HON'!BA36+'[1]4.1c O&amp;M Costs HON'!BA44+'[1]4.1c O&amp;M Costs HON'!BA45)</f>
        <v>2432.2523863951546</v>
      </c>
      <c r="D18" s="13">
        <f>IF('[1]4.1c O&amp;M Costs HON'!BB34+'[1]4.1c O&amp;M Costs HON'!BB35+'[1]4.1c O&amp;M Costs HON'!BB36+'[1]4.1c O&amp;M Costs HON'!BB44+'[1]4.1c O&amp;M Costs HON'!BB45=0,"",'[1]4.1c O&amp;M Costs HON'!BB34+'[1]4.1c O&amp;M Costs HON'!BB35+'[1]4.1c O&amp;M Costs HON'!BB36+'[1]4.1c O&amp;M Costs HON'!BB44+'[1]4.1c O&amp;M Costs HON'!BB45)</f>
        <v>2542.2405447566475</v>
      </c>
      <c r="E18" s="13">
        <f>IF('[1]4.1c O&amp;M Costs HON'!BC34+'[1]4.1c O&amp;M Costs HON'!BC35+'[1]4.1c O&amp;M Costs HON'!BC36+'[1]4.1c O&amp;M Costs HON'!BC44+'[1]4.1c O&amp;M Costs HON'!BC45=0,"",'[1]4.1c O&amp;M Costs HON'!BC34+'[1]4.1c O&amp;M Costs HON'!BC35+'[1]4.1c O&amp;M Costs HON'!BC36+'[1]4.1c O&amp;M Costs HON'!BC44+'[1]4.1c O&amp;M Costs HON'!BC45)</f>
        <v>2657.2649001776608</v>
      </c>
      <c r="F18" s="13">
        <f>IF('[1]4.1c O&amp;M Costs HON'!BD34+'[1]4.1c O&amp;M Costs HON'!BD35+'[1]4.1c O&amp;M Costs HON'!BD36+'[1]4.1c O&amp;M Costs HON'!BD44+'[1]4.1c O&amp;M Costs HON'!BD45=0,"",'[1]4.1c O&amp;M Costs HON'!BD34+'[1]4.1c O&amp;M Costs HON'!BD35+'[1]4.1c O&amp;M Costs HON'!BD36+'[1]4.1c O&amp;M Costs HON'!BD44+'[1]4.1c O&amp;M Costs HON'!BD45)</f>
        <v>2777.5579189594982</v>
      </c>
      <c r="G18" s="13">
        <f>IF('[1]4.1c O&amp;M Costs HON'!BE34+'[1]4.1c O&amp;M Costs HON'!BE35+'[1]4.1c O&amp;M Costs HON'!BE36+'[1]4.1c O&amp;M Costs HON'!BE44+'[1]4.1c O&amp;M Costs HON'!BE45=0,"",'[1]4.1c O&amp;M Costs HON'!BE34+'[1]4.1c O&amp;M Costs HON'!BE35+'[1]4.1c O&amp;M Costs HON'!BE36+'[1]4.1c O&amp;M Costs HON'!BE44+'[1]4.1c O&amp;M Costs HON'!BE45)</f>
        <v>2903.3628529089719</v>
      </c>
      <c r="H18" s="13" t="str">
        <f>IF('[1]4.1c O&amp;M Costs HON'!BF34+'[1]4.1c O&amp;M Costs HON'!BF35+'[1]4.1c O&amp;M Costs HON'!BF36+'[1]4.1c O&amp;M Costs HON'!BF44+'[1]4.1c O&amp;M Costs HON'!BF45=0,"",'[1]4.1c O&amp;M Costs HON'!BF34+'[1]4.1c O&amp;M Costs HON'!BF35+'[1]4.1c O&amp;M Costs HON'!BF36+'[1]4.1c O&amp;M Costs HON'!BF44+'[1]4.1c O&amp;M Costs HON'!BF45)</f>
        <v/>
      </c>
      <c r="I18" s="13" t="str">
        <f>IF('[1]4.1c O&amp;M Costs HON'!BG34+'[1]4.1c O&amp;M Costs HON'!BG35+'[1]4.1c O&amp;M Costs HON'!BG36+'[1]4.1c O&amp;M Costs HON'!BG44+'[1]4.1c O&amp;M Costs HON'!BG45=0,"",'[1]4.1c O&amp;M Costs HON'!BG34+'[1]4.1c O&amp;M Costs HON'!BG35+'[1]4.1c O&amp;M Costs HON'!BG36+'[1]4.1c O&amp;M Costs HON'!BG44+'[1]4.1c O&amp;M Costs HON'!BG45)</f>
        <v/>
      </c>
      <c r="J18" s="13" t="str">
        <f>IF('[1]4.1c O&amp;M Costs HON'!BH34+'[1]4.1c O&amp;M Costs HON'!BH35+'[1]4.1c O&amp;M Costs HON'!BH36+'[1]4.1c O&amp;M Costs HON'!BH44+'[1]4.1c O&amp;M Costs HON'!BH45=0,"",'[1]4.1c O&amp;M Costs HON'!BH34+'[1]4.1c O&amp;M Costs HON'!BH35+'[1]4.1c O&amp;M Costs HON'!BH36+'[1]4.1c O&amp;M Costs HON'!BH44+'[1]4.1c O&amp;M Costs HON'!BH45)</f>
        <v/>
      </c>
      <c r="K18" s="13" t="str">
        <f>IF('[1]4.1c O&amp;M Costs HON'!BI34+'[1]4.1c O&amp;M Costs HON'!BI35+'[1]4.1c O&amp;M Costs HON'!BI36+'[1]4.1c O&amp;M Costs HON'!BI44+'[1]4.1c O&amp;M Costs HON'!BI45=0,"",'[1]4.1c O&amp;M Costs HON'!BI34+'[1]4.1c O&amp;M Costs HON'!BI35+'[1]4.1c O&amp;M Costs HON'!BI36+'[1]4.1c O&amp;M Costs HON'!BI44+'[1]4.1c O&amp;M Costs HON'!BI45)</f>
        <v/>
      </c>
      <c r="L18" s="13" t="str">
        <f>IF('[1]4.1c O&amp;M Costs HON'!BJ34+'[1]4.1c O&amp;M Costs HON'!BJ35+'[1]4.1c O&amp;M Costs HON'!BJ36+'[1]4.1c O&amp;M Costs HON'!BJ44+'[1]4.1c O&amp;M Costs HON'!BJ45=0,"",'[1]4.1c O&amp;M Costs HON'!BJ34+'[1]4.1c O&amp;M Costs HON'!BJ35+'[1]4.1c O&amp;M Costs HON'!BJ36+'[1]4.1c O&amp;M Costs HON'!BJ44+'[1]4.1c O&amp;M Costs HON'!BJ45)</f>
        <v/>
      </c>
      <c r="M18" s="13" t="str">
        <f>IF('[1]4.1c O&amp;M Costs HON'!BK34+'[1]4.1c O&amp;M Costs HON'!BK35+'[1]4.1c O&amp;M Costs HON'!BK36+'[1]4.1c O&amp;M Costs HON'!BK44+'[1]4.1c O&amp;M Costs HON'!BK45=0,"",'[1]4.1c O&amp;M Costs HON'!BK34+'[1]4.1c O&amp;M Costs HON'!BK35+'[1]4.1c O&amp;M Costs HON'!BK36+'[1]4.1c O&amp;M Costs HON'!BK44+'[1]4.1c O&amp;M Costs HON'!BK45)</f>
        <v/>
      </c>
      <c r="N18" s="13" t="str">
        <f>IF('[1]4.1c O&amp;M Costs HON'!BL34+'[1]4.1c O&amp;M Costs HON'!BL35+'[1]4.1c O&amp;M Costs HON'!BL36+'[1]4.1c O&amp;M Costs HON'!BL44+'[1]4.1c O&amp;M Costs HON'!BL45=0,"",'[1]4.1c O&amp;M Costs HON'!BL34+'[1]4.1c O&amp;M Costs HON'!BL35+'[1]4.1c O&amp;M Costs HON'!BL36+'[1]4.1c O&amp;M Costs HON'!BL44+'[1]4.1c O&amp;M Costs HON'!BL45)</f>
        <v/>
      </c>
      <c r="O18" s="13" t="str">
        <f>IF('[1]4.1c O&amp;M Costs HON'!BM34+'[1]4.1c O&amp;M Costs HON'!BM35+'[1]4.1c O&amp;M Costs HON'!BM36+'[1]4.1c O&amp;M Costs HON'!BM44+'[1]4.1c O&amp;M Costs HON'!BM45=0,"",'[1]4.1c O&amp;M Costs HON'!BM34+'[1]4.1c O&amp;M Costs HON'!BM35+'[1]4.1c O&amp;M Costs HON'!BM36+'[1]4.1c O&amp;M Costs HON'!BM44+'[1]4.1c O&amp;M Costs HON'!BM45)</f>
        <v/>
      </c>
      <c r="P18" s="13" t="str">
        <f>IF('[1]4.1c O&amp;M Costs HON'!BN34+'[1]4.1c O&amp;M Costs HON'!BN35+'[1]4.1c O&amp;M Costs HON'!BN36+'[1]4.1c O&amp;M Costs HON'!BN44+'[1]4.1c O&amp;M Costs HON'!BN45=0,"",'[1]4.1c O&amp;M Costs HON'!BN34+'[1]4.1c O&amp;M Costs HON'!BN35+'[1]4.1c O&amp;M Costs HON'!BN36+'[1]4.1c O&amp;M Costs HON'!BN44+'[1]4.1c O&amp;M Costs HON'!BN45)</f>
        <v/>
      </c>
      <c r="Q18" s="13" t="str">
        <f>IF('[1]4.1c O&amp;M Costs HON'!BO34+'[1]4.1c O&amp;M Costs HON'!BO35+'[1]4.1c O&amp;M Costs HON'!BO36+'[1]4.1c O&amp;M Costs HON'!BO44+'[1]4.1c O&amp;M Costs HON'!BO45=0,"",'[1]4.1c O&amp;M Costs HON'!BO34+'[1]4.1c O&amp;M Costs HON'!BO35+'[1]4.1c O&amp;M Costs HON'!BO36+'[1]4.1c O&amp;M Costs HON'!BO44+'[1]4.1c O&amp;M Costs HON'!BO45)</f>
        <v/>
      </c>
      <c r="R18" s="13" t="str">
        <f>IF('[1]4.1c O&amp;M Costs HON'!BP34+'[1]4.1c O&amp;M Costs HON'!BP35+'[1]4.1c O&amp;M Costs HON'!BP36+'[1]4.1c O&amp;M Costs HON'!BP44+'[1]4.1c O&amp;M Costs HON'!BP45=0,"",'[1]4.1c O&amp;M Costs HON'!BP34+'[1]4.1c O&amp;M Costs HON'!BP35+'[1]4.1c O&amp;M Costs HON'!BP36+'[1]4.1c O&amp;M Costs HON'!BP44+'[1]4.1c O&amp;M Costs HON'!BP45)</f>
        <v/>
      </c>
      <c r="S18" s="13" t="str">
        <f>IF('[1]4.1c O&amp;M Costs HON'!BQ34+'[1]4.1c O&amp;M Costs HON'!BQ35+'[1]4.1c O&amp;M Costs HON'!BQ36+'[1]4.1c O&amp;M Costs HON'!BQ44+'[1]4.1c O&amp;M Costs HON'!BQ45=0,"",'[1]4.1c O&amp;M Costs HON'!BQ34+'[1]4.1c O&amp;M Costs HON'!BQ35+'[1]4.1c O&amp;M Costs HON'!BQ36+'[1]4.1c O&amp;M Costs HON'!BQ44+'[1]4.1c O&amp;M Costs HON'!BQ45)</f>
        <v/>
      </c>
      <c r="T18" s="13" t="str">
        <f>IF('[1]4.1c O&amp;M Costs HON'!BR34+'[1]4.1c O&amp;M Costs HON'!BR35+'[1]4.1c O&amp;M Costs HON'!BR36+'[1]4.1c O&amp;M Costs HON'!BR44+'[1]4.1c O&amp;M Costs HON'!BR45=0,"",'[1]4.1c O&amp;M Costs HON'!BR34+'[1]4.1c O&amp;M Costs HON'!BR35+'[1]4.1c O&amp;M Costs HON'!BR36+'[1]4.1c O&amp;M Costs HON'!BR44+'[1]4.1c O&amp;M Costs HON'!BR45)</f>
        <v/>
      </c>
      <c r="U18" s="13" t="str">
        <f>IF('[1]4.1c O&amp;M Costs HON'!BS34+'[1]4.1c O&amp;M Costs HON'!BS35+'[1]4.1c O&amp;M Costs HON'!BS36+'[1]4.1c O&amp;M Costs HON'!BS44+'[1]4.1c O&amp;M Costs HON'!BS45=0,"",'[1]4.1c O&amp;M Costs HON'!BS34+'[1]4.1c O&amp;M Costs HON'!BS35+'[1]4.1c O&amp;M Costs HON'!BS36+'[1]4.1c O&amp;M Costs HON'!BS44+'[1]4.1c O&amp;M Costs HON'!BS45)</f>
        <v/>
      </c>
      <c r="V18" s="13" t="str">
        <f>IF('[1]4.1c O&amp;M Costs HON'!BT34+'[1]4.1c O&amp;M Costs HON'!BT35+'[1]4.1c O&amp;M Costs HON'!BT36+'[1]4.1c O&amp;M Costs HON'!BT44+'[1]4.1c O&amp;M Costs HON'!BT45=0,"",'[1]4.1c O&amp;M Costs HON'!BT34+'[1]4.1c O&amp;M Costs HON'!BT35+'[1]4.1c O&amp;M Costs HON'!BT36+'[1]4.1c O&amp;M Costs HON'!BT44+'[1]4.1c O&amp;M Costs HON'!BT45)</f>
        <v/>
      </c>
      <c r="W18" s="15">
        <f t="shared" si="4"/>
        <v>13312.678603197935</v>
      </c>
    </row>
    <row r="19" spans="1:23" x14ac:dyDescent="0.25">
      <c r="A19" s="34"/>
      <c r="B19" s="14" t="s">
        <v>2</v>
      </c>
      <c r="C19" s="15">
        <f>SUM(C14:C18)</f>
        <v>2910.0928314986249</v>
      </c>
      <c r="D19" s="15">
        <f t="shared" ref="D19:W19" si="5">SUM(D14:D18)</f>
        <v>24535.138107622042</v>
      </c>
      <c r="E19" s="15">
        <f t="shared" si="5"/>
        <v>3058.7036309626487</v>
      </c>
      <c r="F19" s="15">
        <f t="shared" si="5"/>
        <v>26734.601355190531</v>
      </c>
      <c r="G19" s="15">
        <f t="shared" si="5"/>
        <v>5104.5370295516013</v>
      </c>
      <c r="H19" s="15">
        <f t="shared" si="5"/>
        <v>26100.971495854774</v>
      </c>
      <c r="I19" s="15">
        <f t="shared" si="5"/>
        <v>449.85585134851709</v>
      </c>
      <c r="J19" s="15">
        <f t="shared" si="5"/>
        <v>28441.411994307618</v>
      </c>
      <c r="K19" s="15">
        <f t="shared" si="5"/>
        <v>476.2120990313818</v>
      </c>
      <c r="L19" s="15">
        <f t="shared" si="5"/>
        <v>33229.199365273606</v>
      </c>
      <c r="M19" s="15">
        <f t="shared" si="5"/>
        <v>504.11251200594648</v>
      </c>
      <c r="N19" s="15">
        <f t="shared" si="5"/>
        <v>33786.768936687542</v>
      </c>
      <c r="O19" s="15">
        <f t="shared" si="5"/>
        <v>533.64756014777083</v>
      </c>
      <c r="P19" s="15">
        <f t="shared" si="5"/>
        <v>36833.624813833478</v>
      </c>
      <c r="Q19" s="15">
        <f t="shared" si="5"/>
        <v>3370.9865128755996</v>
      </c>
      <c r="R19" s="15">
        <f t="shared" si="5"/>
        <v>40161.213965814008</v>
      </c>
      <c r="S19" s="15">
        <f t="shared" si="5"/>
        <v>598.01025431926746</v>
      </c>
      <c r="T19" s="15">
        <f t="shared" si="5"/>
        <v>43795.774315041177</v>
      </c>
      <c r="U19" s="15">
        <f t="shared" si="5"/>
        <v>633.04660281286692</v>
      </c>
      <c r="V19" s="15">
        <f t="shared" si="5"/>
        <v>51292.979928382891</v>
      </c>
      <c r="W19" s="15">
        <f t="shared" si="5"/>
        <v>362550.88916256186</v>
      </c>
    </row>
    <row r="20" spans="1:23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8"/>
    </row>
    <row r="21" spans="1:23" x14ac:dyDescent="0.25">
      <c r="A21" s="35" t="str">
        <f>CONCATENATE("2.1.4 Restore ",AD4," ha of forested areas across seven catchments.")</f>
        <v>2.1.4 Restore 600 ha of forested areas across seven catchments.</v>
      </c>
      <c r="B21" s="4" t="s">
        <v>4</v>
      </c>
      <c r="C21" s="11" t="str">
        <f>IF('[1]4.1c O&amp;M Costs HON'!BA55=0,"",'[1]4.1c O&amp;M Costs HON'!BA55)</f>
        <v/>
      </c>
      <c r="D21" s="11">
        <f>IF('[1]4.1c O&amp;M Costs HON'!BB55=0,"",'[1]4.1c O&amp;M Costs HON'!BB55)</f>
        <v>260.11445425131132</v>
      </c>
      <c r="E21" s="11" t="str">
        <f>IF('[1]4.1c O&amp;M Costs HON'!BC55=0,"",'[1]4.1c O&amp;M Costs HON'!BC55)</f>
        <v/>
      </c>
      <c r="F21" s="11">
        <f>IF('[1]4.1c O&amp;M Costs HON'!BD55=0,"",'[1]4.1c O&amp;M Costs HON'!BD55)</f>
        <v>275.35409370823919</v>
      </c>
      <c r="G21" s="11" t="str">
        <f>IF('[1]4.1c O&amp;M Costs HON'!BE55=0,"",'[1]4.1c O&amp;M Costs HON'!BE55)</f>
        <v/>
      </c>
      <c r="H21" s="11">
        <f>IF('[1]4.1c O&amp;M Costs HON'!BF55=0,"",'[1]4.1c O&amp;M Costs HON'!BF55)</f>
        <v>291.48659631437437</v>
      </c>
      <c r="I21" s="11" t="str">
        <f>IF('[1]4.1c O&amp;M Costs HON'!BG55=0,"",'[1]4.1c O&amp;M Costs HON'!BG55)</f>
        <v/>
      </c>
      <c r="J21" s="11">
        <f>IF('[1]4.1c O&amp;M Costs HON'!BH55=0,"",'[1]4.1c O&amp;M Costs HON'!BH55)</f>
        <v>308.56427332061384</v>
      </c>
      <c r="K21" s="11" t="str">
        <f>IF('[1]4.1c O&amp;M Costs HON'!BI55=0,"",'[1]4.1c O&amp;M Costs HON'!BI55)</f>
        <v/>
      </c>
      <c r="L21" s="11">
        <f>IF('[1]4.1c O&amp;M Costs HON'!BJ55=0,"",'[1]4.1c O&amp;M Costs HON'!BJ55)</f>
        <v>326.64250080024414</v>
      </c>
      <c r="M21" s="11" t="str">
        <f>IF('[1]4.1c O&amp;M Costs HON'!BK55=0,"",'[1]4.1c O&amp;M Costs HON'!BK55)</f>
        <v/>
      </c>
      <c r="N21" s="11">
        <f>IF('[1]4.1c O&amp;M Costs HON'!BL55=0,"",'[1]4.1c O&amp;M Costs HON'!BL55)</f>
        <v>345.77989921138965</v>
      </c>
      <c r="O21" s="11" t="str">
        <f>IF('[1]4.1c O&amp;M Costs HON'!BM55=0,"",'[1]4.1c O&amp;M Costs HON'!BM55)</f>
        <v/>
      </c>
      <c r="P21" s="11">
        <f>IF('[1]4.1c O&amp;M Costs HON'!BN55=0,"",'[1]4.1c O&amp;M Costs HON'!BN55)</f>
        <v>366.03852347970195</v>
      </c>
      <c r="Q21" s="11" t="str">
        <f>IF('[1]4.1c O&amp;M Costs HON'!BO55=0,"",'[1]4.1c O&amp;M Costs HON'!BO55)</f>
        <v/>
      </c>
      <c r="R21" s="11">
        <f>IF('[1]4.1c O&amp;M Costs HON'!BP55=0,"",'[1]4.1c O&amp;M Costs HON'!BP55)</f>
        <v>387.48406421765497</v>
      </c>
      <c r="S21" s="11" t="str">
        <f>IF('[1]4.1c O&amp;M Costs HON'!BQ55=0,"",'[1]4.1c O&amp;M Costs HON'!BQ55)</f>
        <v/>
      </c>
      <c r="T21" s="11">
        <f>IF('[1]4.1c O&amp;M Costs HON'!BR55=0,"",'[1]4.1c O&amp;M Costs HON'!BR55)</f>
        <v>410.18606073291551</v>
      </c>
      <c r="U21" s="11" t="str">
        <f>IF('[1]4.1c O&amp;M Costs HON'!BS55=0,"",'[1]4.1c O&amp;M Costs HON'!BS55)</f>
        <v/>
      </c>
      <c r="V21" s="11">
        <f>IF('[1]4.1c O&amp;M Costs HON'!BT55=0,"",'[1]4.1c O&amp;M Costs HON'!BT55)</f>
        <v>434.21812651649407</v>
      </c>
      <c r="W21" s="17">
        <f>SUM(C21:V21)</f>
        <v>3405.8685925529389</v>
      </c>
    </row>
    <row r="22" spans="1:23" x14ac:dyDescent="0.25">
      <c r="A22" s="35"/>
      <c r="B22" s="4" t="s">
        <v>6</v>
      </c>
      <c r="C22" s="11">
        <f>IF('[1]4.1c O&amp;M Costs HON'!BA56=0,"",'[1]4.1c O&amp;M Costs HON'!BA56)</f>
        <v>842.71302345632716</v>
      </c>
      <c r="D22" s="11">
        <f>IF('[1]4.1c O&amp;M Costs HON'!BB56=0,"",'[1]4.1c O&amp;M Costs HON'!BB56)</f>
        <v>867.04818083770419</v>
      </c>
      <c r="E22" s="11">
        <f>IF('[1]4.1c O&amp;M Costs HON'!BC56=0,"",'[1]4.1c O&amp;M Costs HON'!BC56)</f>
        <v>892.08606841108394</v>
      </c>
      <c r="F22" s="11">
        <f>IF('[1]4.1c O&amp;M Costs HON'!BD56=0,"",'[1]4.1c O&amp;M Costs HON'!BD56)</f>
        <v>917.84697902746393</v>
      </c>
      <c r="G22" s="11">
        <f>IF('[1]4.1c O&amp;M Costs HON'!BE56=0,"",'[1]4.1c O&amp;M Costs HON'!BE56)</f>
        <v>944.35179153771287</v>
      </c>
      <c r="H22" s="11">
        <f>IF('[1]4.1c O&amp;M Costs HON'!BF56=0,"",'[1]4.1c O&amp;M Costs HON'!BF56)</f>
        <v>971.621987714581</v>
      </c>
      <c r="I22" s="11">
        <f>IF('[1]4.1c O&amp;M Costs HON'!BG56=0,"",'[1]4.1c O&amp;M Costs HON'!BG56)</f>
        <v>999.67966966337133</v>
      </c>
      <c r="J22" s="11">
        <f>IF('[1]4.1c O&amp;M Costs HON'!BH56=0,"",'[1]4.1c O&amp;M Costs HON'!BH56)</f>
        <v>1028.5475777353795</v>
      </c>
      <c r="K22" s="11">
        <f>IF('[1]4.1c O&amp;M Costs HON'!BI56=0,"",'[1]4.1c O&amp;M Costs HON'!BI56)</f>
        <v>1058.2491089586263</v>
      </c>
      <c r="L22" s="11">
        <f>IF('[1]4.1c O&amp;M Costs HON'!BJ56=0,"",'[1]4.1c O&amp;M Costs HON'!BJ56)</f>
        <v>1088.8083360008138</v>
      </c>
      <c r="M22" s="11">
        <f>IF('[1]4.1c O&amp;M Costs HON'!BK56=0,"",'[1]4.1c O&amp;M Costs HON'!BK56)</f>
        <v>1120.2500266798811</v>
      </c>
      <c r="N22" s="11">
        <f>IF('[1]4.1c O&amp;M Costs HON'!BL56=0,"",'[1]4.1c O&amp;M Costs HON'!BL56)</f>
        <v>1152.5996640379653</v>
      </c>
      <c r="O22" s="11">
        <f>IF('[1]4.1c O&amp;M Costs HON'!BM56=0,"",'[1]4.1c O&amp;M Costs HON'!BM56)</f>
        <v>1185.8834669950463</v>
      </c>
      <c r="P22" s="11">
        <f>IF('[1]4.1c O&amp;M Costs HON'!BN56=0,"",'[1]4.1c O&amp;M Costs HON'!BN56)</f>
        <v>1220.1284115990065</v>
      </c>
      <c r="Q22" s="11">
        <f>IF('[1]4.1c O&amp;M Costs HON'!BO56=0,"",'[1]4.1c O&amp;M Costs HON'!BO56)</f>
        <v>1255.3622528893336</v>
      </c>
      <c r="R22" s="11">
        <f>IF('[1]4.1c O&amp;M Costs HON'!BP56=0,"",'[1]4.1c O&amp;M Costs HON'!BP56)</f>
        <v>1291.6135473921834</v>
      </c>
      <c r="S22" s="11">
        <f>IF('[1]4.1c O&amp;M Costs HON'!BQ56=0,"",'[1]4.1c O&amp;M Costs HON'!BQ56)</f>
        <v>1328.911676265039</v>
      </c>
      <c r="T22" s="11">
        <f>IF('[1]4.1c O&amp;M Costs HON'!BR56=0,"",'[1]4.1c O&amp;M Costs HON'!BR56)</f>
        <v>1367.2868691097183</v>
      </c>
      <c r="U22" s="11">
        <f>IF('[1]4.1c O&amp;M Costs HON'!BS56=0,"",'[1]4.1c O&amp;M Costs HON'!BS56)</f>
        <v>1406.7702284730376</v>
      </c>
      <c r="V22" s="11">
        <f>IF('[1]4.1c O&amp;M Costs HON'!BT56=0,"",'[1]4.1c O&amp;M Costs HON'!BT56)</f>
        <v>1447.3937550549801</v>
      </c>
      <c r="W22" s="17">
        <f>SUM(C22:V22)</f>
        <v>22387.152621839254</v>
      </c>
    </row>
    <row r="23" spans="1:23" x14ac:dyDescent="0.25">
      <c r="A23" s="35"/>
      <c r="B23" s="4" t="s">
        <v>5</v>
      </c>
      <c r="C23" s="11" t="str">
        <f>IF('[1]4.1c O&amp;M Costs HON'!BA65=0,"",'[1]4.1c O&amp;M Costs HON'!BA65)</f>
        <v/>
      </c>
      <c r="D23" s="11" t="str">
        <f>IF('[1]4.1c O&amp;M Costs HON'!BB65=0,"",'[1]4.1c O&amp;M Costs HON'!BB65)</f>
        <v/>
      </c>
      <c r="E23" s="11" t="str">
        <f>IF('[1]4.1c O&amp;M Costs HON'!BC65=0,"",'[1]4.1c O&amp;M Costs HON'!BC65)</f>
        <v/>
      </c>
      <c r="F23" s="11" t="str">
        <f>IF('[1]4.1c O&amp;M Costs HON'!BD65=0,"",'[1]4.1c O&amp;M Costs HON'!BD65)</f>
        <v/>
      </c>
      <c r="G23" s="11">
        <f>IF('[1]4.1c O&amp;M Costs HON'!BE65=0,"",'[1]4.1c O&amp;M Costs HON'!BE65)</f>
        <v>789.42927575584827</v>
      </c>
      <c r="H23" s="11" t="str">
        <f>IF('[1]4.1c O&amp;M Costs HON'!BF65=0,"",'[1]4.1c O&amp;M Costs HON'!BF65)</f>
        <v/>
      </c>
      <c r="I23" s="11" t="str">
        <f>IF('[1]4.1c O&amp;M Costs HON'!BG65=0,"",'[1]4.1c O&amp;M Costs HON'!BG65)</f>
        <v/>
      </c>
      <c r="J23" s="11" t="str">
        <f>IF('[1]4.1c O&amp;M Costs HON'!BH65=0,"",'[1]4.1c O&amp;M Costs HON'!BH65)</f>
        <v/>
      </c>
      <c r="K23" s="11" t="str">
        <f>IF('[1]4.1c O&amp;M Costs HON'!BI65=0,"",'[1]4.1c O&amp;M Costs HON'!BI65)</f>
        <v/>
      </c>
      <c r="L23" s="11">
        <f>IF('[1]4.1c O&amp;M Costs HON'!BJ65=0,"",'[1]4.1c O&amp;M Costs HON'!BJ65)</f>
        <v>992.23576277521897</v>
      </c>
      <c r="M23" s="11" t="str">
        <f>IF('[1]4.1c O&amp;M Costs HON'!BK65=0,"",'[1]4.1c O&amp;M Costs HON'!BK65)</f>
        <v/>
      </c>
      <c r="N23" s="11" t="str">
        <f>IF('[1]4.1c O&amp;M Costs HON'!BL65=0,"",'[1]4.1c O&amp;M Costs HON'!BL65)</f>
        <v/>
      </c>
      <c r="O23" s="11" t="str">
        <f>IF('[1]4.1c O&amp;M Costs HON'!BM65=0,"",'[1]4.1c O&amp;M Costs HON'!BM65)</f>
        <v/>
      </c>
      <c r="P23" s="11" t="str">
        <f>IF('[1]4.1c O&amp;M Costs HON'!BN65=0,"",'[1]4.1c O&amp;M Costs HON'!BN65)</f>
        <v/>
      </c>
      <c r="Q23" s="11">
        <f>IF('[1]4.1c O&amp;M Costs HON'!BO65=0,"",'[1]4.1c O&amp;M Costs HON'!BO65)</f>
        <v>1247.143777366844</v>
      </c>
      <c r="R23" s="11" t="str">
        <f>IF('[1]4.1c O&amp;M Costs HON'!BP65=0,"",'[1]4.1c O&amp;M Costs HON'!BP65)</f>
        <v/>
      </c>
      <c r="S23" s="11" t="str">
        <f>IF('[1]4.1c O&amp;M Costs HON'!BQ65=0,"",'[1]4.1c O&amp;M Costs HON'!BQ65)</f>
        <v/>
      </c>
      <c r="T23" s="11" t="str">
        <f>IF('[1]4.1c O&amp;M Costs HON'!BR65=0,"",'[1]4.1c O&amp;M Costs HON'!BR65)</f>
        <v/>
      </c>
      <c r="U23" s="11" t="str">
        <f>IF('[1]4.1c O&amp;M Costs HON'!BS65=0,"",'[1]4.1c O&amp;M Costs HON'!BS65)</f>
        <v/>
      </c>
      <c r="V23" s="11">
        <f>IF('[1]4.1c O&amp;M Costs HON'!BT65=0,"",'[1]4.1c O&amp;M Costs HON'!BT65)</f>
        <v>1567.5383409630169</v>
      </c>
      <c r="W23" s="17">
        <f t="shared" ref="W23:W25" si="6">SUM(C23:V23)</f>
        <v>4596.3471568609284</v>
      </c>
    </row>
    <row r="24" spans="1:23" x14ac:dyDescent="0.25">
      <c r="A24" s="35"/>
      <c r="B24" s="4" t="s">
        <v>8</v>
      </c>
      <c r="C24" s="11">
        <f>IF('[1]4.1c O&amp;M Costs HON'!BA58+'[1]4.1c O&amp;M Costs HON'!BA59+'[1]4.1c O&amp;M Costs HON'!BA60+'[1]4.1c O&amp;M Costs HON'!BA66+'[1]4.1c O&amp;M Costs HON'!BA67=0,"",'[1]4.1c O&amp;M Costs HON'!BA58+'[1]4.1c O&amp;M Costs HON'!BA59+'[1]4.1c O&amp;M Costs HON'!BA60+'[1]4.1c O&amp;M Costs HON'!BA66+'[1]4.1c O&amp;M Costs HON'!BA67)</f>
        <v>6226.5661091715956</v>
      </c>
      <c r="D24" s="11">
        <f>IF('[1]4.1c O&amp;M Costs HON'!BB58+'[1]4.1c O&amp;M Costs HON'!BB59+'[1]4.1c O&amp;M Costs HON'!BB60+'[1]4.1c O&amp;M Costs HON'!BB66+'[1]4.1c O&amp;M Costs HON'!BB67=0,"",'[1]4.1c O&amp;M Costs HON'!BB58+'[1]4.1c O&amp;M Costs HON'!BB59+'[1]4.1c O&amp;M Costs HON'!BB60+'[1]4.1c O&amp;M Costs HON'!BB66+'[1]4.1c O&amp;M Costs HON'!BB67)</f>
        <v>6508.1357945770178</v>
      </c>
      <c r="E24" s="11">
        <f>IF('[1]4.1c O&amp;M Costs HON'!BC58+'[1]4.1c O&amp;M Costs HON'!BC59+'[1]4.1c O&amp;M Costs HON'!BC60+'[1]4.1c O&amp;M Costs HON'!BC66+'[1]4.1c O&amp;M Costs HON'!BC67=0,"",'[1]4.1c O&amp;M Costs HON'!BC58+'[1]4.1c O&amp;M Costs HON'!BC59+'[1]4.1c O&amp;M Costs HON'!BC60+'[1]4.1c O&amp;M Costs HON'!BC66+'[1]4.1c O&amp;M Costs HON'!BC67)</f>
        <v>6802.5981444548106</v>
      </c>
      <c r="F24" s="11">
        <f>IF('[1]4.1c O&amp;M Costs HON'!BD58+'[1]4.1c O&amp;M Costs HON'!BD59+'[1]4.1c O&amp;M Costs HON'!BD60+'[1]4.1c O&amp;M Costs HON'!BD66+'[1]4.1c O&amp;M Costs HON'!BD67=0,"",'[1]4.1c O&amp;M Costs HON'!BD58+'[1]4.1c O&amp;M Costs HON'!BD59+'[1]4.1c O&amp;M Costs HON'!BD60+'[1]4.1c O&amp;M Costs HON'!BD66+'[1]4.1c O&amp;M Costs HON'!BD67)</f>
        <v>7110.5482725363154</v>
      </c>
      <c r="G24" s="11">
        <f>IF('[1]4.1c O&amp;M Costs HON'!BE58+'[1]4.1c O&amp;M Costs HON'!BE59+'[1]4.1c O&amp;M Costs HON'!BE60+'[1]4.1c O&amp;M Costs HON'!BE66+'[1]4.1c O&amp;M Costs HON'!BE67=0,"",'[1]4.1c O&amp;M Costs HON'!BE58+'[1]4.1c O&amp;M Costs HON'!BE59+'[1]4.1c O&amp;M Costs HON'!BE60+'[1]4.1c O&amp;M Costs HON'!BE66+'[1]4.1c O&amp;M Costs HON'!BE67)</f>
        <v>7432.6089034469669</v>
      </c>
      <c r="H24" s="11" t="str">
        <f>IF('[1]4.1c O&amp;M Costs HON'!BF58+'[1]4.1c O&amp;M Costs HON'!BF59+'[1]4.1c O&amp;M Costs HON'!BF60+'[1]4.1c O&amp;M Costs HON'!BF66+'[1]4.1c O&amp;M Costs HON'!BF67=0,"",'[1]4.1c O&amp;M Costs HON'!BF58+'[1]4.1c O&amp;M Costs HON'!BF59+'[1]4.1c O&amp;M Costs HON'!BF60+'[1]4.1c O&amp;M Costs HON'!BF66+'[1]4.1c O&amp;M Costs HON'!BF67)</f>
        <v/>
      </c>
      <c r="I24" s="11" t="str">
        <f>IF('[1]4.1c O&amp;M Costs HON'!BG58+'[1]4.1c O&amp;M Costs HON'!BG59+'[1]4.1c O&amp;M Costs HON'!BG60+'[1]4.1c O&amp;M Costs HON'!BG66+'[1]4.1c O&amp;M Costs HON'!BG67=0,"",'[1]4.1c O&amp;M Costs HON'!BG58+'[1]4.1c O&amp;M Costs HON'!BG59+'[1]4.1c O&amp;M Costs HON'!BG60+'[1]4.1c O&amp;M Costs HON'!BG66+'[1]4.1c O&amp;M Costs HON'!BG67)</f>
        <v/>
      </c>
      <c r="J24" s="11" t="str">
        <f>IF('[1]4.1c O&amp;M Costs HON'!BH58+'[1]4.1c O&amp;M Costs HON'!BH59+'[1]4.1c O&amp;M Costs HON'!BH60+'[1]4.1c O&amp;M Costs HON'!BH66+'[1]4.1c O&amp;M Costs HON'!BH67=0,"",'[1]4.1c O&amp;M Costs HON'!BH58+'[1]4.1c O&amp;M Costs HON'!BH59+'[1]4.1c O&amp;M Costs HON'!BH60+'[1]4.1c O&amp;M Costs HON'!BH66+'[1]4.1c O&amp;M Costs HON'!BH67)</f>
        <v/>
      </c>
      <c r="K24" s="11" t="str">
        <f>IF('[1]4.1c O&amp;M Costs HON'!BI58+'[1]4.1c O&amp;M Costs HON'!BI59+'[1]4.1c O&amp;M Costs HON'!BI60+'[1]4.1c O&amp;M Costs HON'!BI66+'[1]4.1c O&amp;M Costs HON'!BI67=0,"",'[1]4.1c O&amp;M Costs HON'!BI58+'[1]4.1c O&amp;M Costs HON'!BI59+'[1]4.1c O&amp;M Costs HON'!BI60+'[1]4.1c O&amp;M Costs HON'!BI66+'[1]4.1c O&amp;M Costs HON'!BI67)</f>
        <v/>
      </c>
      <c r="L24" s="11" t="str">
        <f>IF('[1]4.1c O&amp;M Costs HON'!BJ58+'[1]4.1c O&amp;M Costs HON'!BJ59+'[1]4.1c O&amp;M Costs HON'!BJ60+'[1]4.1c O&amp;M Costs HON'!BJ66+'[1]4.1c O&amp;M Costs HON'!BJ67=0,"",'[1]4.1c O&amp;M Costs HON'!BJ58+'[1]4.1c O&amp;M Costs HON'!BJ59+'[1]4.1c O&amp;M Costs HON'!BJ60+'[1]4.1c O&amp;M Costs HON'!BJ66+'[1]4.1c O&amp;M Costs HON'!BJ67)</f>
        <v/>
      </c>
      <c r="M24" s="11" t="str">
        <f>IF('[1]4.1c O&amp;M Costs HON'!BK58+'[1]4.1c O&amp;M Costs HON'!BK59+'[1]4.1c O&amp;M Costs HON'!BK60+'[1]4.1c O&amp;M Costs HON'!BK66+'[1]4.1c O&amp;M Costs HON'!BK67=0,"",'[1]4.1c O&amp;M Costs HON'!BK58+'[1]4.1c O&amp;M Costs HON'!BK59+'[1]4.1c O&amp;M Costs HON'!BK60+'[1]4.1c O&amp;M Costs HON'!BK66+'[1]4.1c O&amp;M Costs HON'!BK67)</f>
        <v/>
      </c>
      <c r="N24" s="11" t="str">
        <f>IF('[1]4.1c O&amp;M Costs HON'!BL58+'[1]4.1c O&amp;M Costs HON'!BL59+'[1]4.1c O&amp;M Costs HON'!BL60+'[1]4.1c O&amp;M Costs HON'!BL66+'[1]4.1c O&amp;M Costs HON'!BL67=0,"",'[1]4.1c O&amp;M Costs HON'!BL58+'[1]4.1c O&amp;M Costs HON'!BL59+'[1]4.1c O&amp;M Costs HON'!BL60+'[1]4.1c O&amp;M Costs HON'!BL66+'[1]4.1c O&amp;M Costs HON'!BL67)</f>
        <v/>
      </c>
      <c r="O24" s="11" t="str">
        <f>IF('[1]4.1c O&amp;M Costs HON'!BM58+'[1]4.1c O&amp;M Costs HON'!BM59+'[1]4.1c O&amp;M Costs HON'!BM60+'[1]4.1c O&amp;M Costs HON'!BM66+'[1]4.1c O&amp;M Costs HON'!BM67=0,"",'[1]4.1c O&amp;M Costs HON'!BM58+'[1]4.1c O&amp;M Costs HON'!BM59+'[1]4.1c O&amp;M Costs HON'!BM60+'[1]4.1c O&amp;M Costs HON'!BM66+'[1]4.1c O&amp;M Costs HON'!BM67)</f>
        <v/>
      </c>
      <c r="P24" s="11" t="str">
        <f>IF('[1]4.1c O&amp;M Costs HON'!BN58+'[1]4.1c O&amp;M Costs HON'!BN59+'[1]4.1c O&amp;M Costs HON'!BN60+'[1]4.1c O&amp;M Costs HON'!BN66+'[1]4.1c O&amp;M Costs HON'!BN67=0,"",'[1]4.1c O&amp;M Costs HON'!BN58+'[1]4.1c O&amp;M Costs HON'!BN59+'[1]4.1c O&amp;M Costs HON'!BN60+'[1]4.1c O&amp;M Costs HON'!BN66+'[1]4.1c O&amp;M Costs HON'!BN67)</f>
        <v/>
      </c>
      <c r="Q24" s="11" t="str">
        <f>IF('[1]4.1c O&amp;M Costs HON'!BO58+'[1]4.1c O&amp;M Costs HON'!BO59+'[1]4.1c O&amp;M Costs HON'!BO60+'[1]4.1c O&amp;M Costs HON'!BO66+'[1]4.1c O&amp;M Costs HON'!BO67=0,"",'[1]4.1c O&amp;M Costs HON'!BO58+'[1]4.1c O&amp;M Costs HON'!BO59+'[1]4.1c O&amp;M Costs HON'!BO60+'[1]4.1c O&amp;M Costs HON'!BO66+'[1]4.1c O&amp;M Costs HON'!BO67)</f>
        <v/>
      </c>
      <c r="R24" s="11" t="str">
        <f>IF('[1]4.1c O&amp;M Costs HON'!BP58+'[1]4.1c O&amp;M Costs HON'!BP59+'[1]4.1c O&amp;M Costs HON'!BP60+'[1]4.1c O&amp;M Costs HON'!BP66+'[1]4.1c O&amp;M Costs HON'!BP67=0,"",'[1]4.1c O&amp;M Costs HON'!BP58+'[1]4.1c O&amp;M Costs HON'!BP59+'[1]4.1c O&amp;M Costs HON'!BP60+'[1]4.1c O&amp;M Costs HON'!BP66+'[1]4.1c O&amp;M Costs HON'!BP67)</f>
        <v/>
      </c>
      <c r="S24" s="11" t="str">
        <f>IF('[1]4.1c O&amp;M Costs HON'!BQ58+'[1]4.1c O&amp;M Costs HON'!BQ59+'[1]4.1c O&amp;M Costs HON'!BQ60+'[1]4.1c O&amp;M Costs HON'!BQ66+'[1]4.1c O&amp;M Costs HON'!BQ67=0,"",'[1]4.1c O&amp;M Costs HON'!BQ58+'[1]4.1c O&amp;M Costs HON'!BQ59+'[1]4.1c O&amp;M Costs HON'!BQ60+'[1]4.1c O&amp;M Costs HON'!BQ66+'[1]4.1c O&amp;M Costs HON'!BQ67)</f>
        <v/>
      </c>
      <c r="T24" s="11" t="str">
        <f>IF('[1]4.1c O&amp;M Costs HON'!BR58+'[1]4.1c O&amp;M Costs HON'!BR59+'[1]4.1c O&amp;M Costs HON'!BR60+'[1]4.1c O&amp;M Costs HON'!BR66+'[1]4.1c O&amp;M Costs HON'!BR67=0,"",'[1]4.1c O&amp;M Costs HON'!BR58+'[1]4.1c O&amp;M Costs HON'!BR59+'[1]4.1c O&amp;M Costs HON'!BR60+'[1]4.1c O&amp;M Costs HON'!BR66+'[1]4.1c O&amp;M Costs HON'!BR67)</f>
        <v/>
      </c>
      <c r="U24" s="11" t="str">
        <f>IF('[1]4.1c O&amp;M Costs HON'!BS58+'[1]4.1c O&amp;M Costs HON'!BS59+'[1]4.1c O&amp;M Costs HON'!BS60+'[1]4.1c O&amp;M Costs HON'!BS66+'[1]4.1c O&amp;M Costs HON'!BS67=0,"",'[1]4.1c O&amp;M Costs HON'!BS58+'[1]4.1c O&amp;M Costs HON'!BS59+'[1]4.1c O&amp;M Costs HON'!BS60+'[1]4.1c O&amp;M Costs HON'!BS66+'[1]4.1c O&amp;M Costs HON'!BS67)</f>
        <v/>
      </c>
      <c r="V24" s="11" t="str">
        <f>IF('[1]4.1c O&amp;M Costs HON'!BT58+'[1]4.1c O&amp;M Costs HON'!BT59+'[1]4.1c O&amp;M Costs HON'!BT60+'[1]4.1c O&amp;M Costs HON'!BT66+'[1]4.1c O&amp;M Costs HON'!BT67=0,"",'[1]4.1c O&amp;M Costs HON'!BT58+'[1]4.1c O&amp;M Costs HON'!BT59+'[1]4.1c O&amp;M Costs HON'!BT60+'[1]4.1c O&amp;M Costs HON'!BT66+'[1]4.1c O&amp;M Costs HON'!BT67)</f>
        <v/>
      </c>
      <c r="W24" s="17">
        <f t="shared" si="6"/>
        <v>34080.457224186706</v>
      </c>
    </row>
    <row r="25" spans="1:23" x14ac:dyDescent="0.25">
      <c r="A25" s="35"/>
      <c r="B25" s="4" t="s">
        <v>2</v>
      </c>
      <c r="C25" s="16">
        <f>SUM(C21:C24)</f>
        <v>7069.279132627923</v>
      </c>
      <c r="D25" s="16">
        <f t="shared" ref="D25:V25" si="7">SUM(D21:D24)</f>
        <v>7635.2984296660334</v>
      </c>
      <c r="E25" s="16">
        <f t="shared" si="7"/>
        <v>7694.6842128658946</v>
      </c>
      <c r="F25" s="16">
        <f t="shared" si="7"/>
        <v>8303.7493452720191</v>
      </c>
      <c r="G25" s="16">
        <f t="shared" si="7"/>
        <v>9166.389970740529</v>
      </c>
      <c r="H25" s="16">
        <f t="shared" si="7"/>
        <v>1263.1085840289554</v>
      </c>
      <c r="I25" s="16">
        <f t="shared" si="7"/>
        <v>999.67966966337133</v>
      </c>
      <c r="J25" s="16">
        <f t="shared" si="7"/>
        <v>1337.1118510559934</v>
      </c>
      <c r="K25" s="16">
        <f t="shared" si="7"/>
        <v>1058.2491089586263</v>
      </c>
      <c r="L25" s="16">
        <f t="shared" si="7"/>
        <v>2407.6865995762769</v>
      </c>
      <c r="M25" s="16">
        <f t="shared" si="7"/>
        <v>1120.2500266798811</v>
      </c>
      <c r="N25" s="16">
        <f t="shared" si="7"/>
        <v>1498.379563249355</v>
      </c>
      <c r="O25" s="16">
        <f t="shared" si="7"/>
        <v>1185.8834669950463</v>
      </c>
      <c r="P25" s="16">
        <f t="shared" si="7"/>
        <v>1586.1669350787085</v>
      </c>
      <c r="Q25" s="16">
        <f t="shared" si="7"/>
        <v>2502.5060302561778</v>
      </c>
      <c r="R25" s="16">
        <f t="shared" si="7"/>
        <v>1679.0976116098384</v>
      </c>
      <c r="S25" s="16">
        <f t="shared" si="7"/>
        <v>1328.911676265039</v>
      </c>
      <c r="T25" s="16">
        <f t="shared" si="7"/>
        <v>1777.4729298426337</v>
      </c>
      <c r="U25" s="16">
        <f t="shared" si="7"/>
        <v>1406.7702284730376</v>
      </c>
      <c r="V25" s="16">
        <f t="shared" si="7"/>
        <v>3449.1502225344911</v>
      </c>
      <c r="W25" s="17">
        <f t="shared" si="6"/>
        <v>64469.825595439819</v>
      </c>
    </row>
    <row r="26" spans="1:23" x14ac:dyDescent="0.25">
      <c r="A26" s="35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5"/>
    </row>
    <row r="27" spans="1:23" x14ac:dyDescent="0.25">
      <c r="A27" s="34" t="str">
        <f>CONCATENATE("2.1.5 Restore ",AD5," ha of pine forests in Guatemala, Honduras and Nicaragua.")</f>
        <v>2.1.5 Restore 270 ha of pine forests in Guatemala, Honduras and Nicaragua.</v>
      </c>
      <c r="B27" s="7" t="s">
        <v>4</v>
      </c>
      <c r="C27" s="13" t="str">
        <f>IF('[1]4.1c O&amp;M Costs HON'!BA80=0,"",'[1]4.1c O&amp;M Costs HON'!BA80)</f>
        <v/>
      </c>
      <c r="D27" s="13">
        <f>IF('[1]4.1c O&amp;M Costs HON'!BB80=0,"",'[1]4.1c O&amp;M Costs HON'!BB80)</f>
        <v>117.05150441309009</v>
      </c>
      <c r="E27" s="13" t="str">
        <f>IF('[1]4.1c O&amp;M Costs HON'!BC80=0,"",'[1]4.1c O&amp;M Costs HON'!BC80)</f>
        <v/>
      </c>
      <c r="F27" s="13">
        <f>IF('[1]4.1c O&amp;M Costs HON'!BD80=0,"",'[1]4.1c O&amp;M Costs HON'!BD80)</f>
        <v>123.90934216870762</v>
      </c>
      <c r="G27" s="13" t="str">
        <f>IF('[1]4.1c O&amp;M Costs HON'!BE80=0,"",'[1]4.1c O&amp;M Costs HON'!BE80)</f>
        <v/>
      </c>
      <c r="H27" s="13">
        <f>IF('[1]4.1c O&amp;M Costs HON'!BF80=0,"",'[1]4.1c O&amp;M Costs HON'!BF80)</f>
        <v>131.16896834146846</v>
      </c>
      <c r="I27" s="13" t="str">
        <f>IF('[1]4.1c O&amp;M Costs HON'!BG80=0,"",'[1]4.1c O&amp;M Costs HON'!BG80)</f>
        <v/>
      </c>
      <c r="J27" s="13">
        <f>IF('[1]4.1c O&amp;M Costs HON'!BH80=0,"",'[1]4.1c O&amp;M Costs HON'!BH80)</f>
        <v>138.85392299427622</v>
      </c>
      <c r="K27" s="13" t="str">
        <f>IF('[1]4.1c O&amp;M Costs HON'!BI80=0,"",'[1]4.1c O&amp;M Costs HON'!BI80)</f>
        <v/>
      </c>
      <c r="L27" s="13">
        <f>IF('[1]4.1c O&amp;M Costs HON'!BJ80=0,"",'[1]4.1c O&amp;M Costs HON'!BJ80)</f>
        <v>146.98912536010988</v>
      </c>
      <c r="M27" s="13" t="str">
        <f>IF('[1]4.1c O&amp;M Costs HON'!BK80=0,"",'[1]4.1c O&amp;M Costs HON'!BK80)</f>
        <v/>
      </c>
      <c r="N27" s="13">
        <f>IF('[1]4.1c O&amp;M Costs HON'!BL80=0,"",'[1]4.1c O&amp;M Costs HON'!BL80)</f>
        <v>155.60095464512534</v>
      </c>
      <c r="O27" s="13" t="str">
        <f>IF('[1]4.1c O&amp;M Costs HON'!BM80=0,"",'[1]4.1c O&amp;M Costs HON'!BM80)</f>
        <v/>
      </c>
      <c r="P27" s="13">
        <f>IF('[1]4.1c O&amp;M Costs HON'!BN80=0,"",'[1]4.1c O&amp;M Costs HON'!BN80)</f>
        <v>164.71733556586588</v>
      </c>
      <c r="Q27" s="13" t="str">
        <f>IF('[1]4.1c O&amp;M Costs HON'!BO80=0,"",'[1]4.1c O&amp;M Costs HON'!BO80)</f>
        <v/>
      </c>
      <c r="R27" s="13">
        <f>IF('[1]4.1c O&amp;M Costs HON'!BP80=0,"",'[1]4.1c O&amp;M Costs HON'!BP80)</f>
        <v>174.36782889794475</v>
      </c>
      <c r="S27" s="13" t="str">
        <f>IF('[1]4.1c O&amp;M Costs HON'!BQ80=0,"",'[1]4.1c O&amp;M Costs HON'!BQ80)</f>
        <v/>
      </c>
      <c r="T27" s="13">
        <f>IF('[1]4.1c O&amp;M Costs HON'!BR80=0,"",'[1]4.1c O&amp;M Costs HON'!BR80)</f>
        <v>184.58372732981198</v>
      </c>
      <c r="U27" s="13" t="str">
        <f>IF('[1]4.1c O&amp;M Costs HON'!BS80=0,"",'[1]4.1c O&amp;M Costs HON'!BS80)</f>
        <v/>
      </c>
      <c r="V27" s="13">
        <f>IF('[1]4.1c O&amp;M Costs HON'!BT80=0,"",'[1]4.1c O&amp;M Costs HON'!BT80)</f>
        <v>195.39815693242232</v>
      </c>
      <c r="W27" s="15">
        <f t="shared" ref="W27:W30" si="8">SUM(C27:V27)</f>
        <v>1532.6408666488226</v>
      </c>
    </row>
    <row r="28" spans="1:23" x14ac:dyDescent="0.25">
      <c r="A28" s="34"/>
      <c r="B28" s="7" t="s">
        <v>6</v>
      </c>
      <c r="C28" s="13">
        <f>IF('[1]4.1c O&amp;M Costs HON'!BA81=0,"",'[1]4.1c O&amp;M Costs HON'!BA81)</f>
        <v>379.2208605553472</v>
      </c>
      <c r="D28" s="13">
        <f>IF('[1]4.1c O&amp;M Costs HON'!BB81=0,"",'[1]4.1c O&amp;M Costs HON'!BB81)</f>
        <v>390.17168137696689</v>
      </c>
      <c r="E28" s="13">
        <f>IF('[1]4.1c O&amp;M Costs HON'!BC81=0,"",'[1]4.1c O&amp;M Costs HON'!BC81)</f>
        <v>401.4387307849878</v>
      </c>
      <c r="F28" s="13">
        <f>IF('[1]4.1c O&amp;M Costs HON'!BD81=0,"",'[1]4.1c O&amp;M Costs HON'!BD81)</f>
        <v>413.03114056235881</v>
      </c>
      <c r="G28" s="13">
        <f>IF('[1]4.1c O&amp;M Costs HON'!BE81=0,"",'[1]4.1c O&amp;M Costs HON'!BE81)</f>
        <v>424.95830619197079</v>
      </c>
      <c r="H28" s="13">
        <f>IF('[1]4.1c O&amp;M Costs HON'!BF81=0,"",'[1]4.1c O&amp;M Costs HON'!BF81)</f>
        <v>437.22989447156147</v>
      </c>
      <c r="I28" s="13">
        <f>IF('[1]4.1c O&amp;M Costs HON'!BG81=0,"",'[1]4.1c O&amp;M Costs HON'!BG81)</f>
        <v>449.85585134851709</v>
      </c>
      <c r="J28" s="13">
        <f>IF('[1]4.1c O&amp;M Costs HON'!BH81=0,"",'[1]4.1c O&amp;M Costs HON'!BH81)</f>
        <v>462.84640998092073</v>
      </c>
      <c r="K28" s="13">
        <f>IF('[1]4.1c O&amp;M Costs HON'!BI81=0,"",'[1]4.1c O&amp;M Costs HON'!BI81)</f>
        <v>476.2120990313818</v>
      </c>
      <c r="L28" s="13">
        <f>IF('[1]4.1c O&amp;M Costs HON'!BJ81=0,"",'[1]4.1c O&amp;M Costs HON'!BJ81)</f>
        <v>489.96375120036623</v>
      </c>
      <c r="M28" s="13">
        <f>IF('[1]4.1c O&amp;M Costs HON'!BK81=0,"",'[1]4.1c O&amp;M Costs HON'!BK81)</f>
        <v>504.11251200594648</v>
      </c>
      <c r="N28" s="13">
        <f>IF('[1]4.1c O&amp;M Costs HON'!BL81=0,"",'[1]4.1c O&amp;M Costs HON'!BL81)</f>
        <v>518.66984881708436</v>
      </c>
      <c r="O28" s="13">
        <f>IF('[1]4.1c O&amp;M Costs HON'!BM81=0,"",'[1]4.1c O&amp;M Costs HON'!BM81)</f>
        <v>533.64756014777083</v>
      </c>
      <c r="P28" s="13">
        <f>IF('[1]4.1c O&amp;M Costs HON'!BN81=0,"",'[1]4.1c O&amp;M Costs HON'!BN81)</f>
        <v>549.05778521955301</v>
      </c>
      <c r="Q28" s="13">
        <f>IF('[1]4.1c O&amp;M Costs HON'!BO81=0,"",'[1]4.1c O&amp;M Costs HON'!BO81)</f>
        <v>564.91301380020013</v>
      </c>
      <c r="R28" s="13">
        <f>IF('[1]4.1c O&amp;M Costs HON'!BP81=0,"",'[1]4.1c O&amp;M Costs HON'!BP81)</f>
        <v>581.22609632648243</v>
      </c>
      <c r="S28" s="13">
        <f>IF('[1]4.1c O&amp;M Costs HON'!BQ81=0,"",'[1]4.1c O&amp;M Costs HON'!BQ81)</f>
        <v>598.01025431926746</v>
      </c>
      <c r="T28" s="13">
        <f>IF('[1]4.1c O&amp;M Costs HON'!BR81=0,"",'[1]4.1c O&amp;M Costs HON'!BR81)</f>
        <v>615.2790910993732</v>
      </c>
      <c r="U28" s="13">
        <f>IF('[1]4.1c O&amp;M Costs HON'!BS81=0,"",'[1]4.1c O&amp;M Costs HON'!BS81)</f>
        <v>633.04660281286692</v>
      </c>
      <c r="V28" s="13">
        <f>IF('[1]4.1c O&amp;M Costs HON'!BT81=0,"",'[1]4.1c O&amp;M Costs HON'!BT81)</f>
        <v>651.3271897747411</v>
      </c>
      <c r="W28" s="15">
        <f t="shared" si="8"/>
        <v>10074.218679827665</v>
      </c>
    </row>
    <row r="29" spans="1:23" x14ac:dyDescent="0.25">
      <c r="A29" s="34"/>
      <c r="B29" s="7" t="s">
        <v>5</v>
      </c>
      <c r="C29" s="13" t="str">
        <f>IF('[1]4.1c O&amp;M Costs HON'!BA90=0,"",'[1]4.1c O&amp;M Costs HON'!BA90)</f>
        <v/>
      </c>
      <c r="D29" s="13" t="str">
        <f>IF('[1]4.1c O&amp;M Costs HON'!BB90=0,"",'[1]4.1c O&amp;M Costs HON'!BB90)</f>
        <v/>
      </c>
      <c r="E29" s="13" t="str">
        <f>IF('[1]4.1c O&amp;M Costs HON'!BC90=0,"",'[1]4.1c O&amp;M Costs HON'!BC90)</f>
        <v/>
      </c>
      <c r="F29" s="13" t="str">
        <f>IF('[1]4.1c O&amp;M Costs HON'!BD90=0,"",'[1]4.1c O&amp;M Costs HON'!BD90)</f>
        <v/>
      </c>
      <c r="G29" s="13">
        <f>IF('[1]4.1c O&amp;M Costs HON'!BE90=0,"",'[1]4.1c O&amp;M Costs HON'!BE90)</f>
        <v>355.24317409013173</v>
      </c>
      <c r="H29" s="13" t="str">
        <f>IF('[1]4.1c O&amp;M Costs HON'!BF90=0,"",'[1]4.1c O&amp;M Costs HON'!BF90)</f>
        <v/>
      </c>
      <c r="I29" s="13" t="str">
        <f>IF('[1]4.1c O&amp;M Costs HON'!BG90=0,"",'[1]4.1c O&amp;M Costs HON'!BG90)</f>
        <v/>
      </c>
      <c r="J29" s="13" t="str">
        <f>IF('[1]4.1c O&amp;M Costs HON'!BH90=0,"",'[1]4.1c O&amp;M Costs HON'!BH90)</f>
        <v/>
      </c>
      <c r="K29" s="13" t="str">
        <f>IF('[1]4.1c O&amp;M Costs HON'!BI90=0,"",'[1]4.1c O&amp;M Costs HON'!BI90)</f>
        <v/>
      </c>
      <c r="L29" s="13">
        <f>IF('[1]4.1c O&amp;M Costs HON'!BJ90=0,"",'[1]4.1c O&amp;M Costs HON'!BJ90)</f>
        <v>446.50609324884852</v>
      </c>
      <c r="M29" s="13" t="str">
        <f>IF('[1]4.1c O&amp;M Costs HON'!BK90=0,"",'[1]4.1c O&amp;M Costs HON'!BK90)</f>
        <v/>
      </c>
      <c r="N29" s="13" t="str">
        <f>IF('[1]4.1c O&amp;M Costs HON'!BL90=0,"",'[1]4.1c O&amp;M Costs HON'!BL90)</f>
        <v/>
      </c>
      <c r="O29" s="13" t="str">
        <f>IF('[1]4.1c O&amp;M Costs HON'!BM90=0,"",'[1]4.1c O&amp;M Costs HON'!BM90)</f>
        <v/>
      </c>
      <c r="P29" s="13" t="str">
        <f>IF('[1]4.1c O&amp;M Costs HON'!BN90=0,"",'[1]4.1c O&amp;M Costs HON'!BN90)</f>
        <v/>
      </c>
      <c r="Q29" s="13">
        <f>IF('[1]4.1c O&amp;M Costs HON'!BO90=0,"",'[1]4.1c O&amp;M Costs HON'!BO90)</f>
        <v>561.21469981507983</v>
      </c>
      <c r="R29" s="13" t="str">
        <f>IF('[1]4.1c O&amp;M Costs HON'!BP90=0,"",'[1]4.1c O&amp;M Costs HON'!BP90)</f>
        <v/>
      </c>
      <c r="S29" s="13" t="str">
        <f>IF('[1]4.1c O&amp;M Costs HON'!BQ90=0,"",'[1]4.1c O&amp;M Costs HON'!BQ90)</f>
        <v/>
      </c>
      <c r="T29" s="13" t="str">
        <f>IF('[1]4.1c O&amp;M Costs HON'!BR90=0,"",'[1]4.1c O&amp;M Costs HON'!BR90)</f>
        <v/>
      </c>
      <c r="U29" s="13" t="str">
        <f>IF('[1]4.1c O&amp;M Costs HON'!BS90=0,"",'[1]4.1c O&amp;M Costs HON'!BS90)</f>
        <v/>
      </c>
      <c r="V29" s="13">
        <f>IF('[1]4.1c O&amp;M Costs HON'!BT90=0,"",'[1]4.1c O&amp;M Costs HON'!BT90)</f>
        <v>705.39225343335761</v>
      </c>
      <c r="W29" s="15">
        <f t="shared" si="8"/>
        <v>2068.3562205874177</v>
      </c>
    </row>
    <row r="30" spans="1:23" x14ac:dyDescent="0.25">
      <c r="A30" s="34"/>
      <c r="B30" s="7" t="s">
        <v>8</v>
      </c>
      <c r="C30" s="13">
        <f>IF('[1]4.1c O&amp;M Costs HON'!BA83+'[1]4.1c O&amp;M Costs HON'!BA84+'[1]4.1c O&amp;M Costs HON'!BA85+'[1]4.1c O&amp;M Costs HON'!BA91+'[1]4.1c O&amp;M Costs HON'!BA92=0,"",'[1]4.1c O&amp;M Costs HON'!BA83+'[1]4.1c O&amp;M Costs HON'!BA84+'[1]4.1c O&amp;M Costs HON'!BA85+'[1]4.1c O&amp;M Costs HON'!BA91+'[1]4.1c O&amp;M Costs HON'!BA92)</f>
        <v>2732.3588155899115</v>
      </c>
      <c r="D30" s="13">
        <f>IF('[1]4.1c O&amp;M Costs HON'!BB83+'[1]4.1c O&amp;M Costs HON'!BB84+'[1]4.1c O&amp;M Costs HON'!BB85+'[1]4.1c O&amp;M Costs HON'!BB91+'[1]4.1c O&amp;M Costs HON'!BB92=0,"",'[1]4.1c O&amp;M Costs HON'!BB83+'[1]4.1c O&amp;M Costs HON'!BB84+'[1]4.1c O&amp;M Costs HON'!BB85+'[1]4.1c O&amp;M Costs HON'!BB91+'[1]4.1c O&amp;M Costs HON'!BB92)</f>
        <v>2811.2615736451507</v>
      </c>
      <c r="E30" s="13">
        <f>IF('[1]4.1c O&amp;M Costs HON'!BC83+'[1]4.1c O&amp;M Costs HON'!BC84+'[1]4.1c O&amp;M Costs HON'!BC85+'[1]4.1c O&amp;M Costs HON'!BC91+'[1]4.1c O&amp;M Costs HON'!BC92=0,"",'[1]4.1c O&amp;M Costs HON'!BC83+'[1]4.1c O&amp;M Costs HON'!BC84+'[1]4.1c O&amp;M Costs HON'!BC85+'[1]4.1c O&amp;M Costs HON'!BC91+'[1]4.1c O&amp;M Costs HON'!BC92)</f>
        <v>2892.442819135204</v>
      </c>
      <c r="F30" s="13">
        <f>IF('[1]4.1c O&amp;M Costs HON'!BD83+'[1]4.1c O&amp;M Costs HON'!BD84+'[1]4.1c O&amp;M Costs HON'!BD85+'[1]4.1c O&amp;M Costs HON'!BD91+'[1]4.1c O&amp;M Costs HON'!BD92=0,"",'[1]4.1c O&amp;M Costs HON'!BD83+'[1]4.1c O&amp;M Costs HON'!BD84+'[1]4.1c O&amp;M Costs HON'!BD85+'[1]4.1c O&amp;M Costs HON'!BD91+'[1]4.1c O&amp;M Costs HON'!BD92)</f>
        <v>2975.9683483024146</v>
      </c>
      <c r="G30" s="13">
        <f>IF('[1]4.1c O&amp;M Costs HON'!BE83+'[1]4.1c O&amp;M Costs HON'!BE84+'[1]4.1c O&amp;M Costs HON'!BE85+'[1]4.1c O&amp;M Costs HON'!BE91+'[1]4.1c O&amp;M Costs HON'!BE92=0,"",'[1]4.1c O&amp;M Costs HON'!BE83+'[1]4.1c O&amp;M Costs HON'!BE84+'[1]4.1c O&amp;M Costs HON'!BE85+'[1]4.1c O&amp;M Costs HON'!BE91+'[1]4.1c O&amp;M Costs HON'!BE92)</f>
        <v>3061.9058573976322</v>
      </c>
      <c r="H30" s="13" t="str">
        <f>IF('[1]4.1c O&amp;M Costs HON'!BF83+'[1]4.1c O&amp;M Costs HON'!BF84+'[1]4.1c O&amp;M Costs HON'!BF85+'[1]4.1c O&amp;M Costs HON'!BF91+'[1]4.1c O&amp;M Costs HON'!BF92=0,"",'[1]4.1c O&amp;M Costs HON'!BF83+'[1]4.1c O&amp;M Costs HON'!BF84+'[1]4.1c O&amp;M Costs HON'!BF85+'[1]4.1c O&amp;M Costs HON'!BF91+'[1]4.1c O&amp;M Costs HON'!BF92)</f>
        <v/>
      </c>
      <c r="I30" s="13" t="str">
        <f>IF('[1]4.1c O&amp;M Costs HON'!BG83+'[1]4.1c O&amp;M Costs HON'!BG84+'[1]4.1c O&amp;M Costs HON'!BG85+'[1]4.1c O&amp;M Costs HON'!BG91+'[1]4.1c O&amp;M Costs HON'!BG92=0,"",'[1]4.1c O&amp;M Costs HON'!BG83+'[1]4.1c O&amp;M Costs HON'!BG84+'[1]4.1c O&amp;M Costs HON'!BG85+'[1]4.1c O&amp;M Costs HON'!BG91+'[1]4.1c O&amp;M Costs HON'!BG92)</f>
        <v/>
      </c>
      <c r="J30" s="13" t="str">
        <f>IF('[1]4.1c O&amp;M Costs HON'!BH83+'[1]4.1c O&amp;M Costs HON'!BH84+'[1]4.1c O&amp;M Costs HON'!BH85+'[1]4.1c O&amp;M Costs HON'!BH91+'[1]4.1c O&amp;M Costs HON'!BH92=0,"",'[1]4.1c O&amp;M Costs HON'!BH83+'[1]4.1c O&amp;M Costs HON'!BH84+'[1]4.1c O&amp;M Costs HON'!BH85+'[1]4.1c O&amp;M Costs HON'!BH91+'[1]4.1c O&amp;M Costs HON'!BH92)</f>
        <v/>
      </c>
      <c r="K30" s="13" t="str">
        <f>IF('[1]4.1c O&amp;M Costs HON'!BI83+'[1]4.1c O&amp;M Costs HON'!BI84+'[1]4.1c O&amp;M Costs HON'!BI85+'[1]4.1c O&amp;M Costs HON'!BI91+'[1]4.1c O&amp;M Costs HON'!BI92=0,"",'[1]4.1c O&amp;M Costs HON'!BI83+'[1]4.1c O&amp;M Costs HON'!BI84+'[1]4.1c O&amp;M Costs HON'!BI85+'[1]4.1c O&amp;M Costs HON'!BI91+'[1]4.1c O&amp;M Costs HON'!BI92)</f>
        <v/>
      </c>
      <c r="L30" s="13" t="str">
        <f>IF('[1]4.1c O&amp;M Costs HON'!BJ83+'[1]4.1c O&amp;M Costs HON'!BJ84+'[1]4.1c O&amp;M Costs HON'!BJ85+'[1]4.1c O&amp;M Costs HON'!BJ91+'[1]4.1c O&amp;M Costs HON'!BJ92=0,"",'[1]4.1c O&amp;M Costs HON'!BJ83+'[1]4.1c O&amp;M Costs HON'!BJ84+'[1]4.1c O&amp;M Costs HON'!BJ85+'[1]4.1c O&amp;M Costs HON'!BJ91+'[1]4.1c O&amp;M Costs HON'!BJ92)</f>
        <v/>
      </c>
      <c r="M30" s="13" t="str">
        <f>IF('[1]4.1c O&amp;M Costs HON'!BK83+'[1]4.1c O&amp;M Costs HON'!BK84+'[1]4.1c O&amp;M Costs HON'!BK85+'[1]4.1c O&amp;M Costs HON'!BK91+'[1]4.1c O&amp;M Costs HON'!BK92=0,"",'[1]4.1c O&amp;M Costs HON'!BK83+'[1]4.1c O&amp;M Costs HON'!BK84+'[1]4.1c O&amp;M Costs HON'!BK85+'[1]4.1c O&amp;M Costs HON'!BK91+'[1]4.1c O&amp;M Costs HON'!BK92)</f>
        <v/>
      </c>
      <c r="N30" s="13" t="str">
        <f>IF('[1]4.1c O&amp;M Costs HON'!BL83+'[1]4.1c O&amp;M Costs HON'!BL84+'[1]4.1c O&amp;M Costs HON'!BL85+'[1]4.1c O&amp;M Costs HON'!BL91+'[1]4.1c O&amp;M Costs HON'!BL92=0,"",'[1]4.1c O&amp;M Costs HON'!BL83+'[1]4.1c O&amp;M Costs HON'!BL84+'[1]4.1c O&amp;M Costs HON'!BL85+'[1]4.1c O&amp;M Costs HON'!BL91+'[1]4.1c O&amp;M Costs HON'!BL92)</f>
        <v/>
      </c>
      <c r="O30" s="13" t="str">
        <f>IF('[1]4.1c O&amp;M Costs HON'!BM83+'[1]4.1c O&amp;M Costs HON'!BM84+'[1]4.1c O&amp;M Costs HON'!BM85+'[1]4.1c O&amp;M Costs HON'!BM91+'[1]4.1c O&amp;M Costs HON'!BM92=0,"",'[1]4.1c O&amp;M Costs HON'!BM83+'[1]4.1c O&amp;M Costs HON'!BM84+'[1]4.1c O&amp;M Costs HON'!BM85+'[1]4.1c O&amp;M Costs HON'!BM91+'[1]4.1c O&amp;M Costs HON'!BM92)</f>
        <v/>
      </c>
      <c r="P30" s="13" t="str">
        <f>IF('[1]4.1c O&amp;M Costs HON'!BN83+'[1]4.1c O&amp;M Costs HON'!BN84+'[1]4.1c O&amp;M Costs HON'!BN85+'[1]4.1c O&amp;M Costs HON'!BN91+'[1]4.1c O&amp;M Costs HON'!BN92=0,"",'[1]4.1c O&amp;M Costs HON'!BN83+'[1]4.1c O&amp;M Costs HON'!BN84+'[1]4.1c O&amp;M Costs HON'!BN85+'[1]4.1c O&amp;M Costs HON'!BN91+'[1]4.1c O&amp;M Costs HON'!BN92)</f>
        <v/>
      </c>
      <c r="Q30" s="13" t="str">
        <f>IF('[1]4.1c O&amp;M Costs HON'!BO83+'[1]4.1c O&amp;M Costs HON'!BO84+'[1]4.1c O&amp;M Costs HON'!BO85+'[1]4.1c O&amp;M Costs HON'!BO91+'[1]4.1c O&amp;M Costs HON'!BO92=0,"",'[1]4.1c O&amp;M Costs HON'!BO83+'[1]4.1c O&amp;M Costs HON'!BO84+'[1]4.1c O&amp;M Costs HON'!BO85+'[1]4.1c O&amp;M Costs HON'!BO91+'[1]4.1c O&amp;M Costs HON'!BO92)</f>
        <v/>
      </c>
      <c r="R30" s="13" t="str">
        <f>IF('[1]4.1c O&amp;M Costs HON'!BP83+'[1]4.1c O&amp;M Costs HON'!BP84+'[1]4.1c O&amp;M Costs HON'!BP85+'[1]4.1c O&amp;M Costs HON'!BP91+'[1]4.1c O&amp;M Costs HON'!BP92=0,"",'[1]4.1c O&amp;M Costs HON'!BP83+'[1]4.1c O&amp;M Costs HON'!BP84+'[1]4.1c O&amp;M Costs HON'!BP85+'[1]4.1c O&amp;M Costs HON'!BP91+'[1]4.1c O&amp;M Costs HON'!BP92)</f>
        <v/>
      </c>
      <c r="S30" s="13" t="str">
        <f>IF('[1]4.1c O&amp;M Costs HON'!BQ83+'[1]4.1c O&amp;M Costs HON'!BQ84+'[1]4.1c O&amp;M Costs HON'!BQ85+'[1]4.1c O&amp;M Costs HON'!BQ91+'[1]4.1c O&amp;M Costs HON'!BQ92=0,"",'[1]4.1c O&amp;M Costs HON'!BQ83+'[1]4.1c O&amp;M Costs HON'!BQ84+'[1]4.1c O&amp;M Costs HON'!BQ85+'[1]4.1c O&amp;M Costs HON'!BQ91+'[1]4.1c O&amp;M Costs HON'!BQ92)</f>
        <v/>
      </c>
      <c r="T30" s="13" t="str">
        <f>IF('[1]4.1c O&amp;M Costs HON'!BR83+'[1]4.1c O&amp;M Costs HON'!BR84+'[1]4.1c O&amp;M Costs HON'!BR85+'[1]4.1c O&amp;M Costs HON'!BR91+'[1]4.1c O&amp;M Costs HON'!BR92=0,"",'[1]4.1c O&amp;M Costs HON'!BR83+'[1]4.1c O&amp;M Costs HON'!BR84+'[1]4.1c O&amp;M Costs HON'!BR85+'[1]4.1c O&amp;M Costs HON'!BR91+'[1]4.1c O&amp;M Costs HON'!BR92)</f>
        <v/>
      </c>
      <c r="U30" s="13" t="str">
        <f>IF('[1]4.1c O&amp;M Costs HON'!BS83+'[1]4.1c O&amp;M Costs HON'!BS84+'[1]4.1c O&amp;M Costs HON'!BS85+'[1]4.1c O&amp;M Costs HON'!BS91+'[1]4.1c O&amp;M Costs HON'!BS92=0,"",'[1]4.1c O&amp;M Costs HON'!BS83+'[1]4.1c O&amp;M Costs HON'!BS84+'[1]4.1c O&amp;M Costs HON'!BS85+'[1]4.1c O&amp;M Costs HON'!BS91+'[1]4.1c O&amp;M Costs HON'!BS92)</f>
        <v/>
      </c>
      <c r="V30" s="13" t="str">
        <f>IF('[1]4.1c O&amp;M Costs HON'!BT83+'[1]4.1c O&amp;M Costs HON'!BT84+'[1]4.1c O&amp;M Costs HON'!BT85+'[1]4.1c O&amp;M Costs HON'!BT91+'[1]4.1c O&amp;M Costs HON'!BT92=0,"",'[1]4.1c O&amp;M Costs HON'!BT83+'[1]4.1c O&amp;M Costs HON'!BT84+'[1]4.1c O&amp;M Costs HON'!BT85+'[1]4.1c O&amp;M Costs HON'!BT91+'[1]4.1c O&amp;M Costs HON'!BT92)</f>
        <v/>
      </c>
      <c r="W30" s="15">
        <f t="shared" si="8"/>
        <v>14473.937414070313</v>
      </c>
    </row>
    <row r="31" spans="1:23" x14ac:dyDescent="0.25">
      <c r="A31" s="34"/>
      <c r="B31" s="14" t="s">
        <v>2</v>
      </c>
      <c r="C31" s="15">
        <f>SUM(C27:C30)</f>
        <v>3111.5796761452589</v>
      </c>
      <c r="D31" s="15">
        <f t="shared" ref="D31:V31" si="9">SUM(D27:D30)</f>
        <v>3318.4847594352077</v>
      </c>
      <c r="E31" s="15">
        <f t="shared" si="9"/>
        <v>3293.8815499201919</v>
      </c>
      <c r="F31" s="15">
        <f t="shared" si="9"/>
        <v>3512.908831033481</v>
      </c>
      <c r="G31" s="15">
        <f t="shared" si="9"/>
        <v>3842.1073376797349</v>
      </c>
      <c r="H31" s="15">
        <f t="shared" si="9"/>
        <v>568.39886281302995</v>
      </c>
      <c r="I31" s="15">
        <f t="shared" si="9"/>
        <v>449.85585134851709</v>
      </c>
      <c r="J31" s="15">
        <f t="shared" si="9"/>
        <v>601.70033297519694</v>
      </c>
      <c r="K31" s="15">
        <f t="shared" si="9"/>
        <v>476.2120990313818</v>
      </c>
      <c r="L31" s="15">
        <f t="shared" si="9"/>
        <v>1083.4589698093246</v>
      </c>
      <c r="M31" s="15">
        <f t="shared" si="9"/>
        <v>504.11251200594648</v>
      </c>
      <c r="N31" s="15">
        <f t="shared" si="9"/>
        <v>674.27080346220964</v>
      </c>
      <c r="O31" s="15">
        <f t="shared" si="9"/>
        <v>533.64756014777083</v>
      </c>
      <c r="P31" s="15">
        <f t="shared" si="9"/>
        <v>713.77512078541895</v>
      </c>
      <c r="Q31" s="15">
        <f t="shared" si="9"/>
        <v>1126.1277136152798</v>
      </c>
      <c r="R31" s="15">
        <f t="shared" si="9"/>
        <v>755.59392522442715</v>
      </c>
      <c r="S31" s="15">
        <f t="shared" si="9"/>
        <v>598.01025431926746</v>
      </c>
      <c r="T31" s="15">
        <f t="shared" si="9"/>
        <v>799.86281842918515</v>
      </c>
      <c r="U31" s="15">
        <f t="shared" si="9"/>
        <v>633.04660281286692</v>
      </c>
      <c r="V31" s="15">
        <f t="shared" si="9"/>
        <v>1552.1176001405211</v>
      </c>
      <c r="W31" s="15">
        <f>SUM(C31:V31)</f>
        <v>28149.153181134221</v>
      </c>
    </row>
    <row r="32" spans="1:23" x14ac:dyDescent="0.25">
      <c r="A32" s="3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8"/>
    </row>
    <row r="33" spans="1:23" x14ac:dyDescent="0.25">
      <c r="A33" s="31" t="str">
        <f>CONCATENATE("2.1.6 Establish ",AD7," km of agroforestry systems using diversified living fence arrangements in basic grains crops.")</f>
        <v>2.1.6 Establish 180 km of agroforestry systems using diversified living fence arrangements in basic grains crops.</v>
      </c>
      <c r="B33" s="4" t="s">
        <v>11</v>
      </c>
      <c r="C33" s="11" t="str">
        <f>IF('[1]4.1c O&amp;M Costs HON'!BA129+'[1]4.1c O&amp;M Costs HON'!BA143+'[1]4.1c O&amp;M Costs HON'!BA144=0,"",'[1]4.1c O&amp;M Costs HON'!BA129+'[1]4.1c O&amp;M Costs HON'!BA143+'[1]4.1c O&amp;M Costs HON'!BA144)</f>
        <v/>
      </c>
      <c r="D33" s="11">
        <f>IF('[1]4.1c O&amp;M Costs HON'!BB129+'[1]4.1c O&amp;M Costs HON'!BB143+'[1]4.1c O&amp;M Costs HON'!BB144=0,"",'[1]4.1c O&amp;M Costs HON'!BB129+'[1]4.1c O&amp;M Costs HON'!BB143+'[1]4.1c O&amp;M Costs HON'!BB144)</f>
        <v>27433.988604562644</v>
      </c>
      <c r="E33" s="11" t="str">
        <f>IF('[1]4.1c O&amp;M Costs HON'!BC129+'[1]4.1c O&amp;M Costs HON'!BC143+'[1]4.1c O&amp;M Costs HON'!BC144=0,"",'[1]4.1c O&amp;M Costs HON'!BC129+'[1]4.1c O&amp;M Costs HON'!BC143+'[1]4.1c O&amp;M Costs HON'!BC144)</f>
        <v/>
      </c>
      <c r="F33" s="11">
        <f>IF('[1]4.1c O&amp;M Costs HON'!BD129+'[1]4.1c O&amp;M Costs HON'!BD143+'[1]4.1c O&amp;M Costs HON'!BD144=0,"",'[1]4.1c O&amp;M Costs HON'!BD129+'[1]4.1c O&amp;M Costs HON'!BD143+'[1]4.1c O&amp;M Costs HON'!BD144)</f>
        <v>29686.208179998983</v>
      </c>
      <c r="G33" s="11" t="str">
        <f>IF('[1]4.1c O&amp;M Costs HON'!BE129+'[1]4.1c O&amp;M Costs HON'!BE143+'[1]4.1c O&amp;M Costs HON'!BE144=0,"",'[1]4.1c O&amp;M Costs HON'!BE129+'[1]4.1c O&amp;M Costs HON'!BE143+'[1]4.1c O&amp;M Costs HON'!BE144)</f>
        <v/>
      </c>
      <c r="H33" s="11">
        <f>IF('[1]4.1c O&amp;M Costs HON'!BF129+'[1]4.1c O&amp;M Costs HON'!BF143+'[1]4.1c O&amp;M Costs HON'!BF144=0,"",'[1]4.1c O&amp;M Costs HON'!BF129+'[1]4.1c O&amp;M Costs HON'!BF143+'[1]4.1c O&amp;M Costs HON'!BF144)</f>
        <v>32132.14646327767</v>
      </c>
      <c r="I33" s="11" t="str">
        <f>IF('[1]4.1c O&amp;M Costs HON'!BG129+'[1]4.1c O&amp;M Costs HON'!BG143+'[1]4.1c O&amp;M Costs HON'!BG144=0,"",'[1]4.1c O&amp;M Costs HON'!BG129+'[1]4.1c O&amp;M Costs HON'!BG143+'[1]4.1c O&amp;M Costs HON'!BG144)</f>
        <v/>
      </c>
      <c r="J33" s="11">
        <f>IF('[1]4.1c O&amp;M Costs HON'!BH129+'[1]4.1c O&amp;M Costs HON'!BH143+'[1]4.1c O&amp;M Costs HON'!BH144=0,"",'[1]4.1c O&amp;M Costs HON'!BH129+'[1]4.1c O&amp;M Costs HON'!BH143+'[1]4.1c O&amp;M Costs HON'!BH144)</f>
        <v>34789.068534749844</v>
      </c>
      <c r="K33" s="11" t="str">
        <f>IF('[1]4.1c O&amp;M Costs HON'!BI129+'[1]4.1c O&amp;M Costs HON'!BI143+'[1]4.1c O&amp;M Costs HON'!BI144=0,"",'[1]4.1c O&amp;M Costs HON'!BI129+'[1]4.1c O&amp;M Costs HON'!BI143+'[1]4.1c O&amp;M Costs HON'!BI144)</f>
        <v/>
      </c>
      <c r="L33" s="11">
        <f>IF('[1]4.1c O&amp;M Costs HON'!BJ129+'[1]4.1c O&amp;M Costs HON'!BJ143+'[1]4.1c O&amp;M Costs HON'!BJ144=0,"",'[1]4.1c O&amp;M Costs HON'!BJ129+'[1]4.1c O&amp;M Costs HON'!BJ143+'[1]4.1c O&amp;M Costs HON'!BJ144)</f>
        <v>37675.817546082922</v>
      </c>
      <c r="M33" s="11" t="str">
        <f>IF('[1]4.1c O&amp;M Costs HON'!BK129+'[1]4.1c O&amp;M Costs HON'!BK143+'[1]4.1c O&amp;M Costs HON'!BK144=0,"",'[1]4.1c O&amp;M Costs HON'!BK129+'[1]4.1c O&amp;M Costs HON'!BK143+'[1]4.1c O&amp;M Costs HON'!BK144)</f>
        <v/>
      </c>
      <c r="N33" s="11">
        <f>IF('[1]4.1c O&amp;M Costs HON'!BL129+'[1]4.1c O&amp;M Costs HON'!BL143+'[1]4.1c O&amp;M Costs HON'!BL144=0,"",'[1]4.1c O&amp;M Costs HON'!BL129+'[1]4.1c O&amp;M Costs HON'!BL143+'[1]4.1c O&amp;M Costs HON'!BL144)</f>
        <v>40812.961436072859</v>
      </c>
      <c r="O33" s="11" t="str">
        <f>IF('[1]4.1c O&amp;M Costs HON'!BM129+'[1]4.1c O&amp;M Costs HON'!BM143+'[1]4.1c O&amp;M Costs HON'!BM144=0,"",'[1]4.1c O&amp;M Costs HON'!BM129+'[1]4.1c O&amp;M Costs HON'!BM143+'[1]4.1c O&amp;M Costs HON'!BM144)</f>
        <v/>
      </c>
      <c r="P33" s="11">
        <f>IF('[1]4.1c O&amp;M Costs HON'!BN129+'[1]4.1c O&amp;M Costs HON'!BN143+'[1]4.1c O&amp;M Costs HON'!BN144=0,"",'[1]4.1c O&amp;M Costs HON'!BN129+'[1]4.1c O&amp;M Costs HON'!BN143+'[1]4.1c O&amp;M Costs HON'!BN144)</f>
        <v>44222.953438871285</v>
      </c>
      <c r="Q33" s="11" t="str">
        <f>IF('[1]4.1c O&amp;M Costs HON'!BO129+'[1]4.1c O&amp;M Costs HON'!BO143+'[1]4.1c O&amp;M Costs HON'!BO144=0,"",'[1]4.1c O&amp;M Costs HON'!BO129+'[1]4.1c O&amp;M Costs HON'!BO143+'[1]4.1c O&amp;M Costs HON'!BO144)</f>
        <v/>
      </c>
      <c r="R33" s="11">
        <f>IF('[1]4.1c O&amp;M Costs HON'!BP129+'[1]4.1c O&amp;M Costs HON'!BP143+'[1]4.1c O&amp;M Costs HON'!BP144=0,"",'[1]4.1c O&amp;M Costs HON'!BP129+'[1]4.1c O&amp;M Costs HON'!BP143+'[1]4.1c O&amp;M Costs HON'!BP144)</f>
        <v>47930.307690394948</v>
      </c>
      <c r="S33" s="11" t="str">
        <f>IF('[1]4.1c O&amp;M Costs HON'!BQ129+'[1]4.1c O&amp;M Costs HON'!BQ143+'[1]4.1c O&amp;M Costs HON'!BQ144=0,"",'[1]4.1c O&amp;M Costs HON'!BQ129+'[1]4.1c O&amp;M Costs HON'!BQ143+'[1]4.1c O&amp;M Costs HON'!BQ144)</f>
        <v/>
      </c>
      <c r="T33" s="11">
        <f>IF('[1]4.1c O&amp;M Costs HON'!BR129+'[1]4.1c O&amp;M Costs HON'!BR143+'[1]4.1c O&amp;M Costs HON'!BR144=0,"",'[1]4.1c O&amp;M Costs HON'!BR129+'[1]4.1c O&amp;M Costs HON'!BR143+'[1]4.1c O&amp;M Costs HON'!BR144)</f>
        <v>51961.791362853379</v>
      </c>
      <c r="U33" s="11" t="str">
        <f>IF('[1]4.1c O&amp;M Costs HON'!BS129+'[1]4.1c O&amp;M Costs HON'!BS143+'[1]4.1c O&amp;M Costs HON'!BS144=0,"",'[1]4.1c O&amp;M Costs HON'!BS129+'[1]4.1c O&amp;M Costs HON'!BS143+'[1]4.1c O&amp;M Costs HON'!BS144)</f>
        <v/>
      </c>
      <c r="V33" s="11">
        <f>IF('[1]4.1c O&amp;M Costs HON'!BT129+'[1]4.1c O&amp;M Costs HON'!BT143+'[1]4.1c O&amp;M Costs HON'!BT144=0,"",'[1]4.1c O&amp;M Costs HON'!BT129+'[1]4.1c O&amp;M Costs HON'!BT143+'[1]4.1c O&amp;M Costs HON'!BT144)</f>
        <v>56346.634893338916</v>
      </c>
      <c r="W33" s="17">
        <f t="shared" ref="W33:W35" si="10">SUM(C33:V33)</f>
        <v>402991.87815020344</v>
      </c>
    </row>
    <row r="34" spans="1:23" x14ac:dyDescent="0.25">
      <c r="A34" s="31"/>
      <c r="B34" s="4" t="s">
        <v>12</v>
      </c>
      <c r="C34" s="11" t="str">
        <f>IF('[1]4.1c O&amp;M Costs HON'!BA140=0,"",'[1]4.1c O&amp;M Costs HON'!BA140)</f>
        <v/>
      </c>
      <c r="D34" s="11" t="str">
        <f>IF('[1]4.1c O&amp;M Costs HON'!BB140=0,"",'[1]4.1c O&amp;M Costs HON'!BB140)</f>
        <v/>
      </c>
      <c r="E34" s="11" t="str">
        <f>IF('[1]4.1c O&amp;M Costs HON'!BC140=0,"",'[1]4.1c O&amp;M Costs HON'!BC140)</f>
        <v/>
      </c>
      <c r="F34" s="11" t="str">
        <f>IF('[1]4.1c O&amp;M Costs HON'!BD140=0,"",'[1]4.1c O&amp;M Costs HON'!BD140)</f>
        <v/>
      </c>
      <c r="G34" s="11">
        <f>IF('[1]4.1c O&amp;M Costs HON'!BE140=0,"",'[1]4.1c O&amp;M Costs HON'!BE140)</f>
        <v>1776.2158704506587</v>
      </c>
      <c r="H34" s="11" t="str">
        <f>IF('[1]4.1c O&amp;M Costs HON'!BF140=0,"",'[1]4.1c O&amp;M Costs HON'!BF140)</f>
        <v/>
      </c>
      <c r="I34" s="11" t="str">
        <f>IF('[1]4.1c O&amp;M Costs HON'!BG140=0,"",'[1]4.1c O&amp;M Costs HON'!BG140)</f>
        <v/>
      </c>
      <c r="J34" s="11" t="str">
        <f>IF('[1]4.1c O&amp;M Costs HON'!BH140=0,"",'[1]4.1c O&amp;M Costs HON'!BH140)</f>
        <v/>
      </c>
      <c r="K34" s="11" t="str">
        <f>IF('[1]4.1c O&amp;M Costs HON'!BI140=0,"",'[1]4.1c O&amp;M Costs HON'!BI140)</f>
        <v/>
      </c>
      <c r="L34" s="11">
        <f>IF('[1]4.1c O&amp;M Costs HON'!BJ140=0,"",'[1]4.1c O&amp;M Costs HON'!BJ140)</f>
        <v>2232.5304662442422</v>
      </c>
      <c r="M34" s="11" t="str">
        <f>IF('[1]4.1c O&amp;M Costs HON'!BK140=0,"",'[1]4.1c O&amp;M Costs HON'!BK140)</f>
        <v/>
      </c>
      <c r="N34" s="11" t="str">
        <f>IF('[1]4.1c O&amp;M Costs HON'!BL140=0,"",'[1]4.1c O&amp;M Costs HON'!BL140)</f>
        <v/>
      </c>
      <c r="O34" s="11" t="str">
        <f>IF('[1]4.1c O&amp;M Costs HON'!BM140=0,"",'[1]4.1c O&amp;M Costs HON'!BM140)</f>
        <v/>
      </c>
      <c r="P34" s="11" t="str">
        <f>IF('[1]4.1c O&amp;M Costs HON'!BN140=0,"",'[1]4.1c O&amp;M Costs HON'!BN140)</f>
        <v/>
      </c>
      <c r="Q34" s="11">
        <f>IF('[1]4.1c O&amp;M Costs HON'!BO140=0,"",'[1]4.1c O&amp;M Costs HON'!BO140)</f>
        <v>2806.0734990753995</v>
      </c>
      <c r="R34" s="11" t="str">
        <f>IF('[1]4.1c O&amp;M Costs HON'!BP140=0,"",'[1]4.1c O&amp;M Costs HON'!BP140)</f>
        <v/>
      </c>
      <c r="S34" s="11" t="str">
        <f>IF('[1]4.1c O&amp;M Costs HON'!BQ140=0,"",'[1]4.1c O&amp;M Costs HON'!BQ140)</f>
        <v/>
      </c>
      <c r="T34" s="11" t="str">
        <f>IF('[1]4.1c O&amp;M Costs HON'!BR140=0,"",'[1]4.1c O&amp;M Costs HON'!BR140)</f>
        <v/>
      </c>
      <c r="U34" s="11" t="str">
        <f>IF('[1]4.1c O&amp;M Costs HON'!BS140=0,"",'[1]4.1c O&amp;M Costs HON'!BS140)</f>
        <v/>
      </c>
      <c r="V34" s="11">
        <f>IF('[1]4.1c O&amp;M Costs HON'!BT140=0,"",'[1]4.1c O&amp;M Costs HON'!BT140)</f>
        <v>3526.9612671667878</v>
      </c>
      <c r="W34" s="17">
        <f t="shared" si="10"/>
        <v>10341.781102937088</v>
      </c>
    </row>
    <row r="35" spans="1:23" x14ac:dyDescent="0.25">
      <c r="A35" s="31"/>
      <c r="B35" s="4" t="s">
        <v>13</v>
      </c>
      <c r="C35" s="11" t="str">
        <f>IF('[1]4.1c O&amp;M Costs HON'!BA139=0,"",'[1]4.1c O&amp;M Costs HON'!BA139)</f>
        <v/>
      </c>
      <c r="D35" s="11" t="str">
        <f>IF('[1]4.1c O&amp;M Costs HON'!BB139=0,"",'[1]4.1c O&amp;M Costs HON'!BB139)</f>
        <v/>
      </c>
      <c r="E35" s="11" t="str">
        <f>IF('[1]4.1c O&amp;M Costs HON'!BC139=0,"",'[1]4.1c O&amp;M Costs HON'!BC139)</f>
        <v/>
      </c>
      <c r="F35" s="11" t="str">
        <f>IF('[1]4.1c O&amp;M Costs HON'!BD139=0,"",'[1]4.1c O&amp;M Costs HON'!BD139)</f>
        <v/>
      </c>
      <c r="G35" s="11">
        <f>IF('[1]4.1c O&amp;M Costs HON'!BE139=0,"",'[1]4.1c O&amp;M Costs HON'!BE139)</f>
        <v>14209.72696360527</v>
      </c>
      <c r="H35" s="11" t="str">
        <f>IF('[1]4.1c O&amp;M Costs HON'!BF139=0,"",'[1]4.1c O&amp;M Costs HON'!BF139)</f>
        <v/>
      </c>
      <c r="I35" s="11" t="str">
        <f>IF('[1]4.1c O&amp;M Costs HON'!BG139=0,"",'[1]4.1c O&amp;M Costs HON'!BG139)</f>
        <v/>
      </c>
      <c r="J35" s="11" t="str">
        <f>IF('[1]4.1c O&amp;M Costs HON'!BH139=0,"",'[1]4.1c O&amp;M Costs HON'!BH139)</f>
        <v/>
      </c>
      <c r="K35" s="11" t="str">
        <f>IF('[1]4.1c O&amp;M Costs HON'!BI139=0,"",'[1]4.1c O&amp;M Costs HON'!BI139)</f>
        <v/>
      </c>
      <c r="L35" s="11">
        <f>IF('[1]4.1c O&amp;M Costs HON'!BJ139=0,"",'[1]4.1c O&amp;M Costs HON'!BJ139)</f>
        <v>17860.243729953938</v>
      </c>
      <c r="M35" s="11" t="str">
        <f>IF('[1]4.1c O&amp;M Costs HON'!BK139=0,"",'[1]4.1c O&amp;M Costs HON'!BK139)</f>
        <v/>
      </c>
      <c r="N35" s="11" t="str">
        <f>IF('[1]4.1c O&amp;M Costs HON'!BL139=0,"",'[1]4.1c O&amp;M Costs HON'!BL139)</f>
        <v/>
      </c>
      <c r="O35" s="11" t="str">
        <f>IF('[1]4.1c O&amp;M Costs HON'!BM139=0,"",'[1]4.1c O&amp;M Costs HON'!BM139)</f>
        <v/>
      </c>
      <c r="P35" s="11" t="str">
        <f>IF('[1]4.1c O&amp;M Costs HON'!BN139=0,"",'[1]4.1c O&amp;M Costs HON'!BN139)</f>
        <v/>
      </c>
      <c r="Q35" s="11">
        <f>IF('[1]4.1c O&amp;M Costs HON'!BO139=0,"",'[1]4.1c O&amp;M Costs HON'!BO139)</f>
        <v>22448.587992603196</v>
      </c>
      <c r="R35" s="11" t="str">
        <f>IF('[1]4.1c O&amp;M Costs HON'!BP139=0,"",'[1]4.1c O&amp;M Costs HON'!BP139)</f>
        <v/>
      </c>
      <c r="S35" s="11" t="str">
        <f>IF('[1]4.1c O&amp;M Costs HON'!BQ139=0,"",'[1]4.1c O&amp;M Costs HON'!BQ139)</f>
        <v/>
      </c>
      <c r="T35" s="11" t="str">
        <f>IF('[1]4.1c O&amp;M Costs HON'!BR139=0,"",'[1]4.1c O&amp;M Costs HON'!BR139)</f>
        <v/>
      </c>
      <c r="U35" s="11" t="str">
        <f>IF('[1]4.1c O&amp;M Costs HON'!BS139=0,"",'[1]4.1c O&amp;M Costs HON'!BS139)</f>
        <v/>
      </c>
      <c r="V35" s="11">
        <f>IF('[1]4.1c O&amp;M Costs HON'!BT139=0,"",'[1]4.1c O&amp;M Costs HON'!BT139)</f>
        <v>28215.690137334303</v>
      </c>
      <c r="W35" s="17">
        <f t="shared" si="10"/>
        <v>82734.248823496702</v>
      </c>
    </row>
    <row r="36" spans="1:23" x14ac:dyDescent="0.25">
      <c r="A36" s="31"/>
      <c r="B36" s="12" t="s">
        <v>2</v>
      </c>
      <c r="C36" s="17">
        <f>SUM(C33:C35)</f>
        <v>0</v>
      </c>
      <c r="D36" s="17">
        <f>SUM(D33:D35)</f>
        <v>27433.988604562644</v>
      </c>
      <c r="E36" s="17">
        <f t="shared" ref="E36:V36" si="11">SUM(E33:E35)</f>
        <v>0</v>
      </c>
      <c r="F36" s="17">
        <f t="shared" si="11"/>
        <v>29686.208179998983</v>
      </c>
      <c r="G36" s="17">
        <f t="shared" si="11"/>
        <v>15985.942834055928</v>
      </c>
      <c r="H36" s="17">
        <f t="shared" si="11"/>
        <v>32132.14646327767</v>
      </c>
      <c r="I36" s="17">
        <f t="shared" si="11"/>
        <v>0</v>
      </c>
      <c r="J36" s="17">
        <f t="shared" si="11"/>
        <v>34789.068534749844</v>
      </c>
      <c r="K36" s="17">
        <f t="shared" si="11"/>
        <v>0</v>
      </c>
      <c r="L36" s="17">
        <f t="shared" si="11"/>
        <v>57768.591742281104</v>
      </c>
      <c r="M36" s="17">
        <f t="shared" si="11"/>
        <v>0</v>
      </c>
      <c r="N36" s="17">
        <f t="shared" si="11"/>
        <v>40812.961436072859</v>
      </c>
      <c r="O36" s="17">
        <f t="shared" si="11"/>
        <v>0</v>
      </c>
      <c r="P36" s="17">
        <f t="shared" si="11"/>
        <v>44222.953438871285</v>
      </c>
      <c r="Q36" s="17">
        <f t="shared" si="11"/>
        <v>25254.661491678595</v>
      </c>
      <c r="R36" s="17">
        <f t="shared" si="11"/>
        <v>47930.307690394948</v>
      </c>
      <c r="S36" s="17">
        <f t="shared" si="11"/>
        <v>0</v>
      </c>
      <c r="T36" s="17">
        <f t="shared" si="11"/>
        <v>51961.791362853379</v>
      </c>
      <c r="U36" s="17">
        <f t="shared" si="11"/>
        <v>0</v>
      </c>
      <c r="V36" s="17">
        <f t="shared" si="11"/>
        <v>88089.286297840008</v>
      </c>
      <c r="W36" s="17">
        <f>SUM(C36:V36)</f>
        <v>496067.90807663725</v>
      </c>
    </row>
    <row r="37" spans="1:23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5"/>
    </row>
    <row r="38" spans="1:23" x14ac:dyDescent="0.25">
      <c r="A38" s="34" t="str">
        <f>CONCATENATE("2.1.7 Establish ",AD8," ha of agroforestry systems for natural shade in coffee plantations.")</f>
        <v>2.1.7 Establish 180 ha of agroforestry systems for natural shade in coffee plantations.</v>
      </c>
      <c r="B38" s="7" t="s">
        <v>14</v>
      </c>
      <c r="C38" s="15">
        <f>+IF('[1]4.1c O&amp;M Costs HON'!BA162+'[1]4.1c O&amp;M Costs HON'!BA170=0,"",'[1]4.1c O&amp;M Costs HON'!BA162+'[1]4.1c O&amp;M Costs HON'!BA170)</f>
        <v>16377.578633917947</v>
      </c>
      <c r="D38" s="15">
        <f>+IF('[1]4.1c O&amp;M Costs HON'!BB162+'[1]4.1c O&amp;M Costs HON'!BB170=0,"",'[1]4.1c O&amp;M Costs HON'!BB162+'[1]4.1c O&amp;M Costs HON'!BB170)</f>
        <v>16850.516564730558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f>+IF('[1]4.1c O&amp;M Costs HON'!BJ162+'[1]4.1c O&amp;M Costs HON'!BJ170=0,"",'[1]4.1c O&amp;M Costs HON'!BJ162+'[1]4.1c O&amp;M Costs HON'!BJ170)</f>
        <v>21160.280716894384</v>
      </c>
      <c r="M38" s="15">
        <f>+IF('[1]4.1c O&amp;M Costs HON'!BK162+'[1]4.1c O&amp;M Costs HON'!BK170=0,"",'[1]4.1c O&amp;M Costs HON'!BK162+'[1]4.1c O&amp;M Costs HON'!BK170)</f>
        <v>21771.329492867684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f>+IF('[1]4.1c O&amp;M Costs HON'!BT162+'[1]4.1c O&amp;M Costs HON'!BT170=0,"",'[1]4.1c O&amp;M Costs HON'!BT162+'[1]4.1c O&amp;M Costs HON'!BT170)</f>
        <v>28129.154739333626</v>
      </c>
      <c r="W38" s="15">
        <f>SUM(C38:V38)</f>
        <v>104288.8601477442</v>
      </c>
    </row>
    <row r="39" spans="1:23" x14ac:dyDescent="0.25">
      <c r="A39" s="34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8"/>
    </row>
    <row r="40" spans="1:23" x14ac:dyDescent="0.25">
      <c r="A40" s="31" t="str">
        <f>CONCATENATE("2.1.8 Establish ",AD9," km of silvopasture systems using diversified living fence arrangements.")</f>
        <v>2.1.8 Establish 168 km of silvopasture systems using diversified living fence arrangements.</v>
      </c>
      <c r="B40" s="4" t="s">
        <v>11</v>
      </c>
      <c r="C40" s="11">
        <f>+IF('[1]4.1c O&amp;M Costs HON'!BA179+'[1]4.1c O&amp;M Costs HON'!BA193+'[1]4.1c O&amp;M Costs HON'!BA194=0,"",'[1]4.1c O&amp;M Costs HON'!BA179+'[1]4.1c O&amp;M Costs HON'!BA193+'[1]4.1c O&amp;M Costs HON'!BA194)</f>
        <v>9429.7418156569202</v>
      </c>
      <c r="D40" s="11">
        <f>+IF('[1]4.1c O&amp;M Costs HON'!BB179+'[1]4.1c O&amp;M Costs HON'!BB193+'[1]4.1c O&amp;M Costs HON'!BB194=0,"",'[1]4.1c O&amp;M Costs HON'!BB179+'[1]4.1c O&amp;M Costs HON'!BB193+'[1]4.1c O&amp;M Costs HON'!BB194)</f>
        <v>30904.410430825046</v>
      </c>
      <c r="E40" s="11" t="str">
        <f>+IF('[1]4.1c O&amp;M Costs HON'!BC179+'[1]4.1c O&amp;M Costs HON'!BC193+'[1]4.1c O&amp;M Costs HON'!BC194=0,"",'[1]4.1c O&amp;M Costs HON'!BC179+'[1]4.1c O&amp;M Costs HON'!BC193+'[1]4.1c O&amp;M Costs HON'!BC194)</f>
        <v/>
      </c>
      <c r="F40" s="11">
        <f>+IF('[1]4.1c O&amp;M Costs HON'!BD179+'[1]4.1c O&amp;M Costs HON'!BD193+'[1]4.1c O&amp;M Costs HON'!BD194=0,"",'[1]4.1c O&amp;M Costs HON'!BD179+'[1]4.1c O&amp;M Costs HON'!BD193+'[1]4.1c O&amp;M Costs HON'!BD194)</f>
        <v>33514.01796012569</v>
      </c>
      <c r="G40" s="11" t="str">
        <f>+IF('[1]4.1c O&amp;M Costs HON'!BE179+'[1]4.1c O&amp;M Costs HON'!BE193+'[1]4.1c O&amp;M Costs HON'!BE194=0,"",'[1]4.1c O&amp;M Costs HON'!BE179+'[1]4.1c O&amp;M Costs HON'!BE193+'[1]4.1c O&amp;M Costs HON'!BE194)</f>
        <v/>
      </c>
      <c r="H40" s="11">
        <f>+IF('[1]4.1c O&amp;M Costs HON'!BF179+'[1]4.1c O&amp;M Costs HON'!BF193+'[1]4.1c O&amp;M Costs HON'!BF194=0,"",'[1]4.1c O&amp;M Costs HON'!BF179+'[1]4.1c O&amp;M Costs HON'!BF193+'[1]4.1c O&amp;M Costs HON'!BF194)</f>
        <v>36353.037936985587</v>
      </c>
      <c r="I40" s="11" t="str">
        <f>+IF('[1]4.1c O&amp;M Costs HON'!BG179+'[1]4.1c O&amp;M Costs HON'!BG193+'[1]4.1c O&amp;M Costs HON'!BG194=0,"",'[1]4.1c O&amp;M Costs HON'!BG179+'[1]4.1c O&amp;M Costs HON'!BG193+'[1]4.1c O&amp;M Costs HON'!BG194)</f>
        <v/>
      </c>
      <c r="J40" s="11">
        <f>+IF('[1]4.1c O&amp;M Costs HON'!BH179+'[1]4.1c O&amp;M Costs HON'!BH193+'[1]4.1c O&amp;M Costs HON'!BH194=0,"",'[1]4.1c O&amp;M Costs HON'!BH179+'[1]4.1c O&amp;M Costs HON'!BH193+'[1]4.1c O&amp;M Costs HON'!BH194)</f>
        <v>39442.239808910781</v>
      </c>
      <c r="K40" s="11" t="str">
        <f>+IF('[1]4.1c O&amp;M Costs HON'!BI179+'[1]4.1c O&amp;M Costs HON'!BI193+'[1]4.1c O&amp;M Costs HON'!BI194=0,"",'[1]4.1c O&amp;M Costs HON'!BI179+'[1]4.1c O&amp;M Costs HON'!BI193+'[1]4.1c O&amp;M Costs HON'!BI194)</f>
        <v/>
      </c>
      <c r="L40" s="11">
        <f>+IF('[1]4.1c O&amp;M Costs HON'!BJ179+'[1]4.1c O&amp;M Costs HON'!BJ193+'[1]4.1c O&amp;M Costs HON'!BJ194=0,"",'[1]4.1c O&amp;M Costs HON'!BJ179+'[1]4.1c O&amp;M Costs HON'!BJ193+'[1]4.1c O&amp;M Costs HON'!BJ194)</f>
        <v>42804.311749713241</v>
      </c>
      <c r="M40" s="11" t="str">
        <f>+IF('[1]4.1c O&amp;M Costs HON'!BK179+'[1]4.1c O&amp;M Costs HON'!BK193+'[1]4.1c O&amp;M Costs HON'!BK194=0,"",'[1]4.1c O&amp;M Costs HON'!BK179+'[1]4.1c O&amp;M Costs HON'!BK193+'[1]4.1c O&amp;M Costs HON'!BK194)</f>
        <v/>
      </c>
      <c r="N40" s="11">
        <f>+IF('[1]4.1c O&amp;M Costs HON'!BL179+'[1]4.1c O&amp;M Costs HON'!BL193+'[1]4.1c O&amp;M Costs HON'!BL194=0,"",'[1]4.1c O&amp;M Costs HON'!BL179+'[1]4.1c O&amp;M Costs HON'!BL193+'[1]4.1c O&amp;M Costs HON'!BL194)</f>
        <v>46464.040295666367</v>
      </c>
      <c r="O40" s="11" t="str">
        <f>+IF('[1]4.1c O&amp;M Costs HON'!BM179+'[1]4.1c O&amp;M Costs HON'!BM193+'[1]4.1c O&amp;M Costs HON'!BM194=0,"",'[1]4.1c O&amp;M Costs HON'!BM179+'[1]4.1c O&amp;M Costs HON'!BM193+'[1]4.1c O&amp;M Costs HON'!BM194)</f>
        <v/>
      </c>
      <c r="P40" s="11">
        <f>+IF('[1]4.1c O&amp;M Costs HON'!BN179+'[1]4.1c O&amp;M Costs HON'!BN193+'[1]4.1c O&amp;M Costs HON'!BN194=0,"",'[1]4.1c O&amp;M Costs HON'!BN179+'[1]4.1c O&amp;M Costs HON'!BN193+'[1]4.1c O&amp;M Costs HON'!BN194)</f>
        <v>50448.506944228742</v>
      </c>
      <c r="Q40" s="11" t="str">
        <f>+IF('[1]4.1c O&amp;M Costs HON'!BO179+'[1]4.1c O&amp;M Costs HON'!BO193+'[1]4.1c O&amp;M Costs HON'!BO194=0,"",'[1]4.1c O&amp;M Costs HON'!BO179+'[1]4.1c O&amp;M Costs HON'!BO193+'[1]4.1c O&amp;M Costs HON'!BO194)</f>
        <v/>
      </c>
      <c r="R40" s="11">
        <f>+IF('[1]4.1c O&amp;M Costs HON'!BP179+'[1]4.1c O&amp;M Costs HON'!BP193+'[1]4.1c O&amp;M Costs HON'!BP194=0,"",'[1]4.1c O&amp;M Costs HON'!BP179+'[1]4.1c O&amp;M Costs HON'!BP193+'[1]4.1c O&amp;M Costs HON'!BP194)</f>
        <v>54787.303325731176</v>
      </c>
      <c r="S40" s="11" t="str">
        <f>+IF('[1]4.1c O&amp;M Costs HON'!BQ179+'[1]4.1c O&amp;M Costs HON'!BQ193+'[1]4.1c O&amp;M Costs HON'!BQ194=0,"",'[1]4.1c O&amp;M Costs HON'!BQ179+'[1]4.1c O&amp;M Costs HON'!BQ193+'[1]4.1c O&amp;M Costs HON'!BQ194)</f>
        <v/>
      </c>
      <c r="T40" s="11">
        <f>+IF('[1]4.1c O&amp;M Costs HON'!BR179+'[1]4.1c O&amp;M Costs HON'!BR193+'[1]4.1c O&amp;M Costs HON'!BR194=0,"",'[1]4.1c O&amp;M Costs HON'!BR179+'[1]4.1c O&amp;M Costs HON'!BR193+'[1]4.1c O&amp;M Costs HON'!BR194)</f>
        <v>59512.766711824457</v>
      </c>
      <c r="U40" s="11" t="str">
        <f>+IF('[1]4.1c O&amp;M Costs HON'!BS179+'[1]4.1c O&amp;M Costs HON'!BS193+'[1]4.1c O&amp;M Costs HON'!BS194=0,"",'[1]4.1c O&amp;M Costs HON'!BS179+'[1]4.1c O&amp;M Costs HON'!BS193+'[1]4.1c O&amp;M Costs HON'!BS194)</f>
        <v/>
      </c>
      <c r="V40" s="11">
        <f>+IF('[1]4.1c O&amp;M Costs HON'!BT179+'[1]4.1c O&amp;M Costs HON'!BT193+'[1]4.1c O&amp;M Costs HON'!BT194=0,"",'[1]4.1c O&amp;M Costs HON'!BT179+'[1]4.1c O&amp;M Costs HON'!BT193+'[1]4.1c O&amp;M Costs HON'!BT194)</f>
        <v>64660.23779253156</v>
      </c>
      <c r="W40" s="11">
        <f t="shared" ref="W40:W42" si="12">SUM(C40:V40)</f>
        <v>468320.61477219959</v>
      </c>
    </row>
    <row r="41" spans="1:23" x14ac:dyDescent="0.25">
      <c r="A41" s="31"/>
      <c r="B41" s="4" t="s">
        <v>8</v>
      </c>
      <c r="C41" s="11">
        <f>+IF('[1]4.1c O&amp;M Costs HON'!BA190=0,"",'[1]4.1c O&amp;M Costs HON'!BA190)</f>
        <v>2117.0337482997111</v>
      </c>
      <c r="D41" s="11">
        <f>+IF('[1]4.1c O&amp;M Costs HON'!BB190=0,"",'[1]4.1c O&amp;M Costs HON'!BB190)</f>
        <v>2216.0936581399624</v>
      </c>
      <c r="E41" s="11">
        <f>+IF('[1]4.1c O&amp;M Costs HON'!BC190=0,"",'[1]4.1c O&amp;M Costs HON'!BC190)</f>
        <v>2319.7887636852615</v>
      </c>
      <c r="F41" s="11">
        <f>+IF('[1]4.1c O&amp;M Costs HON'!BD190=0,"",'[1]4.1c O&amp;M Costs HON'!BD190)</f>
        <v>2428.3359542832632</v>
      </c>
      <c r="G41" s="11">
        <f>+IF('[1]4.1c O&amp;M Costs HON'!BE190=0,"",'[1]4.1c O&amp;M Costs HON'!BE190)</f>
        <v>2541.9622679338318</v>
      </c>
      <c r="H41" s="11" t="str">
        <f>+IF('[1]4.1c O&amp;M Costs HON'!BF190=0,"",'[1]4.1c O&amp;M Costs HON'!BF190)</f>
        <v/>
      </c>
      <c r="I41" s="11" t="str">
        <f>+IF('[1]4.1c O&amp;M Costs HON'!BG190=0,"",'[1]4.1c O&amp;M Costs HON'!BG190)</f>
        <v/>
      </c>
      <c r="J41" s="11" t="str">
        <f>+IF('[1]4.1c O&amp;M Costs HON'!BH190=0,"",'[1]4.1c O&amp;M Costs HON'!BH190)</f>
        <v/>
      </c>
      <c r="K41" s="11" t="str">
        <f>+IF('[1]4.1c O&amp;M Costs HON'!BI190=0,"",'[1]4.1c O&amp;M Costs HON'!BI190)</f>
        <v/>
      </c>
      <c r="L41" s="11">
        <f>+IF('[1]4.1c O&amp;M Costs HON'!BJ190=0,"",'[1]4.1c O&amp;M Costs HON'!BJ190)</f>
        <v>3194.9991561362049</v>
      </c>
      <c r="M41" s="11" t="str">
        <f>+IF('[1]4.1c O&amp;M Costs HON'!BK190=0,"",'[1]4.1c O&amp;M Costs HON'!BK190)</f>
        <v/>
      </c>
      <c r="N41" s="11" t="str">
        <f>+IF('[1]4.1c O&amp;M Costs HON'!BL190=0,"",'[1]4.1c O&amp;M Costs HON'!BL190)</f>
        <v/>
      </c>
      <c r="O41" s="11" t="str">
        <f>+IF('[1]4.1c O&amp;M Costs HON'!BM190=0,"",'[1]4.1c O&amp;M Costs HON'!BM190)</f>
        <v/>
      </c>
      <c r="P41" s="11" t="str">
        <f>+IF('[1]4.1c O&amp;M Costs HON'!BN190=0,"",'[1]4.1c O&amp;M Costs HON'!BN190)</f>
        <v/>
      </c>
      <c r="Q41" s="11">
        <f>+IF('[1]4.1c O&amp;M Costs HON'!BO190=0,"",'[1]4.1c O&amp;M Costs HON'!BO190)</f>
        <v>4015.802963121238</v>
      </c>
      <c r="R41" s="11" t="str">
        <f>+IF('[1]4.1c O&amp;M Costs HON'!BP190=0,"",'[1]4.1c O&amp;M Costs HON'!BP190)</f>
        <v/>
      </c>
      <c r="S41" s="11" t="str">
        <f>+IF('[1]4.1c O&amp;M Costs HON'!BQ190=0,"",'[1]4.1c O&amp;M Costs HON'!BQ190)</f>
        <v/>
      </c>
      <c r="T41" s="11" t="str">
        <f>+IF('[1]4.1c O&amp;M Costs HON'!BR190=0,"",'[1]4.1c O&amp;M Costs HON'!BR190)</f>
        <v/>
      </c>
      <c r="U41" s="11" t="str">
        <f>+IF('[1]4.1c O&amp;M Costs HON'!BS190=0,"",'[1]4.1c O&amp;M Costs HON'!BS190)</f>
        <v/>
      </c>
      <c r="V41" s="11">
        <f>+IF('[1]4.1c O&amp;M Costs HON'!BT190=0,"",'[1]4.1c O&amp;M Costs HON'!BT190)</f>
        <v>5047.4734579009146</v>
      </c>
      <c r="W41" s="11">
        <f t="shared" si="12"/>
        <v>23881.489969500384</v>
      </c>
    </row>
    <row r="42" spans="1:23" x14ac:dyDescent="0.25">
      <c r="A42" s="31"/>
      <c r="B42" s="4" t="s">
        <v>13</v>
      </c>
      <c r="C42" s="11" t="str">
        <f>+IF('[1]4.1c O&amp;M Costs HON'!BA189=0,"",'[1]4.1c O&amp;M Costs HON'!BA189)</f>
        <v/>
      </c>
      <c r="D42" s="11" t="str">
        <f>+IF('[1]4.1c O&amp;M Costs HON'!BB189=0,"",'[1]4.1c O&amp;M Costs HON'!BB189)</f>
        <v/>
      </c>
      <c r="E42" s="11" t="str">
        <f>+IF('[1]4.1c O&amp;M Costs HON'!BC189=0,"",'[1]4.1c O&amp;M Costs HON'!BC189)</f>
        <v/>
      </c>
      <c r="F42" s="11" t="str">
        <f>+IF('[1]4.1c O&amp;M Costs HON'!BD189=0,"",'[1]4.1c O&amp;M Costs HON'!BD189)</f>
        <v/>
      </c>
      <c r="G42" s="11">
        <f>+IF('[1]4.1c O&amp;M Costs HON'!BE189=0,"",'[1]4.1c O&amp;M Costs HON'!BE189)</f>
        <v>13262.411832698252</v>
      </c>
      <c r="H42" s="11" t="str">
        <f>+IF('[1]4.1c O&amp;M Costs HON'!BF189=0,"",'[1]4.1c O&amp;M Costs HON'!BF189)</f>
        <v/>
      </c>
      <c r="I42" s="11" t="str">
        <f>+IF('[1]4.1c O&amp;M Costs HON'!BG189=0,"",'[1]4.1c O&amp;M Costs HON'!BG189)</f>
        <v/>
      </c>
      <c r="J42" s="11" t="str">
        <f>+IF('[1]4.1c O&amp;M Costs HON'!BH189=0,"",'[1]4.1c O&amp;M Costs HON'!BH189)</f>
        <v/>
      </c>
      <c r="K42" s="11" t="str">
        <f>+IF('[1]4.1c O&amp;M Costs HON'!BI189=0,"",'[1]4.1c O&amp;M Costs HON'!BI189)</f>
        <v/>
      </c>
      <c r="L42" s="11">
        <f>+IF('[1]4.1c O&amp;M Costs HON'!BJ189=0,"",'[1]4.1c O&amp;M Costs HON'!BJ189)</f>
        <v>16669.560814623677</v>
      </c>
      <c r="M42" s="11" t="str">
        <f>+IF('[1]4.1c O&amp;M Costs HON'!BK189=0,"",'[1]4.1c O&amp;M Costs HON'!BK189)</f>
        <v/>
      </c>
      <c r="N42" s="11" t="str">
        <f>+IF('[1]4.1c O&amp;M Costs HON'!BL189=0,"",'[1]4.1c O&amp;M Costs HON'!BL189)</f>
        <v/>
      </c>
      <c r="O42" s="11" t="str">
        <f>+IF('[1]4.1c O&amp;M Costs HON'!BM189=0,"",'[1]4.1c O&amp;M Costs HON'!BM189)</f>
        <v/>
      </c>
      <c r="P42" s="11" t="str">
        <f>+IF('[1]4.1c O&amp;M Costs HON'!BN189=0,"",'[1]4.1c O&amp;M Costs HON'!BN189)</f>
        <v/>
      </c>
      <c r="Q42" s="11">
        <f>+IF('[1]4.1c O&amp;M Costs HON'!BO189=0,"",'[1]4.1c O&amp;M Costs HON'!BO189)</f>
        <v>20952.015459762981</v>
      </c>
      <c r="R42" s="11" t="str">
        <f>+IF('[1]4.1c O&amp;M Costs HON'!BP189=0,"",'[1]4.1c O&amp;M Costs HON'!BP189)</f>
        <v/>
      </c>
      <c r="S42" s="11" t="str">
        <f>+IF('[1]4.1c O&amp;M Costs HON'!BQ189=0,"",'[1]4.1c O&amp;M Costs HON'!BQ189)</f>
        <v/>
      </c>
      <c r="T42" s="11" t="str">
        <f>+IF('[1]4.1c O&amp;M Costs HON'!BR189=0,"",'[1]4.1c O&amp;M Costs HON'!BR189)</f>
        <v/>
      </c>
      <c r="U42" s="11" t="str">
        <f>+IF('[1]4.1c O&amp;M Costs HON'!BS189=0,"",'[1]4.1c O&amp;M Costs HON'!BS189)</f>
        <v/>
      </c>
      <c r="V42" s="11">
        <f>+IF('[1]4.1c O&amp;M Costs HON'!BT189=0,"",'[1]4.1c O&amp;M Costs HON'!BT189)</f>
        <v>26334.644128178683</v>
      </c>
      <c r="W42" s="11">
        <f t="shared" si="12"/>
        <v>77218.632235263591</v>
      </c>
    </row>
    <row r="43" spans="1:23" x14ac:dyDescent="0.25">
      <c r="A43" s="31"/>
      <c r="B43" s="12" t="s">
        <v>2</v>
      </c>
      <c r="C43" s="16">
        <f>SUM(C40:C42)</f>
        <v>11546.775563956631</v>
      </c>
      <c r="D43" s="16">
        <f t="shared" ref="D43:V43" si="13">SUM(D40:D42)</f>
        <v>33120.504088965012</v>
      </c>
      <c r="E43" s="16">
        <f t="shared" si="13"/>
        <v>2319.7887636852615</v>
      </c>
      <c r="F43" s="16">
        <f t="shared" si="13"/>
        <v>35942.353914408952</v>
      </c>
      <c r="G43" s="16">
        <f t="shared" si="13"/>
        <v>15804.374100632083</v>
      </c>
      <c r="H43" s="16">
        <f t="shared" si="13"/>
        <v>36353.037936985587</v>
      </c>
      <c r="I43" s="16">
        <f t="shared" si="13"/>
        <v>0</v>
      </c>
      <c r="J43" s="16">
        <f t="shared" si="13"/>
        <v>39442.239808910781</v>
      </c>
      <c r="K43" s="16">
        <f t="shared" si="13"/>
        <v>0</v>
      </c>
      <c r="L43" s="16">
        <f t="shared" si="13"/>
        <v>62668.871720473122</v>
      </c>
      <c r="M43" s="16">
        <f t="shared" si="13"/>
        <v>0</v>
      </c>
      <c r="N43" s="16">
        <f t="shared" si="13"/>
        <v>46464.040295666367</v>
      </c>
      <c r="O43" s="16">
        <f t="shared" si="13"/>
        <v>0</v>
      </c>
      <c r="P43" s="16">
        <f t="shared" si="13"/>
        <v>50448.506944228742</v>
      </c>
      <c r="Q43" s="16">
        <f t="shared" si="13"/>
        <v>24967.818422884218</v>
      </c>
      <c r="R43" s="16">
        <f t="shared" si="13"/>
        <v>54787.303325731176</v>
      </c>
      <c r="S43" s="16">
        <f t="shared" si="13"/>
        <v>0</v>
      </c>
      <c r="T43" s="16">
        <f t="shared" si="13"/>
        <v>59512.766711824457</v>
      </c>
      <c r="U43" s="16">
        <f t="shared" si="13"/>
        <v>0</v>
      </c>
      <c r="V43" s="16">
        <f t="shared" si="13"/>
        <v>96042.355378611159</v>
      </c>
      <c r="W43" s="17">
        <f>SUM(C43:V43)</f>
        <v>569420.73697696358</v>
      </c>
    </row>
    <row r="44" spans="1:23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5"/>
    </row>
    <row r="45" spans="1:23" x14ac:dyDescent="0.25">
      <c r="A45" s="34" t="str">
        <f>CONCATENATE("2.1.9 Establish ",AD10," ha of silvopasture systems using individual trees.")</f>
        <v>2.1.9 Establish 168 ha of silvopasture systems using individual trees.</v>
      </c>
      <c r="B45" s="7" t="s">
        <v>14</v>
      </c>
      <c r="C45" s="13">
        <f>+IF('[1]4.1c O&amp;M Costs HON'!BA212+'[1]4.1c O&amp;M Costs HON'!BA220-C46=0,"",'[1]4.1c O&amp;M Costs HON'!BA212+'[1]4.1c O&amp;M Costs HON'!BA220-C46)</f>
        <v>1808.9613492478911</v>
      </c>
      <c r="D45" s="13">
        <f>+IF('[1]4.1c O&amp;M Costs HON'!BB212+'[1]4.1c O&amp;M Costs HON'!BB220-D46=0,"",'[1]4.1c O&amp;M Costs HON'!BB212+'[1]4.1c O&amp;M Costs HON'!BB220-D46)</f>
        <v>1861.1990124920449</v>
      </c>
      <c r="E45" s="13" t="str">
        <f>IF(E46="","",+IF('[1]4.1c O&amp;M Costs HON'!BC212+'[1]4.1c O&amp;M Costs HON'!BC220-E46=0,"",'[1]4.1c O&amp;M Costs HON'!BC212+'[1]4.1c O&amp;M Costs HON'!BC220-E46))</f>
        <v/>
      </c>
      <c r="F45" s="13" t="str">
        <f>IF(F46="","",+IF('[1]4.1c O&amp;M Costs HON'!BD212+'[1]4.1c O&amp;M Costs HON'!BD220-F46=0,"",'[1]4.1c O&amp;M Costs HON'!BD212+'[1]4.1c O&amp;M Costs HON'!BD220-F46))</f>
        <v/>
      </c>
      <c r="G45" s="13" t="str">
        <f>IF(G46="","",+IF('[1]4.1c O&amp;M Costs HON'!BE212+'[1]4.1c O&amp;M Costs HON'!BE220-G46=0,"",'[1]4.1c O&amp;M Costs HON'!BE212+'[1]4.1c O&amp;M Costs HON'!BE220-G46))</f>
        <v/>
      </c>
      <c r="H45" s="13" t="str">
        <f>IF(H46="","",+IF('[1]4.1c O&amp;M Costs HON'!BF212+'[1]4.1c O&amp;M Costs HON'!BF220-H46=0,"",'[1]4.1c O&amp;M Costs HON'!BF212+'[1]4.1c O&amp;M Costs HON'!BF220-H46))</f>
        <v/>
      </c>
      <c r="I45" s="13" t="str">
        <f>IF(I46="","",+IF('[1]4.1c O&amp;M Costs HON'!BG212+'[1]4.1c O&amp;M Costs HON'!BG220-I46=0,"",'[1]4.1c O&amp;M Costs HON'!BG212+'[1]4.1c O&amp;M Costs HON'!BG220-I46))</f>
        <v/>
      </c>
      <c r="J45" s="13" t="str">
        <f>IF(J46="","",+IF('[1]4.1c O&amp;M Costs HON'!BH212+'[1]4.1c O&amp;M Costs HON'!BH220-J46=0,"",'[1]4.1c O&amp;M Costs HON'!BH212+'[1]4.1c O&amp;M Costs HON'!BH220-J46))</f>
        <v/>
      </c>
      <c r="K45" s="13" t="str">
        <f>IF(K46="","",+IF('[1]4.1c O&amp;M Costs HON'!BI212+'[1]4.1c O&amp;M Costs HON'!BI220-K46=0,"",'[1]4.1c O&amp;M Costs HON'!BI212+'[1]4.1c O&amp;M Costs HON'!BI220-K46))</f>
        <v/>
      </c>
      <c r="L45" s="13">
        <f>IF(L46="","",+IF('[1]4.1c O&amp;M Costs HON'!BJ212+'[1]4.1c O&amp;M Costs HON'!BJ220-L46=0,"",'[1]4.1c O&amp;M Costs HON'!BJ212+'[1]4.1c O&amp;M Costs HON'!BJ220-L46))</f>
        <v>2337.2276703238313</v>
      </c>
      <c r="M45" s="13">
        <f>IF(M46="","",+IF('[1]4.1c O&amp;M Costs HON'!BK212+'[1]4.1c O&amp;M Costs HON'!BK220-M46=0,"",'[1]4.1c O&amp;M Costs HON'!BK212+'[1]4.1c O&amp;M Costs HON'!BK220-M46))</f>
        <v>2404.7201637472317</v>
      </c>
      <c r="N45" s="13" t="str">
        <f>IF(N46="","",+IF('[1]4.1c O&amp;M Costs HON'!BL212+'[1]4.1c O&amp;M Costs HON'!BL220-N46=0,"",'[1]4.1c O&amp;M Costs HON'!BL212+'[1]4.1c O&amp;M Costs HON'!BL220-N46))</f>
        <v/>
      </c>
      <c r="O45" s="13" t="str">
        <f>IF(O46="","",+IF('[1]4.1c O&amp;M Costs HON'!BM212+'[1]4.1c O&amp;M Costs HON'!BM220-O46=0,"",'[1]4.1c O&amp;M Costs HON'!BM212+'[1]4.1c O&amp;M Costs HON'!BM220-O46))</f>
        <v/>
      </c>
      <c r="P45" s="13" t="str">
        <f>IF(P46="","",+IF('[1]4.1c O&amp;M Costs HON'!BN212+'[1]4.1c O&amp;M Costs HON'!BN220-P46=0,"",'[1]4.1c O&amp;M Costs HON'!BN212+'[1]4.1c O&amp;M Costs HON'!BN220-P46))</f>
        <v/>
      </c>
      <c r="Q45" s="13" t="str">
        <f>IF(Q46="","",+IF('[1]4.1c O&amp;M Costs HON'!BO212+'[1]4.1c O&amp;M Costs HON'!BO220-Q46=0,"",'[1]4.1c O&amp;M Costs HON'!BO212+'[1]4.1c O&amp;M Costs HON'!BO220-Q46))</f>
        <v/>
      </c>
      <c r="R45" s="13" t="str">
        <f>IF(R46="","",+IF('[1]4.1c O&amp;M Costs HON'!BP212+'[1]4.1c O&amp;M Costs HON'!BP220-R46=0,"",'[1]4.1c O&amp;M Costs HON'!BP212+'[1]4.1c O&amp;M Costs HON'!BP220-R46))</f>
        <v/>
      </c>
      <c r="S45" s="13" t="str">
        <f>IF(S46="","",+IF('[1]4.1c O&amp;M Costs HON'!BQ212+'[1]4.1c O&amp;M Costs HON'!BQ220-S46=0,"",'[1]4.1c O&amp;M Costs HON'!BQ212+'[1]4.1c O&amp;M Costs HON'!BQ220-S46))</f>
        <v/>
      </c>
      <c r="T45" s="13" t="str">
        <f>IF(T46="","",+IF('[1]4.1c O&amp;M Costs HON'!BR212+'[1]4.1c O&amp;M Costs HON'!BR220-T46=0,"",'[1]4.1c O&amp;M Costs HON'!BR212+'[1]4.1c O&amp;M Costs HON'!BR220-T46))</f>
        <v/>
      </c>
      <c r="U45" s="13" t="str">
        <f>IF(U46="","",+IF('[1]4.1c O&amp;M Costs HON'!BS212+'[1]4.1c O&amp;M Costs HON'!BS220-U46=0,"",'[1]4.1c O&amp;M Costs HON'!BS212+'[1]4.1c O&amp;M Costs HON'!BS220-U46))</f>
        <v/>
      </c>
      <c r="V45" s="13">
        <f>IF(V46="","",+IF('[1]4.1c O&amp;M Costs HON'!BT212+'[1]4.1c O&amp;M Costs HON'!BT220-V46=0,"",'[1]4.1c O&amp;M Costs HON'!BT212+'[1]4.1c O&amp;M Costs HON'!BT220-V46))</f>
        <v>3106.9643961339825</v>
      </c>
      <c r="W45" s="15">
        <f>SUM(C45:V45)</f>
        <v>11519.072591944981</v>
      </c>
    </row>
    <row r="46" spans="1:23" x14ac:dyDescent="0.25">
      <c r="A46" s="34"/>
      <c r="B46" s="7" t="s">
        <v>15</v>
      </c>
      <c r="C46" s="13">
        <f>+IF('[1]4.1c O&amp;M Costs HON'!BA209+'[1]4.1c O&amp;M Costs HON'!BA219=0,"",'[1]4.1c O&amp;M Costs HON'!BA209+'[1]4.1c O&amp;M Costs HON'!BA219)</f>
        <v>13550.575088539597</v>
      </c>
      <c r="D46" s="13">
        <f>+IF('[1]4.1c O&amp;M Costs HON'!BB209+'[1]4.1c O&amp;M Costs HON'!BB219=0,"",'[1]4.1c O&amp;M Costs HON'!BB209+'[1]4.1c O&amp;M Costs HON'!BB219)</f>
        <v>13941.877190452433</v>
      </c>
      <c r="E46" s="13" t="str">
        <f>+IF('[1]4.1c O&amp;M Costs HON'!BC209+'[1]4.1c O&amp;M Costs HON'!BC219=0,"",'[1]4.1c O&amp;M Costs HON'!BC209+'[1]4.1c O&amp;M Costs HON'!BC219)</f>
        <v/>
      </c>
      <c r="F46" s="13" t="str">
        <f>+IF('[1]4.1c O&amp;M Costs HON'!BD209+'[1]4.1c O&amp;M Costs HON'!BD219=0,"",'[1]4.1c O&amp;M Costs HON'!BD209+'[1]4.1c O&amp;M Costs HON'!BD219)</f>
        <v/>
      </c>
      <c r="G46" s="13" t="str">
        <f>+IF('[1]4.1c O&amp;M Costs HON'!BE209+'[1]4.1c O&amp;M Costs HON'!BE219=0,"",'[1]4.1c O&amp;M Costs HON'!BE209+'[1]4.1c O&amp;M Costs HON'!BE219)</f>
        <v/>
      </c>
      <c r="H46" s="13" t="str">
        <f>+IF('[1]4.1c O&amp;M Costs HON'!BF209+'[1]4.1c O&amp;M Costs HON'!BF219=0,"",'[1]4.1c O&amp;M Costs HON'!BF209+'[1]4.1c O&amp;M Costs HON'!BF219)</f>
        <v/>
      </c>
      <c r="I46" s="13" t="str">
        <f>+IF('[1]4.1c O&amp;M Costs HON'!BG209+'[1]4.1c O&amp;M Costs HON'!BG219=0,"",'[1]4.1c O&amp;M Costs HON'!BG209+'[1]4.1c O&amp;M Costs HON'!BG219)</f>
        <v/>
      </c>
      <c r="J46" s="13" t="str">
        <f>+IF('[1]4.1c O&amp;M Costs HON'!BH209+'[1]4.1c O&amp;M Costs HON'!BH219=0,"",'[1]4.1c O&amp;M Costs HON'!BH209+'[1]4.1c O&amp;M Costs HON'!BH219)</f>
        <v/>
      </c>
      <c r="K46" s="13" t="str">
        <f>+IF('[1]4.1c O&amp;M Costs HON'!BI209+'[1]4.1c O&amp;M Costs HON'!BI219=0,"",'[1]4.1c O&amp;M Costs HON'!BI209+'[1]4.1c O&amp;M Costs HON'!BI219)</f>
        <v/>
      </c>
      <c r="L46" s="13">
        <f>+IF('[1]4.1c O&amp;M Costs HON'!BJ209+'[1]4.1c O&amp;M Costs HON'!BJ219=0,"",'[1]4.1c O&amp;M Costs HON'!BJ209+'[1]4.1c O&amp;M Costs HON'!BJ219)</f>
        <v>17507.714611427851</v>
      </c>
      <c r="M46" s="13">
        <f>+IF('[1]4.1c O&amp;M Costs HON'!BK209+'[1]4.1c O&amp;M Costs HON'!BK219=0,"",'[1]4.1c O&amp;M Costs HON'!BK209+'[1]4.1c O&amp;M Costs HON'!BK219)</f>
        <v>18013.287657765632</v>
      </c>
      <c r="N46" s="13" t="str">
        <f>+IF('[1]4.1c O&amp;M Costs HON'!BL209+'[1]4.1c O&amp;M Costs HON'!BL219=0,"",'[1]4.1c O&amp;M Costs HON'!BL209+'[1]4.1c O&amp;M Costs HON'!BL219)</f>
        <v/>
      </c>
      <c r="O46" s="13" t="str">
        <f>+IF('[1]4.1c O&amp;M Costs HON'!BM209+'[1]4.1c O&amp;M Costs HON'!BM219=0,"",'[1]4.1c O&amp;M Costs HON'!BM209+'[1]4.1c O&amp;M Costs HON'!BM219)</f>
        <v/>
      </c>
      <c r="P46" s="13" t="str">
        <f>+IF('[1]4.1c O&amp;M Costs HON'!BN209+'[1]4.1c O&amp;M Costs HON'!BN219=0,"",'[1]4.1c O&amp;M Costs HON'!BN209+'[1]4.1c O&amp;M Costs HON'!BN219)</f>
        <v/>
      </c>
      <c r="Q46" s="13" t="str">
        <f>+IF('[1]4.1c O&amp;M Costs HON'!BO209+'[1]4.1c O&amp;M Costs HON'!BO219=0,"",'[1]4.1c O&amp;M Costs HON'!BO209+'[1]4.1c O&amp;M Costs HON'!BO219)</f>
        <v/>
      </c>
      <c r="R46" s="13" t="str">
        <f>+IF('[1]4.1c O&amp;M Costs HON'!BP209+'[1]4.1c O&amp;M Costs HON'!BP219=0,"",'[1]4.1c O&amp;M Costs HON'!BP209+'[1]4.1c O&amp;M Costs HON'!BP219)</f>
        <v/>
      </c>
      <c r="S46" s="13" t="str">
        <f>+IF('[1]4.1c O&amp;M Costs HON'!BQ209+'[1]4.1c O&amp;M Costs HON'!BQ219=0,"",'[1]4.1c O&amp;M Costs HON'!BQ209+'[1]4.1c O&amp;M Costs HON'!BQ219)</f>
        <v/>
      </c>
      <c r="T46" s="13" t="str">
        <f>+IF('[1]4.1c O&amp;M Costs HON'!BR209+'[1]4.1c O&amp;M Costs HON'!BR219=0,"",'[1]4.1c O&amp;M Costs HON'!BR209+'[1]4.1c O&amp;M Costs HON'!BR219)</f>
        <v/>
      </c>
      <c r="U46" s="13" t="str">
        <f>+IF('[1]4.1c O&amp;M Costs HON'!BS209+'[1]4.1c O&amp;M Costs HON'!BS219=0,"",'[1]4.1c O&amp;M Costs HON'!BS209+'[1]4.1c O&amp;M Costs HON'!BS219)</f>
        <v/>
      </c>
      <c r="V46" s="13">
        <f>+IF('[1]4.1c O&amp;M Costs HON'!BT209+'[1]4.1c O&amp;M Costs HON'!BT219=0,"",'[1]4.1c O&amp;M Costs HON'!BT209+'[1]4.1c O&amp;M Costs HON'!BT219)</f>
        <v>23273.661631707568</v>
      </c>
      <c r="W46" s="15">
        <f>SUM(C46:V46)</f>
        <v>86287.116179893084</v>
      </c>
    </row>
    <row r="47" spans="1:23" x14ac:dyDescent="0.25">
      <c r="A47" s="34"/>
      <c r="B47" s="14" t="s">
        <v>2</v>
      </c>
      <c r="C47" s="15">
        <f>+C46+C45</f>
        <v>15359.536437787488</v>
      </c>
      <c r="D47" s="15">
        <f t="shared" ref="D47" si="14">+D46+D45</f>
        <v>15803.076202944478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f t="shared" ref="L47:V47" si="15">IF(L46="","",+L46+L45)</f>
        <v>19844.942281751682</v>
      </c>
      <c r="M47" s="15">
        <f t="shared" si="15"/>
        <v>20418.007821512863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f t="shared" si="15"/>
        <v>26380.62602784155</v>
      </c>
      <c r="W47" s="15">
        <f>SUM(C47:V47)</f>
        <v>97806.18877183806</v>
      </c>
    </row>
    <row r="48" spans="1:23" x14ac:dyDescent="0.25">
      <c r="A48" s="34"/>
      <c r="B48" s="33" t="s">
        <v>2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8"/>
    </row>
    <row r="49" spans="1:23" x14ac:dyDescent="0.25">
      <c r="A49" s="31" t="str">
        <f>CONCATENATE("2.1.10 Establish ",AD6," ha of sustainable fuelwood and timber plantations.")</f>
        <v>2.1.10 Establish 840 ha of sustainable fuelwood and timber plantations.</v>
      </c>
      <c r="B49" s="4" t="s">
        <v>4</v>
      </c>
      <c r="C49" s="17" t="str">
        <f>IF('[1]4.1c O&amp;M Costs HON'!BA105=0,"",'[1]4.1c O&amp;M Costs HON'!BA105)</f>
        <v/>
      </c>
      <c r="D49" s="11">
        <f>IF('[1]4.1c O&amp;M Costs HON'!BB105=0,"",'[1]4.1c O&amp;M Costs HON'!BB105)</f>
        <v>9104.0058987958964</v>
      </c>
      <c r="E49" s="11" t="str">
        <f>IF('[1]4.1c O&amp;M Costs HON'!BC105=0,"",'[1]4.1c O&amp;M Costs HON'!BC105)</f>
        <v/>
      </c>
      <c r="F49" s="11">
        <f>IF('[1]4.1c O&amp;M Costs HON'!BD105=0,"",'[1]4.1c O&amp;M Costs HON'!BD105)</f>
        <v>9637.3932797883699</v>
      </c>
      <c r="G49" s="11" t="str">
        <f>IF('[1]4.1c O&amp;M Costs HON'!BE105=0,"",'[1]4.1c O&amp;M Costs HON'!BE105)</f>
        <v/>
      </c>
      <c r="H49" s="11">
        <f>IF('[1]4.1c O&amp;M Costs HON'!BF105=0,"",'[1]4.1c O&amp;M Costs HON'!BF105)</f>
        <v>10202.030871003102</v>
      </c>
      <c r="I49" s="11" t="str">
        <f>IF('[1]4.1c O&amp;M Costs HON'!BG105=0,"",'[1]4.1c O&amp;M Costs HON'!BG105)</f>
        <v/>
      </c>
      <c r="J49" s="11">
        <f>IF('[1]4.1c O&amp;M Costs HON'!BH105=0,"",'[1]4.1c O&amp;M Costs HON'!BH105)</f>
        <v>10799.749566221484</v>
      </c>
      <c r="K49" s="11" t="str">
        <f>IF('[1]4.1c O&amp;M Costs HON'!BI105=0,"",'[1]4.1c O&amp;M Costs HON'!BI105)</f>
        <v/>
      </c>
      <c r="L49" s="11">
        <f>IF('[1]4.1c O&amp;M Costs HON'!BJ105=0,"",'[1]4.1c O&amp;M Costs HON'!BJ105)</f>
        <v>11432.487528008547</v>
      </c>
      <c r="M49" s="11" t="str">
        <f>IF('[1]4.1c O&amp;M Costs HON'!BK105=0,"",'[1]4.1c O&amp;M Costs HON'!BK105)</f>
        <v/>
      </c>
      <c r="N49" s="11">
        <f>IF('[1]4.1c O&amp;M Costs HON'!BL105=0,"",'[1]4.1c O&amp;M Costs HON'!BL105)</f>
        <v>12102.296472398637</v>
      </c>
      <c r="O49" s="11" t="str">
        <f>IF('[1]4.1c O&amp;M Costs HON'!BM105=0,"",'[1]4.1c O&amp;M Costs HON'!BM105)</f>
        <v/>
      </c>
      <c r="P49" s="11">
        <f>IF('[1]4.1c O&amp;M Costs HON'!BN105=0,"",'[1]4.1c O&amp;M Costs HON'!BN105)</f>
        <v>12811.34832178957</v>
      </c>
      <c r="Q49" s="11" t="str">
        <f>IF('[1]4.1c O&amp;M Costs HON'!BO105=0,"",'[1]4.1c O&amp;M Costs HON'!BO105)</f>
        <v/>
      </c>
      <c r="R49" s="11">
        <f>IF('[1]4.1c O&amp;M Costs HON'!BP105=0,"",'[1]4.1c O&amp;M Costs HON'!BP105)</f>
        <v>13561.942247617924</v>
      </c>
      <c r="S49" s="11" t="str">
        <f>IF('[1]4.1c O&amp;M Costs HON'!BQ105=0,"",'[1]4.1c O&amp;M Costs HON'!BQ105)</f>
        <v/>
      </c>
      <c r="T49" s="11">
        <f>IF('[1]4.1c O&amp;M Costs HON'!BR105=0,"",'[1]4.1c O&amp;M Costs HON'!BR105)</f>
        <v>14356.512125652043</v>
      </c>
      <c r="U49" s="11" t="str">
        <f>IF('[1]4.1c O&amp;M Costs HON'!BS105=0,"",'[1]4.1c O&amp;M Costs HON'!BS105)</f>
        <v/>
      </c>
      <c r="V49" s="11">
        <f>IF('[1]4.1c O&amp;M Costs HON'!BT105=0,"",'[1]4.1c O&amp;M Costs HON'!BT105)</f>
        <v>15197.634428077294</v>
      </c>
      <c r="W49" s="17">
        <f t="shared" ref="W49:W54" si="16">SUM(C49:V49)</f>
        <v>119205.40073935289</v>
      </c>
    </row>
    <row r="50" spans="1:23" x14ac:dyDescent="0.25">
      <c r="A50" s="31"/>
      <c r="B50" s="4" t="s">
        <v>5</v>
      </c>
      <c r="C50" s="11" t="str">
        <f>IF('[1]4.1c O&amp;M Costs HON'!BA115=0,"",'[1]4.1c O&amp;M Costs HON'!BA115)</f>
        <v/>
      </c>
      <c r="D50" s="11" t="str">
        <f>IF('[1]4.1c O&amp;M Costs HON'!BB115=0,"",'[1]4.1c O&amp;M Costs HON'!BB115)</f>
        <v/>
      </c>
      <c r="E50" s="11" t="str">
        <f>IF('[1]4.1c O&amp;M Costs HON'!BC115=0,"",'[1]4.1c O&amp;M Costs HON'!BC115)</f>
        <v/>
      </c>
      <c r="F50" s="11" t="str">
        <f>IF('[1]4.1c O&amp;M Costs HON'!BD115=0,"",'[1]4.1c O&amp;M Costs HON'!BD115)</f>
        <v/>
      </c>
      <c r="G50" s="11">
        <f>IF('[1]4.1c O&amp;M Costs HON'!BE115=0,"",'[1]4.1c O&amp;M Costs HON'!BE115)</f>
        <v>16578.014790872814</v>
      </c>
      <c r="H50" s="11" t="str">
        <f>IF('[1]4.1c O&amp;M Costs HON'!BF115=0,"",'[1]4.1c O&amp;M Costs HON'!BF115)</f>
        <v/>
      </c>
      <c r="I50" s="11" t="str">
        <f>IF('[1]4.1c O&amp;M Costs HON'!BG115=0,"",'[1]4.1c O&amp;M Costs HON'!BG115)</f>
        <v/>
      </c>
      <c r="J50" s="11" t="str">
        <f>IF('[1]4.1c O&amp;M Costs HON'!BH115=0,"",'[1]4.1c O&amp;M Costs HON'!BH115)</f>
        <v/>
      </c>
      <c r="K50" s="11" t="str">
        <f>IF('[1]4.1c O&amp;M Costs HON'!BI115=0,"",'[1]4.1c O&amp;M Costs HON'!BI115)</f>
        <v/>
      </c>
      <c r="L50" s="11">
        <f>IF('[1]4.1c O&amp;M Costs HON'!BJ115=0,"",'[1]4.1c O&amp;M Costs HON'!BJ115)</f>
        <v>20836.951018279597</v>
      </c>
      <c r="M50" s="11" t="str">
        <f>IF('[1]4.1c O&amp;M Costs HON'!BK115=0,"",'[1]4.1c O&amp;M Costs HON'!BK115)</f>
        <v/>
      </c>
      <c r="N50" s="11" t="str">
        <f>IF('[1]4.1c O&amp;M Costs HON'!BL115=0,"",'[1]4.1c O&amp;M Costs HON'!BL115)</f>
        <v/>
      </c>
      <c r="O50" s="11" t="str">
        <f>IF('[1]4.1c O&amp;M Costs HON'!BM115=0,"",'[1]4.1c O&amp;M Costs HON'!BM115)</f>
        <v/>
      </c>
      <c r="P50" s="11" t="str">
        <f>IF('[1]4.1c O&amp;M Costs HON'!BN115=0,"",'[1]4.1c O&amp;M Costs HON'!BN115)</f>
        <v/>
      </c>
      <c r="Q50" s="11">
        <f>IF('[1]4.1c O&amp;M Costs HON'!BO115=0,"",'[1]4.1c O&amp;M Costs HON'!BO115)</f>
        <v>26190.019324703728</v>
      </c>
      <c r="R50" s="11" t="str">
        <f>IF('[1]4.1c O&amp;M Costs HON'!BP115=0,"",'[1]4.1c O&amp;M Costs HON'!BP115)</f>
        <v/>
      </c>
      <c r="S50" s="11" t="str">
        <f>IF('[1]4.1c O&amp;M Costs HON'!BQ115=0,"",'[1]4.1c O&amp;M Costs HON'!BQ115)</f>
        <v/>
      </c>
      <c r="T50" s="11" t="str">
        <f>IF('[1]4.1c O&amp;M Costs HON'!BR115=0,"",'[1]4.1c O&amp;M Costs HON'!BR115)</f>
        <v/>
      </c>
      <c r="U50" s="11" t="str">
        <f>IF('[1]4.1c O&amp;M Costs HON'!BS115=0,"",'[1]4.1c O&amp;M Costs HON'!BS115)</f>
        <v/>
      </c>
      <c r="V50" s="11">
        <f>IF('[1]4.1c O&amp;M Costs HON'!BT115=0,"",'[1]4.1c O&amp;M Costs HON'!BT115)</f>
        <v>32918.305160223354</v>
      </c>
      <c r="W50" s="17">
        <f t="shared" si="16"/>
        <v>96523.290294079488</v>
      </c>
    </row>
    <row r="51" spans="1:23" x14ac:dyDescent="0.25">
      <c r="A51" s="31"/>
      <c r="B51" s="4" t="s">
        <v>6</v>
      </c>
      <c r="C51" s="11">
        <f>IF('[1]4.1c O&amp;M Costs HON'!BA106=0,"",'[1]4.1c O&amp;M Costs HON'!BA106)</f>
        <v>26545.460238874301</v>
      </c>
      <c r="D51" s="11">
        <f>IF('[1]4.1c O&amp;M Costs HON'!BB106=0,"",'[1]4.1c O&amp;M Costs HON'!BB106)</f>
        <v>27312.017696387684</v>
      </c>
      <c r="E51" s="11">
        <f>IF('[1]4.1c O&amp;M Costs HON'!BC106=0,"",'[1]4.1c O&amp;M Costs HON'!BC106)</f>
        <v>28100.711154949142</v>
      </c>
      <c r="F51" s="11">
        <f>IF('[1]4.1c O&amp;M Costs HON'!BD106=0,"",'[1]4.1c O&amp;M Costs HON'!BD106)</f>
        <v>28912.179839365115</v>
      </c>
      <c r="G51" s="11">
        <f>IF('[1]4.1c O&amp;M Costs HON'!BE106=0,"",'[1]4.1c O&amp;M Costs HON'!BE106)</f>
        <v>29747.081433437954</v>
      </c>
      <c r="H51" s="11">
        <f>IF('[1]4.1c O&amp;M Costs HON'!BF106=0,"",'[1]4.1c O&amp;M Costs HON'!BF106)</f>
        <v>30606.09261300931</v>
      </c>
      <c r="I51" s="11">
        <f>IF('[1]4.1c O&amp;M Costs HON'!BG106=0,"",'[1]4.1c O&amp;M Costs HON'!BG106)</f>
        <v>31489.909594396195</v>
      </c>
      <c r="J51" s="11">
        <f>IF('[1]4.1c O&amp;M Costs HON'!BH106=0,"",'[1]4.1c O&amp;M Costs HON'!BH106)</f>
        <v>32399.248698664447</v>
      </c>
      <c r="K51" s="11">
        <f>IF('[1]4.1c O&amp;M Costs HON'!BI106=0,"",'[1]4.1c O&amp;M Costs HON'!BI106)</f>
        <v>33334.84693219672</v>
      </c>
      <c r="L51" s="11">
        <f>IF('[1]4.1c O&amp;M Costs HON'!BJ106=0,"",'[1]4.1c O&amp;M Costs HON'!BJ106)</f>
        <v>34297.462584025641</v>
      </c>
      <c r="M51" s="11">
        <f>IF('[1]4.1c O&amp;M Costs HON'!BK106=0,"",'[1]4.1c O&amp;M Costs HON'!BK106)</f>
        <v>35287.875840416258</v>
      </c>
      <c r="N51" s="11">
        <f>IF('[1]4.1c O&amp;M Costs HON'!BL106=0,"",'[1]4.1c O&amp;M Costs HON'!BL106)</f>
        <v>36306.889417195904</v>
      </c>
      <c r="O51" s="11">
        <f>IF('[1]4.1c O&amp;M Costs HON'!BM106=0,"",'[1]4.1c O&amp;M Costs HON'!BM106)</f>
        <v>37355.32921034396</v>
      </c>
      <c r="P51" s="11">
        <f>IF('[1]4.1c O&amp;M Costs HON'!BN106=0,"",'[1]4.1c O&amp;M Costs HON'!BN106)</f>
        <v>38434.04496536871</v>
      </c>
      <c r="Q51" s="11">
        <f>IF('[1]4.1c O&amp;M Costs HON'!BO106=0,"",'[1]4.1c O&amp;M Costs HON'!BO106)</f>
        <v>39543.910966014009</v>
      </c>
      <c r="R51" s="11">
        <f>IF('[1]4.1c O&amp;M Costs HON'!BP106=0,"",'[1]4.1c O&amp;M Costs HON'!BP106)</f>
        <v>40685.82674285378</v>
      </c>
      <c r="S51" s="11">
        <f>IF('[1]4.1c O&amp;M Costs HON'!BQ106=0,"",'[1]4.1c O&amp;M Costs HON'!BQ106)</f>
        <v>41860.717802348721</v>
      </c>
      <c r="T51" s="11">
        <f>IF('[1]4.1c O&amp;M Costs HON'!BR106=0,"",'[1]4.1c O&amp;M Costs HON'!BR106)</f>
        <v>43069.53637695613</v>
      </c>
      <c r="U51" s="11">
        <f>IF('[1]4.1c O&amp;M Costs HON'!BS106=0,"",'[1]4.1c O&amp;M Costs HON'!BS106)</f>
        <v>44313.262196900687</v>
      </c>
      <c r="V51" s="11">
        <f>IF('[1]4.1c O&amp;M Costs HON'!BT106=0,"",'[1]4.1c O&amp;M Costs HON'!BT106)</f>
        <v>45592.903284231877</v>
      </c>
      <c r="W51" s="17">
        <f t="shared" si="16"/>
        <v>705195.3075879364</v>
      </c>
    </row>
    <row r="52" spans="1:23" x14ac:dyDescent="0.25">
      <c r="A52" s="31"/>
      <c r="B52" s="4" t="s">
        <v>9</v>
      </c>
      <c r="C52" s="11" t="str">
        <f>IF('[1]4.1c O&amp;M Costs HON'!BA111=0,"",'[1]4.1c O&amp;M Costs HON'!BA111)</f>
        <v/>
      </c>
      <c r="D52" s="11">
        <f>IF('[1]4.1c O&amp;M Costs HON'!BB111=0,"",'[1]4.1c O&amp;M Costs HON'!BB111)</f>
        <v>11559.486346928274</v>
      </c>
      <c r="E52" s="11" t="str">
        <f>IF('[1]4.1c O&amp;M Costs HON'!BC111=0,"",'[1]4.1c O&amp;M Costs HON'!BC111)</f>
        <v/>
      </c>
      <c r="F52" s="11">
        <f>IF('[1]4.1c O&amp;M Costs HON'!BD111=0,"",'[1]4.1c O&amp;M Costs HON'!BD111)</f>
        <v>12236.73592439415</v>
      </c>
      <c r="G52" s="11" t="str">
        <f>IF('[1]4.1c O&amp;M Costs HON'!BE111=0,"",'[1]4.1c O&amp;M Costs HON'!BE111)</f>
        <v/>
      </c>
      <c r="H52" s="11" t="str">
        <f>IF('[1]4.1c O&amp;M Costs HON'!BF111=0,"",'[1]4.1c O&amp;M Costs HON'!BF111)</f>
        <v/>
      </c>
      <c r="I52" s="11" t="str">
        <f>IF('[1]4.1c O&amp;M Costs HON'!BG111=0,"",'[1]4.1c O&amp;M Costs HON'!BG111)</f>
        <v/>
      </c>
      <c r="J52" s="11" t="str">
        <f>IF('[1]4.1c O&amp;M Costs HON'!BH111=0,"",'[1]4.1c O&amp;M Costs HON'!BH111)</f>
        <v/>
      </c>
      <c r="K52" s="11" t="str">
        <f>IF('[1]4.1c O&amp;M Costs HON'!BI111=0,"",'[1]4.1c O&amp;M Costs HON'!BI111)</f>
        <v/>
      </c>
      <c r="L52" s="11" t="str">
        <f>IF('[1]4.1c O&amp;M Costs HON'!BJ111=0,"",'[1]4.1c O&amp;M Costs HON'!BJ111)</f>
        <v/>
      </c>
      <c r="M52" s="11" t="str">
        <f>IF('[1]4.1c O&amp;M Costs HON'!BK111=0,"",'[1]4.1c O&amp;M Costs HON'!BK111)</f>
        <v/>
      </c>
      <c r="N52" s="11">
        <f>IF('[1]4.1c O&amp;M Costs HON'!BL111=0,"",'[1]4.1c O&amp;M Costs HON'!BL111)</f>
        <v>15366.458720954153</v>
      </c>
      <c r="O52" s="11" t="str">
        <f>IF('[1]4.1c O&amp;M Costs HON'!BM111=0,"",'[1]4.1c O&amp;M Costs HON'!BM111)</f>
        <v/>
      </c>
      <c r="P52" s="11">
        <f>IF('[1]4.1c O&amp;M Costs HON'!BN111=0,"",'[1]4.1c O&amp;M Costs HON'!BN111)</f>
        <v>16266.751983437956</v>
      </c>
      <c r="Q52" s="11" t="str">
        <f>IF('[1]4.1c O&amp;M Costs HON'!BO111=0,"",'[1]4.1c O&amp;M Costs HON'!BO111)</f>
        <v/>
      </c>
      <c r="R52" s="11" t="str">
        <f>IF('[1]4.1c O&amp;M Costs HON'!BP111=0,"",'[1]4.1c O&amp;M Costs HON'!BP111)</f>
        <v/>
      </c>
      <c r="S52" s="11" t="str">
        <f>IF('[1]4.1c O&amp;M Costs HON'!BQ111=0,"",'[1]4.1c O&amp;M Costs HON'!BQ111)</f>
        <v/>
      </c>
      <c r="T52" s="11" t="str">
        <f>IF('[1]4.1c O&amp;M Costs HON'!BR111=0,"",'[1]4.1c O&amp;M Costs HON'!BR111)</f>
        <v/>
      </c>
      <c r="U52" s="11" t="str">
        <f>IF('[1]4.1c O&amp;M Costs HON'!BS111=0,"",'[1]4.1c O&amp;M Costs HON'!BS111)</f>
        <v/>
      </c>
      <c r="V52" s="11" t="str">
        <f>IF('[1]4.1c O&amp;M Costs HON'!BT111=0,"",'[1]4.1c O&amp;M Costs HON'!BT111)</f>
        <v/>
      </c>
      <c r="W52" s="17">
        <f t="shared" si="16"/>
        <v>55429.432975714539</v>
      </c>
    </row>
    <row r="53" spans="1:23" x14ac:dyDescent="0.25">
      <c r="A53" s="31"/>
      <c r="B53" s="4" t="s">
        <v>10</v>
      </c>
      <c r="C53" s="11" t="str">
        <f>IF('[1]4.1c O&amp;M Costs HON'!BA112=0,"",'[1]4.1c O&amp;M Costs HON'!BA112)</f>
        <v/>
      </c>
      <c r="D53" s="11" t="str">
        <f>IF('[1]4.1c O&amp;M Costs HON'!BB112=0,"",'[1]4.1c O&amp;M Costs HON'!BB112)</f>
        <v/>
      </c>
      <c r="E53" s="11" t="str">
        <f>IF('[1]4.1c O&amp;M Costs HON'!BC112=0,"",'[1]4.1c O&amp;M Costs HON'!BC112)</f>
        <v/>
      </c>
      <c r="F53" s="11" t="str">
        <f>IF('[1]4.1c O&amp;M Costs HON'!BD112=0,"",'[1]4.1c O&amp;M Costs HON'!BD112)</f>
        <v/>
      </c>
      <c r="G53" s="11">
        <f>IF('[1]4.1c O&amp;M Costs HON'!BE112=0,"",'[1]4.1c O&amp;M Costs HON'!BE112)</f>
        <v>19584.597020770114</v>
      </c>
      <c r="H53" s="11" t="str">
        <f>IF('[1]4.1c O&amp;M Costs HON'!BF112=0,"",'[1]4.1c O&amp;M Costs HON'!BF112)</f>
        <v/>
      </c>
      <c r="I53" s="11" t="str">
        <f>IF('[1]4.1c O&amp;M Costs HON'!BG112=0,"",'[1]4.1c O&amp;M Costs HON'!BG112)</f>
        <v/>
      </c>
      <c r="J53" s="11" t="str">
        <f>IF('[1]4.1c O&amp;M Costs HON'!BH112=0,"",'[1]4.1c O&amp;M Costs HON'!BH112)</f>
        <v/>
      </c>
      <c r="K53" s="11" t="str">
        <f>IF('[1]4.1c O&amp;M Costs HON'!BI112=0,"",'[1]4.1c O&amp;M Costs HON'!BI112)</f>
        <v/>
      </c>
      <c r="L53" s="11">
        <f>IF('[1]4.1c O&amp;M Costs HON'!BJ112=0,"",'[1]4.1c O&amp;M Costs HON'!BJ112)</f>
        <v>22580.433144208884</v>
      </c>
      <c r="M53" s="11" t="str">
        <f>IF('[1]4.1c O&amp;M Costs HON'!BK112=0,"",'[1]4.1c O&amp;M Costs HON'!BK112)</f>
        <v/>
      </c>
      <c r="N53" s="11" t="str">
        <f>IF('[1]4.1c O&amp;M Costs HON'!BL112=0,"",'[1]4.1c O&amp;M Costs HON'!BL112)</f>
        <v/>
      </c>
      <c r="O53" s="11" t="str">
        <f>IF('[1]4.1c O&amp;M Costs HON'!BM112=0,"",'[1]4.1c O&amp;M Costs HON'!BM112)</f>
        <v/>
      </c>
      <c r="P53" s="11" t="str">
        <f>IF('[1]4.1c O&amp;M Costs HON'!BN112=0,"",'[1]4.1c O&amp;M Costs HON'!BN112)</f>
        <v/>
      </c>
      <c r="Q53" s="11">
        <f>IF('[1]4.1c O&amp;M Costs HON'!BO112=0,"",'[1]4.1c O&amp;M Costs HON'!BO112)</f>
        <v>26034.539308587591</v>
      </c>
      <c r="R53" s="11" t="str">
        <f>IF('[1]4.1c O&amp;M Costs HON'!BP112=0,"",'[1]4.1c O&amp;M Costs HON'!BP112)</f>
        <v/>
      </c>
      <c r="S53" s="11" t="str">
        <f>IF('[1]4.1c O&amp;M Costs HON'!BQ112=0,"",'[1]4.1c O&amp;M Costs HON'!BQ112)</f>
        <v/>
      </c>
      <c r="T53" s="11" t="str">
        <f>IF('[1]4.1c O&amp;M Costs HON'!BR112=0,"",'[1]4.1c O&amp;M Costs HON'!BR112)</f>
        <v/>
      </c>
      <c r="U53" s="11" t="str">
        <f>IF('[1]4.1c O&amp;M Costs HON'!BS112=0,"",'[1]4.1c O&amp;M Costs HON'!BS112)</f>
        <v/>
      </c>
      <c r="V53" s="11">
        <f>IF('[1]4.1c O&amp;M Costs HON'!BT112=0,"",'[1]4.1c O&amp;M Costs HON'!BT112)</f>
        <v>30017.016621500221</v>
      </c>
      <c r="W53" s="17">
        <f t="shared" si="16"/>
        <v>98216.586095066814</v>
      </c>
    </row>
    <row r="54" spans="1:23" x14ac:dyDescent="0.25">
      <c r="A54" s="31"/>
      <c r="B54" s="4" t="s">
        <v>8</v>
      </c>
      <c r="C54" s="11">
        <f>IF('[1]4.1c O&amp;M Costs HON'!BA108+'[1]4.1c O&amp;M Costs HON'!BA109+'[1]4.1c O&amp;M Costs HON'!BA110+'[1]4.1c O&amp;M Costs HON'!BA116+'[1]4.1c O&amp;M Costs HON'!BA117=0,"",'[1]4.1c O&amp;M Costs HON'!BA108+'[1]4.1c O&amp;M Costs HON'!BA109+'[1]4.1c O&amp;M Costs HON'!BA110+'[1]4.1c O&amp;M Costs HON'!BA116+'[1]4.1c O&amp;M Costs HON'!BA117)</f>
        <v>31050.457060434659</v>
      </c>
      <c r="D54" s="11">
        <f>IF('[1]4.1c O&amp;M Costs HON'!BB108+'[1]4.1c O&amp;M Costs HON'!BB109+'[1]4.1c O&amp;M Costs HON'!BB110+'[1]4.1c O&amp;M Costs HON'!BB116+'[1]4.1c O&amp;M Costs HON'!BB117=0,"",'[1]4.1c O&amp;M Costs HON'!BB108+'[1]4.1c O&amp;M Costs HON'!BB109+'[1]4.1c O&amp;M Costs HON'!BB110+'[1]4.1c O&amp;M Costs HON'!BB116+'[1]4.1c O&amp;M Costs HON'!BB117)</f>
        <v>31947.106024313565</v>
      </c>
      <c r="E54" s="11" t="str">
        <f>IF('[1]4.1c O&amp;M Costs HON'!BC108+'[1]4.1c O&amp;M Costs HON'!BC109+'[1]4.1c O&amp;M Costs HON'!BC110+'[1]4.1c O&amp;M Costs HON'!BC116+'[1]4.1c O&amp;M Costs HON'!BC117=0,"",'[1]4.1c O&amp;M Costs HON'!BC108+'[1]4.1c O&amp;M Costs HON'!BC109+'[1]4.1c O&amp;M Costs HON'!BC110+'[1]4.1c O&amp;M Costs HON'!BC116+'[1]4.1c O&amp;M Costs HON'!BC117)</f>
        <v/>
      </c>
      <c r="F54" s="11" t="str">
        <f>IF('[1]4.1c O&amp;M Costs HON'!BD108+'[1]4.1c O&amp;M Costs HON'!BD109+'[1]4.1c O&amp;M Costs HON'!BD110+'[1]4.1c O&amp;M Costs HON'!BD116+'[1]4.1c O&amp;M Costs HON'!BD117=0,"",'[1]4.1c O&amp;M Costs HON'!BD108+'[1]4.1c O&amp;M Costs HON'!BD109+'[1]4.1c O&amp;M Costs HON'!BD110+'[1]4.1c O&amp;M Costs HON'!BD116+'[1]4.1c O&amp;M Costs HON'!BD117)</f>
        <v/>
      </c>
      <c r="G54" s="11" t="str">
        <f>IF('[1]4.1c O&amp;M Costs HON'!BE108+'[1]4.1c O&amp;M Costs HON'!BE109+'[1]4.1c O&amp;M Costs HON'!BE110+'[1]4.1c O&amp;M Costs HON'!BE116+'[1]4.1c O&amp;M Costs HON'!BE117=0,"",'[1]4.1c O&amp;M Costs HON'!BE108+'[1]4.1c O&amp;M Costs HON'!BE109+'[1]4.1c O&amp;M Costs HON'!BE110+'[1]4.1c O&amp;M Costs HON'!BE116+'[1]4.1c O&amp;M Costs HON'!BE117)</f>
        <v/>
      </c>
      <c r="H54" s="11" t="str">
        <f>IF('[1]4.1c O&amp;M Costs HON'!BF108+'[1]4.1c O&amp;M Costs HON'!BF109+'[1]4.1c O&amp;M Costs HON'!BF110+'[1]4.1c O&amp;M Costs HON'!BF116+'[1]4.1c O&amp;M Costs HON'!BF117=0,"",'[1]4.1c O&amp;M Costs HON'!BF108+'[1]4.1c O&amp;M Costs HON'!BF109+'[1]4.1c O&amp;M Costs HON'!BF110+'[1]4.1c O&amp;M Costs HON'!BF116+'[1]4.1c O&amp;M Costs HON'!BF117)</f>
        <v/>
      </c>
      <c r="I54" s="11" t="str">
        <f>IF('[1]4.1c O&amp;M Costs HON'!BG108+'[1]4.1c O&amp;M Costs HON'!BG109+'[1]4.1c O&amp;M Costs HON'!BG110+'[1]4.1c O&amp;M Costs HON'!BG116+'[1]4.1c O&amp;M Costs HON'!BG117=0,"",'[1]4.1c O&amp;M Costs HON'!BG108+'[1]4.1c O&amp;M Costs HON'!BG109+'[1]4.1c O&amp;M Costs HON'!BG110+'[1]4.1c O&amp;M Costs HON'!BG116+'[1]4.1c O&amp;M Costs HON'!BG117)</f>
        <v/>
      </c>
      <c r="J54" s="11" t="str">
        <f>IF('[1]4.1c O&amp;M Costs HON'!BH108+'[1]4.1c O&amp;M Costs HON'!BH109+'[1]4.1c O&amp;M Costs HON'!BH110+'[1]4.1c O&amp;M Costs HON'!BH116+'[1]4.1c O&amp;M Costs HON'!BH117=0,"",'[1]4.1c O&amp;M Costs HON'!BH108+'[1]4.1c O&amp;M Costs HON'!BH109+'[1]4.1c O&amp;M Costs HON'!BH110+'[1]4.1c O&amp;M Costs HON'!BH116+'[1]4.1c O&amp;M Costs HON'!BH117)</f>
        <v/>
      </c>
      <c r="K54" s="11" t="str">
        <f>IF('[1]4.1c O&amp;M Costs HON'!BI108+'[1]4.1c O&amp;M Costs HON'!BI109+'[1]4.1c O&amp;M Costs HON'!BI110+'[1]4.1c O&amp;M Costs HON'!BI116+'[1]4.1c O&amp;M Costs HON'!BI117=0,"",'[1]4.1c O&amp;M Costs HON'!BI108+'[1]4.1c O&amp;M Costs HON'!BI109+'[1]4.1c O&amp;M Costs HON'!BI110+'[1]4.1c O&amp;M Costs HON'!BI116+'[1]4.1c O&amp;M Costs HON'!BI117)</f>
        <v/>
      </c>
      <c r="L54" s="11" t="str">
        <f>IF('[1]4.1c O&amp;M Costs HON'!BJ108+'[1]4.1c O&amp;M Costs HON'!BJ109+'[1]4.1c O&amp;M Costs HON'!BJ110+'[1]4.1c O&amp;M Costs HON'!BJ116+'[1]4.1c O&amp;M Costs HON'!BJ117=0,"",'[1]4.1c O&amp;M Costs HON'!BJ108+'[1]4.1c O&amp;M Costs HON'!BJ109+'[1]4.1c O&amp;M Costs HON'!BJ110+'[1]4.1c O&amp;M Costs HON'!BJ116+'[1]4.1c O&amp;M Costs HON'!BJ117)</f>
        <v/>
      </c>
      <c r="M54" s="11">
        <f>IF('[1]4.1c O&amp;M Costs HON'!BK108+'[1]4.1c O&amp;M Costs HON'!BK109+'[1]4.1c O&amp;M Costs HON'!BK110+'[1]4.1c O&amp;M Costs HON'!BK116+'[1]4.1c O&amp;M Costs HON'!BK117=0,"",'[1]4.1c O&amp;M Costs HON'!BK108+'[1]4.1c O&amp;M Costs HON'!BK109+'[1]4.1c O&amp;M Costs HON'!BK110+'[1]4.1c O&amp;M Costs HON'!BK116+'[1]4.1c O&amp;M Costs HON'!BK117)</f>
        <v>41276.537067991681</v>
      </c>
      <c r="N54" s="11">
        <f>IF('[1]4.1c O&amp;M Costs HON'!BL108+'[1]4.1c O&amp;M Costs HON'!BL109+'[1]4.1c O&amp;M Costs HON'!BL110+'[1]4.1c O&amp;M Costs HON'!BL116+'[1]4.1c O&amp;M Costs HON'!BL117=0,"",'[1]4.1c O&amp;M Costs HON'!BL108+'[1]4.1c O&amp;M Costs HON'!BL109+'[1]4.1c O&amp;M Costs HON'!BL110+'[1]4.1c O&amp;M Costs HON'!BL116+'[1]4.1c O&amp;M Costs HON'!BL117)</f>
        <v>42468.486163056172</v>
      </c>
      <c r="O54" s="11" t="str">
        <f>IF('[1]4.1c O&amp;M Costs HON'!BM108+'[1]4.1c O&amp;M Costs HON'!BM109+'[1]4.1c O&amp;M Costs HON'!BM110+'[1]4.1c O&amp;M Costs HON'!BM116+'[1]4.1c O&amp;M Costs HON'!BM117=0,"",'[1]4.1c O&amp;M Costs HON'!BM108+'[1]4.1c O&amp;M Costs HON'!BM109+'[1]4.1c O&amp;M Costs HON'!BM110+'[1]4.1c O&amp;M Costs HON'!BM116+'[1]4.1c O&amp;M Costs HON'!BM117)</f>
        <v/>
      </c>
      <c r="P54" s="11" t="str">
        <f>IF('[1]4.1c O&amp;M Costs HON'!BN108+'[1]4.1c O&amp;M Costs HON'!BN109+'[1]4.1c O&amp;M Costs HON'!BN110+'[1]4.1c O&amp;M Costs HON'!BN116+'[1]4.1c O&amp;M Costs HON'!BN117=0,"",'[1]4.1c O&amp;M Costs HON'!BN108+'[1]4.1c O&amp;M Costs HON'!BN109+'[1]4.1c O&amp;M Costs HON'!BN110+'[1]4.1c O&amp;M Costs HON'!BN116+'[1]4.1c O&amp;M Costs HON'!BN117)</f>
        <v/>
      </c>
      <c r="Q54" s="11" t="str">
        <f>IF('[1]4.1c O&amp;M Costs HON'!BO108+'[1]4.1c O&amp;M Costs HON'!BO109+'[1]4.1c O&amp;M Costs HON'!BO110+'[1]4.1c O&amp;M Costs HON'!BO116+'[1]4.1c O&amp;M Costs HON'!BO117=0,"",'[1]4.1c O&amp;M Costs HON'!BO108+'[1]4.1c O&amp;M Costs HON'!BO109+'[1]4.1c O&amp;M Costs HON'!BO110+'[1]4.1c O&amp;M Costs HON'!BO116+'[1]4.1c O&amp;M Costs HON'!BO117)</f>
        <v/>
      </c>
      <c r="R54" s="11" t="str">
        <f>IF('[1]4.1c O&amp;M Costs HON'!BP108+'[1]4.1c O&amp;M Costs HON'!BP109+'[1]4.1c O&amp;M Costs HON'!BP110+'[1]4.1c O&amp;M Costs HON'!BP116+'[1]4.1c O&amp;M Costs HON'!BP117=0,"",'[1]4.1c O&amp;M Costs HON'!BP108+'[1]4.1c O&amp;M Costs HON'!BP109+'[1]4.1c O&amp;M Costs HON'!BP110+'[1]4.1c O&amp;M Costs HON'!BP116+'[1]4.1c O&amp;M Costs HON'!BP117)</f>
        <v/>
      </c>
      <c r="S54" s="11" t="str">
        <f>IF('[1]4.1c O&amp;M Costs HON'!BQ108+'[1]4.1c O&amp;M Costs HON'!BQ109+'[1]4.1c O&amp;M Costs HON'!BQ110+'[1]4.1c O&amp;M Costs HON'!BQ116+'[1]4.1c O&amp;M Costs HON'!BQ117=0,"",'[1]4.1c O&amp;M Costs HON'!BQ108+'[1]4.1c O&amp;M Costs HON'!BQ109+'[1]4.1c O&amp;M Costs HON'!BQ110+'[1]4.1c O&amp;M Costs HON'!BQ116+'[1]4.1c O&amp;M Costs HON'!BQ117)</f>
        <v/>
      </c>
      <c r="T54" s="11" t="str">
        <f>IF('[1]4.1c O&amp;M Costs HON'!BR108+'[1]4.1c O&amp;M Costs HON'!BR109+'[1]4.1c O&amp;M Costs HON'!BR110+'[1]4.1c O&amp;M Costs HON'!BR116+'[1]4.1c O&amp;M Costs HON'!BR117=0,"",'[1]4.1c O&amp;M Costs HON'!BR108+'[1]4.1c O&amp;M Costs HON'!BR109+'[1]4.1c O&amp;M Costs HON'!BR110+'[1]4.1c O&amp;M Costs HON'!BR116+'[1]4.1c O&amp;M Costs HON'!BR117)</f>
        <v/>
      </c>
      <c r="U54" s="11" t="str">
        <f>IF('[1]4.1c O&amp;M Costs HON'!BS108+'[1]4.1c O&amp;M Costs HON'!BS109+'[1]4.1c O&amp;M Costs HON'!BS110+'[1]4.1c O&amp;M Costs HON'!BS116+'[1]4.1c O&amp;M Costs HON'!BS117=0,"",'[1]4.1c O&amp;M Costs HON'!BS108+'[1]4.1c O&amp;M Costs HON'!BS109+'[1]4.1c O&amp;M Costs HON'!BS110+'[1]4.1c O&amp;M Costs HON'!BS116+'[1]4.1c O&amp;M Costs HON'!BS117)</f>
        <v/>
      </c>
      <c r="V54" s="11" t="str">
        <f>IF('[1]4.1c O&amp;M Costs HON'!BT108+'[1]4.1c O&amp;M Costs HON'!BT109+'[1]4.1c O&amp;M Costs HON'!BT110+'[1]4.1c O&amp;M Costs HON'!BT116+'[1]4.1c O&amp;M Costs HON'!BT117=0,"",'[1]4.1c O&amp;M Costs HON'!BT108+'[1]4.1c O&amp;M Costs HON'!BT109+'[1]4.1c O&amp;M Costs HON'!BT110+'[1]4.1c O&amp;M Costs HON'!BT116+'[1]4.1c O&amp;M Costs HON'!BT117)</f>
        <v/>
      </c>
      <c r="W54" s="17">
        <f t="shared" si="16"/>
        <v>146742.58631579607</v>
      </c>
    </row>
    <row r="55" spans="1:23" x14ac:dyDescent="0.25">
      <c r="A55" s="31"/>
      <c r="B55" s="4" t="s">
        <v>2</v>
      </c>
      <c r="C55" s="16">
        <f>SUM(C49:C54)</f>
        <v>57595.91729930896</v>
      </c>
      <c r="D55" s="16">
        <f t="shared" ref="D55:V55" si="17">SUM(D49:D54)</f>
        <v>79922.615966425423</v>
      </c>
      <c r="E55" s="16">
        <f t="shared" si="17"/>
        <v>28100.711154949142</v>
      </c>
      <c r="F55" s="16">
        <f t="shared" si="17"/>
        <v>50786.309043547633</v>
      </c>
      <c r="G55" s="16">
        <f t="shared" si="17"/>
        <v>65909.693245080882</v>
      </c>
      <c r="H55" s="16">
        <f t="shared" si="17"/>
        <v>40808.123484012409</v>
      </c>
      <c r="I55" s="16">
        <f t="shared" si="17"/>
        <v>31489.909594396195</v>
      </c>
      <c r="J55" s="16">
        <f t="shared" si="17"/>
        <v>43198.99826488593</v>
      </c>
      <c r="K55" s="16">
        <f t="shared" si="17"/>
        <v>33334.84693219672</v>
      </c>
      <c r="L55" s="16">
        <f t="shared" si="17"/>
        <v>89147.334274522669</v>
      </c>
      <c r="M55" s="16">
        <f t="shared" si="17"/>
        <v>76564.412908407947</v>
      </c>
      <c r="N55" s="16">
        <f t="shared" si="17"/>
        <v>106244.13077360488</v>
      </c>
      <c r="O55" s="16">
        <f t="shared" si="17"/>
        <v>37355.32921034396</v>
      </c>
      <c r="P55" s="16">
        <f t="shared" si="17"/>
        <v>67512.145270596229</v>
      </c>
      <c r="Q55" s="16">
        <f t="shared" si="17"/>
        <v>91768.469599305332</v>
      </c>
      <c r="R55" s="16">
        <f t="shared" si="17"/>
        <v>54247.768990471704</v>
      </c>
      <c r="S55" s="16">
        <f t="shared" si="17"/>
        <v>41860.717802348721</v>
      </c>
      <c r="T55" s="16">
        <f t="shared" si="17"/>
        <v>57426.048502608173</v>
      </c>
      <c r="U55" s="16">
        <f t="shared" si="17"/>
        <v>44313.262196900687</v>
      </c>
      <c r="V55" s="16">
        <f t="shared" si="17"/>
        <v>123725.85949403275</v>
      </c>
      <c r="W55" s="17">
        <f>SUM(C55:V55)</f>
        <v>1221312.6040079466</v>
      </c>
    </row>
    <row r="56" spans="1:23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5"/>
    </row>
    <row r="57" spans="1:23" x14ac:dyDescent="0.25">
      <c r="A57" s="34" t="str">
        <f>CONCATENATE("2.1.11 Establish ",AD11," km of firebreaks for forests and plantations.")</f>
        <v>2.1.11 Establish 24 km of firebreaks for forests and plantations.</v>
      </c>
      <c r="B57" s="7" t="s">
        <v>16</v>
      </c>
      <c r="C57" s="18">
        <f>+IF('[1]4.1c O&amp;M Costs HON'!BA245+'[1]4.1c O&amp;M Costs HON'!BA237-'[1]4.1c O&amp;M Costs HON'!BA235=0,"",'[1]4.1c O&amp;M Costs HON'!BA245+'[1]4.1c O&amp;M Costs HON'!BA237-'[1]4.1c O&amp;M Costs HON'!BA235)</f>
        <v>26292.836533555761</v>
      </c>
      <c r="D57" s="18">
        <f>+IF('[1]4.1c O&amp;M Costs HON'!BB245+'[1]4.1c O&amp;M Costs HON'!BB237-'[1]4.1c O&amp;M Costs HON'!BB235=0,"",'[1]4.1c O&amp;M Costs HON'!BB245+'[1]4.1c O&amp;M Costs HON'!BB237-'[1]4.1c O&amp;M Costs HON'!BB235)</f>
        <v>27052.098936339866</v>
      </c>
      <c r="E57" s="18">
        <f>+IF('[1]4.1c O&amp;M Costs HON'!BC245+'[1]4.1c O&amp;M Costs HON'!BC237-'[1]4.1c O&amp;M Costs HON'!BC235=0,"",'[1]4.1c O&amp;M Costs HON'!BC245+'[1]4.1c O&amp;M Costs HON'!BC237-'[1]4.1c O&amp;M Costs HON'!BC235)</f>
        <v>27833.286679721794</v>
      </c>
      <c r="F57" s="18">
        <f>+IF('[1]4.1c O&amp;M Costs HON'!BD245+'[1]4.1c O&amp;M Costs HON'!BD237-'[1]4.1c O&amp;M Costs HON'!BD235=0,"",'[1]4.1c O&amp;M Costs HON'!BD245+'[1]4.1c O&amp;M Costs HON'!BD237-'[1]4.1c O&amp;M Costs HON'!BD235)</f>
        <v>28637.032905232838</v>
      </c>
      <c r="G57" s="18">
        <f>+IF('[1]4.1c O&amp;M Costs HON'!BE245+'[1]4.1c O&amp;M Costs HON'!BE237-'[1]4.1c O&amp;M Costs HON'!BE235=0,"",'[1]4.1c O&amp;M Costs HON'!BE245+'[1]4.1c O&amp;M Costs HON'!BE237-'[1]4.1c O&amp;M Costs HON'!BE235)</f>
        <v>29463.989037732477</v>
      </c>
      <c r="H57" s="18">
        <f>+IF('[1]4.1c O&amp;M Costs HON'!BF245+'[1]4.1c O&amp;M Costs HON'!BF237-'[1]4.1c O&amp;M Costs HON'!BF235=0,"",'[1]4.1c O&amp;M Costs HON'!BF245+'[1]4.1c O&amp;M Costs HON'!BF237-'[1]4.1c O&amp;M Costs HON'!BF235)</f>
        <v>30314.825313378988</v>
      </c>
      <c r="I57" s="18">
        <f>+IF('[1]4.1c O&amp;M Costs HON'!BG245+'[1]4.1c O&amp;M Costs HON'!BG237-'[1]4.1c O&amp;M Costs HON'!BG235=0,"",'[1]4.1c O&amp;M Costs HON'!BG245+'[1]4.1c O&amp;M Costs HON'!BG237-'[1]4.1c O&amp;M Costs HON'!BG235)</f>
        <v>31190.231322846299</v>
      </c>
      <c r="J57" s="18">
        <f>+IF('[1]4.1c O&amp;M Costs HON'!BH245+'[1]4.1c O&amp;M Costs HON'!BH237-'[1]4.1c O&amp;M Costs HON'!BH235=0,"",'[1]4.1c O&amp;M Costs HON'!BH245+'[1]4.1c O&amp;M Costs HON'!BH237-'[1]4.1c O&amp;M Costs HON'!BH235)</f>
        <v>32090.916570227386</v>
      </c>
      <c r="K57" s="18">
        <f>+IF('[1]4.1c O&amp;M Costs HON'!BI245+'[1]4.1c O&amp;M Costs HON'!BI237-'[1]4.1c O&amp;M Costs HON'!BI235=0,"",'[1]4.1c O&amp;M Costs HON'!BI245+'[1]4.1c O&amp;M Costs HON'!BI237-'[1]4.1c O&amp;M Costs HON'!BI235)</f>
        <v>33017.611048077233</v>
      </c>
      <c r="L57" s="18">
        <f>+IF('[1]4.1c O&amp;M Costs HON'!BJ245+'[1]4.1c O&amp;M Costs HON'!BJ237-'[1]4.1c O&amp;M Costs HON'!BJ235=0,"",'[1]4.1c O&amp;M Costs HON'!BJ245+'[1]4.1c O&amp;M Costs HON'!BJ237-'[1]4.1c O&amp;M Costs HON'!BJ235)</f>
        <v>33971.065829061408</v>
      </c>
      <c r="M57" s="18">
        <f>+IF('[1]4.1c O&amp;M Costs HON'!BK245+'[1]4.1c O&amp;M Costs HON'!BK237-'[1]4.1c O&amp;M Costs HON'!BK235=0,"",'[1]4.1c O&amp;M Costs HON'!BK245+'[1]4.1c O&amp;M Costs HON'!BK237-'[1]4.1c O&amp;M Costs HON'!BK235)</f>
        <v>34952.053674689712</v>
      </c>
      <c r="N57" s="18">
        <f>+IF('[1]4.1c O&amp;M Costs HON'!BL245+'[1]4.1c O&amp;M Costs HON'!BL237-'[1]4.1c O&amp;M Costs HON'!BL235=0,"",'[1]4.1c O&amp;M Costs HON'!BL245+'[1]4.1c O&amp;M Costs HON'!BL237-'[1]4.1c O&amp;M Costs HON'!BL235)</f>
        <v>35961.369661628407</v>
      </c>
      <c r="O57" s="18">
        <f>+IF('[1]4.1c O&amp;M Costs HON'!BM245+'[1]4.1c O&amp;M Costs HON'!BM237-'[1]4.1c O&amp;M Costs HON'!BM235=0,"",'[1]4.1c O&amp;M Costs HON'!BM245+'[1]4.1c O&amp;M Costs HON'!BM237-'[1]4.1c O&amp;M Costs HON'!BM235)</f>
        <v>36999.831826098525</v>
      </c>
      <c r="P57" s="18">
        <f>+IF('[1]4.1c O&amp;M Costs HON'!BN245+'[1]4.1c O&amp;M Costs HON'!BN237-'[1]4.1c O&amp;M Costs HON'!BN235=0,"",'[1]4.1c O&amp;M Costs HON'!BN245+'[1]4.1c O&amp;M Costs HON'!BN237-'[1]4.1c O&amp;M Costs HON'!BN235)</f>
        <v>38068.281826882529</v>
      </c>
      <c r="Q57" s="18">
        <f>+IF('[1]4.1c O&amp;M Costs HON'!BO245+'[1]4.1c O&amp;M Costs HON'!BO237-'[1]4.1c O&amp;M Costs HON'!BO235=0,"",'[1]4.1c O&amp;M Costs HON'!BO245+'[1]4.1c O&amp;M Costs HON'!BO237-'[1]4.1c O&amp;M Costs HON'!BO235)</f>
        <v>39167.585627476772</v>
      </c>
      <c r="R57" s="18">
        <f>+IF('[1]4.1c O&amp;M Costs HON'!BP245+'[1]4.1c O&amp;M Costs HON'!BP237-'[1]4.1c O&amp;M Costs HON'!BP235=0,"",'[1]4.1c O&amp;M Costs HON'!BP245+'[1]4.1c O&amp;M Costs HON'!BP237-'[1]4.1c O&amp;M Costs HON'!BP235)</f>
        <v>40298.6341979426</v>
      </c>
      <c r="S57" s="18">
        <f>+IF('[1]4.1c O&amp;M Costs HON'!BQ245+'[1]4.1c O&amp;M Costs HON'!BQ237-'[1]4.1c O&amp;M Costs HON'!BQ235=0,"",'[1]4.1c O&amp;M Costs HON'!BQ245+'[1]4.1c O&amp;M Costs HON'!BQ237-'[1]4.1c O&amp;M Costs HON'!BQ235)</f>
        <v>41462.344237024859</v>
      </c>
      <c r="T57" s="18">
        <f>+IF('[1]4.1c O&amp;M Costs HON'!BR245+'[1]4.1c O&amp;M Costs HON'!BR237-'[1]4.1c O&amp;M Costs HON'!BR235=0,"",'[1]4.1c O&amp;M Costs HON'!BR245+'[1]4.1c O&amp;M Costs HON'!BR237-'[1]4.1c O&amp;M Costs HON'!BR235)</f>
        <v>42659.658915123131</v>
      </c>
      <c r="U57" s="18">
        <f>+IF('[1]4.1c O&amp;M Costs HON'!BS245+'[1]4.1c O&amp;M Costs HON'!BS237-'[1]4.1c O&amp;M Costs HON'!BS235=0,"",'[1]4.1c O&amp;M Costs HON'!BS245+'[1]4.1c O&amp;M Costs HON'!BS237-'[1]4.1c O&amp;M Costs HON'!BS235)</f>
        <v>43891.548638717977</v>
      </c>
      <c r="V57" s="18">
        <f>+IF('[1]4.1c O&amp;M Costs HON'!BT245+'[1]4.1c O&amp;M Costs HON'!BT237-'[1]4.1c O&amp;M Costs HON'!BT235=0,"",'[1]4.1c O&amp;M Costs HON'!BT245+'[1]4.1c O&amp;M Costs HON'!BT237-'[1]4.1c O&amp;M Costs HON'!BT235)</f>
        <v>45159.01183687149</v>
      </c>
      <c r="W57" s="15">
        <f t="shared" ref="W57:W59" si="18">SUM(C57:V57)</f>
        <v>698484.21461863001</v>
      </c>
    </row>
    <row r="58" spans="1:23" ht="30" x14ac:dyDescent="0.25">
      <c r="A58" s="34"/>
      <c r="B58" s="7" t="s">
        <v>17</v>
      </c>
      <c r="C58" s="18" t="str">
        <f>+IF('[1]4.1c O&amp;M Costs HON'!BA235=0,"",'[1]4.1c O&amp;M Costs HON'!BA235)</f>
        <v/>
      </c>
      <c r="D58" s="18" t="str">
        <f>+IF('[1]4.1c O&amp;M Costs HON'!BB235=0,"",'[1]4.1c O&amp;M Costs HON'!BB235)</f>
        <v/>
      </c>
      <c r="E58" s="18" t="str">
        <f>+IF('[1]4.1c O&amp;M Costs HON'!BC235=0,"",'[1]4.1c O&amp;M Costs HON'!BC235)</f>
        <v/>
      </c>
      <c r="F58" s="18" t="str">
        <f>+IF('[1]4.1c O&amp;M Costs HON'!BD235=0,"",'[1]4.1c O&amp;M Costs HON'!BD235)</f>
        <v/>
      </c>
      <c r="G58" s="18">
        <f>+IF('[1]4.1c O&amp;M Costs HON'!BE235=0,"",'[1]4.1c O&amp;M Costs HON'!BE235)</f>
        <v>8499.1661238394154</v>
      </c>
      <c r="H58" s="18" t="str">
        <f>+IF('[1]4.1c O&amp;M Costs HON'!BF235=0,"",'[1]4.1c O&amp;M Costs HON'!BF235)</f>
        <v/>
      </c>
      <c r="I58" s="18" t="str">
        <f>+IF('[1]4.1c O&amp;M Costs HON'!BG235=0,"",'[1]4.1c O&amp;M Costs HON'!BG235)</f>
        <v/>
      </c>
      <c r="J58" s="18" t="str">
        <f>+IF('[1]4.1c O&amp;M Costs HON'!BH235=0,"",'[1]4.1c O&amp;M Costs HON'!BH235)</f>
        <v/>
      </c>
      <c r="K58" s="18" t="str">
        <f>+IF('[1]4.1c O&amp;M Costs HON'!BI235=0,"",'[1]4.1c O&amp;M Costs HON'!BI235)</f>
        <v/>
      </c>
      <c r="L58" s="18">
        <f>+IF('[1]4.1c O&amp;M Costs HON'!BJ235=0,"",'[1]4.1c O&amp;M Costs HON'!BJ235)</f>
        <v>9799.2750240073256</v>
      </c>
      <c r="M58" s="18" t="str">
        <f>+IF('[1]4.1c O&amp;M Costs HON'!BK235=0,"",'[1]4.1c O&amp;M Costs HON'!BK235)</f>
        <v/>
      </c>
      <c r="N58" s="18" t="str">
        <f>+IF('[1]4.1c O&amp;M Costs HON'!BL235=0,"",'[1]4.1c O&amp;M Costs HON'!BL235)</f>
        <v/>
      </c>
      <c r="O58" s="18" t="str">
        <f>+IF('[1]4.1c O&amp;M Costs HON'!BM235=0,"",'[1]4.1c O&amp;M Costs HON'!BM235)</f>
        <v/>
      </c>
      <c r="P58" s="18" t="str">
        <f>+IF('[1]4.1c O&amp;M Costs HON'!BN235=0,"",'[1]4.1c O&amp;M Costs HON'!BN235)</f>
        <v/>
      </c>
      <c r="Q58" s="18">
        <f>+IF('[1]4.1c O&amp;M Costs HON'!BO235=0,"",'[1]4.1c O&amp;M Costs HON'!BO235)</f>
        <v>11298.260276004003</v>
      </c>
      <c r="R58" s="18" t="str">
        <f>+IF('[1]4.1c O&amp;M Costs HON'!BP235=0,"",'[1]4.1c O&amp;M Costs HON'!BP235)</f>
        <v/>
      </c>
      <c r="S58" s="18" t="str">
        <f>+IF('[1]4.1c O&amp;M Costs HON'!BQ235=0,"",'[1]4.1c O&amp;M Costs HON'!BQ235)</f>
        <v/>
      </c>
      <c r="T58" s="18" t="str">
        <f>+IF('[1]4.1c O&amp;M Costs HON'!BR235=0,"",'[1]4.1c O&amp;M Costs HON'!BR235)</f>
        <v/>
      </c>
      <c r="U58" s="18" t="str">
        <f>+IF('[1]4.1c O&amp;M Costs HON'!BS235=0,"",'[1]4.1c O&amp;M Costs HON'!BS235)</f>
        <v/>
      </c>
      <c r="V58" s="18">
        <f>+IF('[1]4.1c O&amp;M Costs HON'!BT235=0,"",'[1]4.1c O&amp;M Costs HON'!BT235)</f>
        <v>13026.543795494825</v>
      </c>
      <c r="W58" s="15">
        <f t="shared" si="18"/>
        <v>42623.245219345568</v>
      </c>
    </row>
    <row r="59" spans="1:23" x14ac:dyDescent="0.25">
      <c r="A59" s="34"/>
      <c r="B59" s="7" t="s">
        <v>2</v>
      </c>
      <c r="C59" s="19">
        <f>SUM(C57:C58)</f>
        <v>26292.836533555761</v>
      </c>
      <c r="D59" s="19">
        <f t="shared" ref="D59:V59" si="19">SUM(D57:D58)</f>
        <v>27052.098936339866</v>
      </c>
      <c r="E59" s="19">
        <f t="shared" si="19"/>
        <v>27833.286679721794</v>
      </c>
      <c r="F59" s="19">
        <f t="shared" si="19"/>
        <v>28637.032905232838</v>
      </c>
      <c r="G59" s="19">
        <f t="shared" si="19"/>
        <v>37963.155161571893</v>
      </c>
      <c r="H59" s="19">
        <f t="shared" si="19"/>
        <v>30314.825313378988</v>
      </c>
      <c r="I59" s="19">
        <f t="shared" si="19"/>
        <v>31190.231322846299</v>
      </c>
      <c r="J59" s="19">
        <f t="shared" si="19"/>
        <v>32090.916570227386</v>
      </c>
      <c r="K59" s="19">
        <f t="shared" si="19"/>
        <v>33017.611048077233</v>
      </c>
      <c r="L59" s="19">
        <f t="shared" si="19"/>
        <v>43770.34085306873</v>
      </c>
      <c r="M59" s="19">
        <f t="shared" si="19"/>
        <v>34952.053674689712</v>
      </c>
      <c r="N59" s="19">
        <f t="shared" si="19"/>
        <v>35961.369661628407</v>
      </c>
      <c r="O59" s="19">
        <f t="shared" si="19"/>
        <v>36999.831826098525</v>
      </c>
      <c r="P59" s="19">
        <f t="shared" si="19"/>
        <v>38068.281826882529</v>
      </c>
      <c r="Q59" s="19">
        <f t="shared" si="19"/>
        <v>50465.845903480775</v>
      </c>
      <c r="R59" s="19">
        <f t="shared" si="19"/>
        <v>40298.6341979426</v>
      </c>
      <c r="S59" s="19">
        <f t="shared" si="19"/>
        <v>41462.344237024859</v>
      </c>
      <c r="T59" s="19">
        <f t="shared" si="19"/>
        <v>42659.658915123131</v>
      </c>
      <c r="U59" s="19">
        <f t="shared" si="19"/>
        <v>43891.548638717977</v>
      </c>
      <c r="V59" s="19">
        <f t="shared" si="19"/>
        <v>58185.555632366319</v>
      </c>
      <c r="W59" s="15">
        <f t="shared" si="18"/>
        <v>741107.45983797556</v>
      </c>
    </row>
    <row r="60" spans="1:23" x14ac:dyDescent="0.25">
      <c r="A60" s="34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8"/>
    </row>
    <row r="61" spans="1:23" x14ac:dyDescent="0.25">
      <c r="A61" s="31" t="str">
        <f>CONCATENATE("2.1.12 Construct ",AD13," km of living barriers for soil conservation.")</f>
        <v>2.1.12 Construct 16 km of living barriers for soil conservation.</v>
      </c>
      <c r="B61" s="4" t="s">
        <v>21</v>
      </c>
      <c r="C61" s="16">
        <v>0</v>
      </c>
      <c r="D61" s="16">
        <v>0</v>
      </c>
      <c r="E61" s="16">
        <f>+IF('[1]4.1c O&amp;M Costs HON'!BC288=0,"",'[1]4.1c O&amp;M Costs HON'!BC288)</f>
        <v>1784.1721368221679</v>
      </c>
      <c r="F61" s="16">
        <v>0</v>
      </c>
      <c r="G61" s="16">
        <v>0</v>
      </c>
      <c r="H61" s="16">
        <f>+IF('[1]4.1c O&amp;M Costs HON'!BF288=0,"",'[1]4.1c O&amp;M Costs HON'!BF288)</f>
        <v>1943.2439754291622</v>
      </c>
      <c r="I61" s="16">
        <v>0</v>
      </c>
      <c r="J61" s="16">
        <v>0</v>
      </c>
      <c r="K61" s="16">
        <f>+IF('[1]4.1c O&amp;M Costs HON'!BI288=0,"",'[1]4.1c O&amp;M Costs HON'!BI288)</f>
        <v>2116.4982179172521</v>
      </c>
      <c r="L61" s="16">
        <v>0</v>
      </c>
      <c r="M61" s="16">
        <v>0</v>
      </c>
      <c r="N61" s="16">
        <f>+IF('[1]4.1c O&amp;M Costs HON'!BL288=0,"",'[1]4.1c O&amp;M Costs HON'!BL288)</f>
        <v>2305.1993280759307</v>
      </c>
      <c r="O61" s="16">
        <v>0</v>
      </c>
      <c r="P61" s="16">
        <v>0</v>
      </c>
      <c r="Q61" s="16">
        <f>+IF('[1]4.1c O&amp;M Costs HON'!BO288=0,"",'[1]4.1c O&amp;M Costs HON'!BO288)</f>
        <v>2510.7245057786672</v>
      </c>
      <c r="R61" s="16">
        <v>0</v>
      </c>
      <c r="S61" s="16">
        <v>0</v>
      </c>
      <c r="T61" s="16">
        <f>+IF('[1]4.1c O&amp;M Costs HON'!BR288=0,"",'[1]4.1c O&amp;M Costs HON'!BR288)</f>
        <v>2734.5737382194366</v>
      </c>
      <c r="U61" s="16">
        <v>0</v>
      </c>
      <c r="V61" s="16">
        <v>0</v>
      </c>
      <c r="W61" s="17">
        <f t="shared" ref="W61" si="20">SUM(C61:V61)</f>
        <v>13394.411902242617</v>
      </c>
    </row>
    <row r="62" spans="1:23" x14ac:dyDescent="0.25">
      <c r="A62" s="31"/>
      <c r="B62" s="32" t="s">
        <v>2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5"/>
    </row>
    <row r="63" spans="1:23" x14ac:dyDescent="0.25">
      <c r="A63" s="34" t="str">
        <f>CONCATENATE("2.1.13 Construct ",AD14," km of superficial drainage for coil conservation.")</f>
        <v>2.1.13 Construct 16 km of superficial drainage for coil conservation.</v>
      </c>
      <c r="B63" s="7" t="s">
        <v>22</v>
      </c>
      <c r="C63" s="19">
        <f>+IF('[1]4.1c O&amp;M Costs HON'!BA311+'[1]4.1c O&amp;M Costs HON'!BA320=0,"",'[1]4.1c O&amp;M Costs HON'!BA311+'[1]4.1c O&amp;M Costs HON'!BA320)</f>
        <v>6774.964524001829</v>
      </c>
      <c r="D63" s="19">
        <f>+IF('[1]4.1c O&amp;M Costs HON'!BB311+'[1]4.1c O&amp;M Costs HON'!BB320=0,"",'[1]4.1c O&amp;M Costs HON'!BB311+'[1]4.1c O&amp;M Costs HON'!BB320)</f>
        <v>18878.067930555306</v>
      </c>
      <c r="E63" s="19">
        <f>+IF('[1]4.1c O&amp;M Costs HON'!BC311+'[1]4.1c O&amp;M Costs HON'!BC320=0,"",'[1]4.1c O&amp;M Costs HON'!BC311+'[1]4.1c O&amp;M Costs HON'!BC320)</f>
        <v>7171.8975471067706</v>
      </c>
      <c r="F63" s="19">
        <f>+IF('[1]4.1c O&amp;M Costs HON'!BD311+'[1]4.1c O&amp;M Costs HON'!BD320=0,"",'[1]4.1c O&amp;M Costs HON'!BD311+'[1]4.1c O&amp;M Costs HON'!BD320)</f>
        <v>19984.100079876378</v>
      </c>
      <c r="G63" s="19">
        <f>+IF('[1]4.1c O&amp;M Costs HON'!BE311+'[1]4.1c O&amp;M Costs HON'!BE320=0,"",'[1]4.1c O&amp;M Costs HON'!BE311+'[1]4.1c O&amp;M Costs HON'!BE320)</f>
        <v>7592.0861642850168</v>
      </c>
      <c r="H63" s="19">
        <f>+IF('[1]4.1c O&amp;M Costs HON'!BF311+'[1]4.1c O&amp;M Costs HON'!BF320=0,"",'[1]4.1c O&amp;M Costs HON'!BF311+'[1]4.1c O&amp;M Costs HON'!BF320)</f>
        <v>21154.93266957259</v>
      </c>
      <c r="I63" s="19">
        <f>+IF('[1]4.1c O&amp;M Costs HON'!BG311+'[1]4.1c O&amp;M Costs HON'!BG320=0,"",'[1]4.1c O&amp;M Costs HON'!BG311+'[1]4.1c O&amp;M Costs HON'!BG320)</f>
        <v>8036.8928790931432</v>
      </c>
      <c r="J63" s="19">
        <f>+IF('[1]4.1c O&amp;M Costs HON'!BH311+'[1]4.1c O&amp;M Costs HON'!BH320=0,"",'[1]4.1c O&amp;M Costs HON'!BH311+'[1]4.1c O&amp;M Costs HON'!BH320)</f>
        <v>22394.362241250252</v>
      </c>
      <c r="K63" s="19">
        <f>+IF('[1]4.1c O&amp;M Costs HON'!BI311+'[1]4.1c O&amp;M Costs HON'!BI320=0,"",'[1]4.1c O&amp;M Costs HON'!BI311+'[1]4.1c O&amp;M Costs HON'!BI320)</f>
        <v>8507.7600217279651</v>
      </c>
      <c r="L63" s="19">
        <f>+IF('[1]4.1c O&amp;M Costs HON'!BJ311+'[1]4.1c O&amp;M Costs HON'!BJ320=0,"",'[1]4.1c O&amp;M Costs HON'!BJ311+'[1]4.1c O&amp;M Costs HON'!BJ320)</f>
        <v>23706.407769080717</v>
      </c>
      <c r="M63" s="19">
        <f>+IF('[1]4.1c O&amp;M Costs HON'!BK311+'[1]4.1c O&amp;M Costs HON'!BK320=0,"",'[1]4.1c O&amp;M Costs HON'!BK311+'[1]4.1c O&amp;M Costs HON'!BK320)</f>
        <v>9006.2144259262477</v>
      </c>
      <c r="N63" s="19">
        <f>+IF('[1]4.1c O&amp;M Costs HON'!BL311+'[1]4.1c O&amp;M Costs HON'!BL320=0,"",'[1]4.1c O&amp;M Costs HON'!BL311+'[1]4.1c O&amp;M Costs HON'!BL320)</f>
        <v>25095.323691725498</v>
      </c>
      <c r="O63" s="19">
        <f>+IF('[1]4.1c O&amp;M Costs HON'!BM311+'[1]4.1c O&amp;M Costs HON'!BM320=0,"",'[1]4.1c O&amp;M Costs HON'!BM311+'[1]4.1c O&amp;M Costs HON'!BM320)</f>
        <v>9533.8723798755982</v>
      </c>
      <c r="P63" s="19">
        <f>+IF('[1]4.1c O&amp;M Costs HON'!BN311+'[1]4.1c O&amp;M Costs HON'!BN320=0,"",'[1]4.1c O&amp;M Costs HON'!BN311+'[1]4.1c O&amp;M Costs HON'!BN320)</f>
        <v>26565.613707778575</v>
      </c>
      <c r="Q63" s="19">
        <f>+IF('[1]4.1c O&amp;M Costs HON'!BO311+'[1]4.1c O&amp;M Costs HON'!BO320=0,"",'[1]4.1c O&amp;M Costs HON'!BO311+'[1]4.1c O&amp;M Costs HON'!BO320)</f>
        <v>10092.444867190325</v>
      </c>
      <c r="R63" s="19">
        <f>+IF('[1]4.1c O&amp;M Costs HON'!BP311+'[1]4.1c O&amp;M Costs HON'!BP320=0,"",'[1]4.1c O&amp;M Costs HON'!BP311+'[1]4.1c O&amp;M Costs HON'!BP320)</f>
        <v>28122.045379458839</v>
      </c>
      <c r="S63" s="19">
        <f>+IF('[1]4.1c O&amp;M Costs HON'!BQ311+'[1]4.1c O&amp;M Costs HON'!BQ320=0,"",'[1]4.1c O&amp;M Costs HON'!BQ311+'[1]4.1c O&amp;M Costs HON'!BQ320)</f>
        <v>10683.74311494669</v>
      </c>
      <c r="T63" s="19">
        <f>+IF('[1]4.1c O&amp;M Costs HON'!BR311+'[1]4.1c O&amp;M Costs HON'!BR320=0,"",'[1]4.1c O&amp;M Costs HON'!BR311+'[1]4.1c O&amp;M Costs HON'!BR320)</f>
        <v>29769.665591906749</v>
      </c>
      <c r="U63" s="19">
        <f>+IF('[1]4.1c O&amp;M Costs HON'!BS311+'[1]4.1c O&amp;M Costs HON'!BS320=0,"",'[1]4.1c O&amp;M Costs HON'!BS311+'[1]4.1c O&amp;M Costs HON'!BS320)</f>
        <v>11309.684466767594</v>
      </c>
      <c r="V63" s="19">
        <f>+IF('[1]4.1c O&amp;M Costs HON'!BT311+'[1]4.1c O&amp;M Costs HON'!BT320=0,"",'[1]4.1c O&amp;M Costs HON'!BT311+'[1]4.1c O&amp;M Costs HON'!BT320)</f>
        <v>31513.816918213459</v>
      </c>
      <c r="W63" s="15">
        <f t="shared" ref="W63" si="21">SUM(C63:V63)</f>
        <v>335893.8963703395</v>
      </c>
    </row>
    <row r="64" spans="1:23" x14ac:dyDescent="0.25">
      <c r="A64" s="34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8"/>
    </row>
    <row r="65" spans="2:23" x14ac:dyDescent="0.25">
      <c r="W65" s="1"/>
    </row>
    <row r="66" spans="2:23" x14ac:dyDescent="0.25">
      <c r="B66" s="20" t="s">
        <v>2</v>
      </c>
      <c r="C66" s="21">
        <f t="shared" ref="C66:U66" si="22">+C63+C59+C55+C47+C43+C38+C36+C31+C25+C19+C12+C7+C61</f>
        <v>172653.38325373863</v>
      </c>
      <c r="D66" s="21">
        <f t="shared" si="22"/>
        <v>281164.40995413472</v>
      </c>
      <c r="E66" s="21">
        <f t="shared" si="22"/>
        <v>108372.67482376135</v>
      </c>
      <c r="F66" s="21">
        <f t="shared" si="22"/>
        <v>231761.18690117705</v>
      </c>
      <c r="G66" s="21">
        <f t="shared" si="22"/>
        <v>191617.39710331528</v>
      </c>
      <c r="H66" s="21">
        <f t="shared" si="22"/>
        <v>220463.37167563054</v>
      </c>
      <c r="I66" s="21">
        <f t="shared" si="22"/>
        <v>103002.35335948352</v>
      </c>
      <c r="J66" s="21">
        <f t="shared" si="22"/>
        <v>233867.76132098504</v>
      </c>
      <c r="K66" s="21">
        <f t="shared" si="22"/>
        <v>111153.5747646675</v>
      </c>
      <c r="L66" s="21">
        <f t="shared" si="22"/>
        <v>390072.09248591104</v>
      </c>
      <c r="M66" s="21">
        <f t="shared" si="22"/>
        <v>198891.23772691994</v>
      </c>
      <c r="N66" s="21">
        <f t="shared" si="22"/>
        <v>328222.25747718033</v>
      </c>
      <c r="O66" s="21">
        <f t="shared" si="22"/>
        <v>122187.928410833</v>
      </c>
      <c r="P66" s="21">
        <f t="shared" si="22"/>
        <v>303403.72084755398</v>
      </c>
      <c r="Q66" s="21">
        <f t="shared" si="22"/>
        <v>252468.58892380196</v>
      </c>
      <c r="R66" s="21">
        <f t="shared" si="22"/>
        <v>307628.90164580592</v>
      </c>
      <c r="S66" s="21">
        <f t="shared" si="22"/>
        <v>136924.89125870485</v>
      </c>
      <c r="T66" s="21">
        <f t="shared" si="22"/>
        <v>332407.39436610602</v>
      </c>
      <c r="U66" s="21">
        <f t="shared" si="22"/>
        <v>144947.07511414587</v>
      </c>
      <c r="V66" s="21">
        <f>+V63+V59+V55+V47+V43+V38+V36+V31+V25+V19+V12+V7+V61</f>
        <v>555515.06918726093</v>
      </c>
      <c r="W66" s="22">
        <f>SUM(C66:V66)</f>
        <v>4726725.2706011171</v>
      </c>
    </row>
    <row r="69" spans="2:23" x14ac:dyDescent="0.25">
      <c r="W69" s="1"/>
    </row>
  </sheetData>
  <mergeCells count="29">
    <mergeCell ref="A63:A64"/>
    <mergeCell ref="B64:V64"/>
    <mergeCell ref="A49:A56"/>
    <mergeCell ref="B56:V56"/>
    <mergeCell ref="A57:A60"/>
    <mergeCell ref="B60:V60"/>
    <mergeCell ref="A61:A62"/>
    <mergeCell ref="B62:V62"/>
    <mergeCell ref="B39:V39"/>
    <mergeCell ref="B48:V48"/>
    <mergeCell ref="A33:A37"/>
    <mergeCell ref="B37:V37"/>
    <mergeCell ref="A38:A39"/>
    <mergeCell ref="A40:A44"/>
    <mergeCell ref="B44:V44"/>
    <mergeCell ref="A45:A48"/>
    <mergeCell ref="A21:A26"/>
    <mergeCell ref="B26:V26"/>
    <mergeCell ref="A27:A32"/>
    <mergeCell ref="B32:V32"/>
    <mergeCell ref="B20:V20"/>
    <mergeCell ref="A9:A13"/>
    <mergeCell ref="B13:V13"/>
    <mergeCell ref="A14:A20"/>
    <mergeCell ref="A1:A2"/>
    <mergeCell ref="B1:B2"/>
    <mergeCell ref="C1:W1"/>
    <mergeCell ref="A3:A8"/>
    <mergeCell ref="B8:V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69"/>
  <sheetViews>
    <sheetView topLeftCell="A45" zoomScaleNormal="100" workbookViewId="0">
      <selection activeCell="A65" sqref="A65"/>
    </sheetView>
  </sheetViews>
  <sheetFormatPr defaultColWidth="11.5703125" defaultRowHeight="15" x14ac:dyDescent="0.25"/>
  <cols>
    <col min="1" max="1" width="27.140625" style="9" customWidth="1"/>
    <col min="2" max="2" width="31.85546875" style="9" customWidth="1"/>
    <col min="3" max="3" width="11" style="9" bestFit="1" customWidth="1"/>
    <col min="4" max="22" width="11.140625" style="9" bestFit="1" customWidth="1"/>
    <col min="23" max="23" width="12.7109375" style="9" bestFit="1" customWidth="1"/>
    <col min="24" max="28" width="11.42578125" style="9" customWidth="1"/>
    <col min="29" max="29" width="102.28515625" style="9" bestFit="1" customWidth="1"/>
    <col min="30" max="16384" width="11.5703125" style="9"/>
  </cols>
  <sheetData>
    <row r="1" spans="1:31" x14ac:dyDescent="0.25">
      <c r="A1" s="30" t="s">
        <v>0</v>
      </c>
      <c r="B1" s="30" t="s">
        <v>1</v>
      </c>
      <c r="C1" s="30" t="s">
        <v>65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AC1" s="23"/>
      <c r="AD1" s="23" t="s">
        <v>27</v>
      </c>
      <c r="AE1" s="9">
        <v>5</v>
      </c>
    </row>
    <row r="2" spans="1:31" x14ac:dyDescent="0.25">
      <c r="A2" s="30"/>
      <c r="B2" s="30"/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J2" s="10">
        <v>8</v>
      </c>
      <c r="K2" s="10">
        <v>9</v>
      </c>
      <c r="L2" s="10">
        <v>10</v>
      </c>
      <c r="M2" s="10">
        <v>11</v>
      </c>
      <c r="N2" s="10">
        <v>12</v>
      </c>
      <c r="O2" s="10">
        <v>13</v>
      </c>
      <c r="P2" s="10">
        <v>14</v>
      </c>
      <c r="Q2" s="10">
        <v>15</v>
      </c>
      <c r="R2" s="10">
        <v>16</v>
      </c>
      <c r="S2" s="10">
        <v>17</v>
      </c>
      <c r="T2" s="10">
        <v>18</v>
      </c>
      <c r="U2" s="10">
        <v>19</v>
      </c>
      <c r="V2" s="10">
        <v>20</v>
      </c>
      <c r="W2" s="10" t="s">
        <v>2</v>
      </c>
      <c r="AC2" s="24" t="s">
        <v>50</v>
      </c>
      <c r="AD2" s="25">
        <v>600</v>
      </c>
      <c r="AE2" s="9">
        <v>600</v>
      </c>
    </row>
    <row r="3" spans="1:31" x14ac:dyDescent="0.25">
      <c r="A3" s="34" t="str">
        <f>CONCATENATE("2.1.1 Establish ",AD12," tree nurseries focused on native species")</f>
        <v>2.1.1 Establish 5 tree nurseries focused on native species</v>
      </c>
      <c r="B3" s="7" t="s">
        <v>18</v>
      </c>
      <c r="C3" s="13">
        <f>IF('[1]4.1d O&amp;M Costs ES'!BA268=0,"",'[1]4.1d O&amp;M Costs ES'!BA268)</f>
        <v>1450.0864879683788</v>
      </c>
      <c r="D3" s="13">
        <f>IF('[1]4.1d O&amp;M Costs ES'!BB268=0,"",'[1]4.1d O&amp;M Costs ES'!BB268)</f>
        <v>1546.4495846812242</v>
      </c>
      <c r="E3" s="13">
        <f>IF('[1]4.1d O&amp;M Costs ES'!BC268=0,"",'[1]4.1d O&amp;M Costs ES'!BC268)</f>
        <v>1649.2163314419352</v>
      </c>
      <c r="F3" s="13">
        <f>IF('[1]4.1d O&amp;M Costs ES'!BD268=0,"",'[1]4.1d O&amp;M Costs ES'!BD268)</f>
        <v>1758.8122722121993</v>
      </c>
      <c r="G3" s="13">
        <f>IF('[1]4.1d O&amp;M Costs ES'!BE268=0,"",'[1]4.1d O&amp;M Costs ES'!BE268)</f>
        <v>1875.6912297731217</v>
      </c>
      <c r="H3" s="13">
        <f>IF('[1]4.1d O&amp;M Costs ES'!BF268=0,"",'[1]4.1d O&amp;M Costs ES'!BF268)</f>
        <v>2000.3371849473513</v>
      </c>
      <c r="I3" s="13">
        <f>IF('[1]4.1d O&amp;M Costs ES'!BG268=0,"",'[1]4.1d O&amp;M Costs ES'!BG268)</f>
        <v>2133.2662807018</v>
      </c>
      <c r="J3" s="13">
        <f>IF('[1]4.1d O&amp;M Costs ES'!BH268=0,"",'[1]4.1d O&amp;M Costs ES'!BH268)</f>
        <v>2275.0289594296923</v>
      </c>
      <c r="K3" s="13">
        <f>IF('[1]4.1d O&amp;M Costs ES'!BI268=0,"",'[1]4.1d O&amp;M Costs ES'!BI268)</f>
        <v>2426.2122422621487</v>
      </c>
      <c r="L3" s="13">
        <f>IF('[1]4.1d O&amp;M Costs ES'!BJ268=0,"",'[1]4.1d O&amp;M Costs ES'!BJ268)</f>
        <v>2587.4421598476538</v>
      </c>
      <c r="M3" s="13">
        <f>IF('[1]4.1d O&amp;M Costs ES'!BK268=0,"",'[1]4.1d O&amp;M Costs ES'!BK268)</f>
        <v>2759.3863446649452</v>
      </c>
      <c r="N3" s="13">
        <f>IF('[1]4.1d O&amp;M Costs ES'!BL268=0,"",'[1]4.1d O&amp;M Costs ES'!BL268)</f>
        <v>2942.7567956037656</v>
      </c>
      <c r="O3" s="13">
        <f>IF('[1]4.1d O&amp;M Costs ES'!BM268=0,"",'[1]4.1d O&amp;M Costs ES'!BM268)</f>
        <v>3138.3128262612495</v>
      </c>
      <c r="P3" s="13">
        <f>IF('[1]4.1d O&amp;M Costs ES'!BN268=0,"",'[1]4.1d O&amp;M Costs ES'!BN268)</f>
        <v>3346.864209162467</v>
      </c>
      <c r="Q3" s="13">
        <f>IF('[1]4.1d O&amp;M Costs ES'!BO268=0,"",'[1]4.1d O&amp;M Costs ES'!BO268)</f>
        <v>3569.2745289249351</v>
      </c>
      <c r="R3" s="13">
        <f>IF('[1]4.1d O&amp;M Costs ES'!BP268=0,"",'[1]4.1d O&amp;M Costs ES'!BP268)</f>
        <v>3806.4647582521316</v>
      </c>
      <c r="S3" s="13">
        <f>IF('[1]4.1d O&amp;M Costs ES'!BQ268=0,"",'[1]4.1d O&amp;M Costs ES'!BQ268)</f>
        <v>4059.4170715637251</v>
      </c>
      <c r="T3" s="13">
        <f>IF('[1]4.1d O&amp;M Costs ES'!BR268=0,"",'[1]4.1d O&amp;M Costs ES'!BR268)</f>
        <v>4329.1789120543044</v>
      </c>
      <c r="U3" s="13">
        <f>IF('[1]4.1d O&amp;M Costs ES'!BS268=0,"",'[1]4.1d O&amp;M Costs ES'!BS268)</f>
        <v>4616.8673290217439</v>
      </c>
      <c r="V3" s="13">
        <f>IF('[1]4.1d O&amp;M Costs ES'!BT268=0,"",'[1]4.1d O&amp;M Costs ES'!BT268)</f>
        <v>4923.6736034255628</v>
      </c>
      <c r="W3" s="17">
        <f t="shared" ref="W3:W7" si="0">SUM(C3:V3)</f>
        <v>57194.739112200332</v>
      </c>
      <c r="AC3" s="25" t="s">
        <v>51</v>
      </c>
      <c r="AD3" s="25">
        <v>275</v>
      </c>
      <c r="AE3" s="9">
        <v>275</v>
      </c>
    </row>
    <row r="4" spans="1:31" x14ac:dyDescent="0.25">
      <c r="A4" s="34"/>
      <c r="B4" s="7" t="s">
        <v>49</v>
      </c>
      <c r="C4" s="13">
        <f>IF('[1]4.1d O&amp;M Costs ES'!BA271+'[1]4.1d O&amp;M Costs ES'!BA262-'[1]4.1d O&amp;M Costs ES'!BA255-'[1]4.1d O&amp;M Costs ES'!BA260-'[1]4.1d O&amp;M Costs ES'!BA268=0,"",'[1]4.1d O&amp;M Costs ES'!BA271+'[1]4.1d O&amp;M Costs ES'!BA262-'[1]4.1d O&amp;M Costs ES'!BA255-'[1]4.1d O&amp;M Costs ES'!BA260-'[1]4.1d O&amp;M Costs ES'!BA268)</f>
        <v>17629.565124225315</v>
      </c>
      <c r="D4" s="13">
        <f>IF('[1]4.1d O&amp;M Costs ES'!BB271+'[1]4.1d O&amp;M Costs ES'!BB262-'[1]4.1d O&amp;M Costs ES'!BB255-'[1]4.1d O&amp;M Costs ES'!BB260-'[1]4.1d O&amp;M Costs ES'!BB268=0,"",'[1]4.1d O&amp;M Costs ES'!BB271+'[1]4.1d O&amp;M Costs ES'!BB262-'[1]4.1d O&amp;M Costs ES'!BB255-'[1]4.1d O&amp;M Costs ES'!BB260-'[1]4.1d O&amp;M Costs ES'!BB268)</f>
        <v>18801.108686051932</v>
      </c>
      <c r="E4" s="13">
        <f>IF('[1]4.1d O&amp;M Costs ES'!BC271+'[1]4.1d O&amp;M Costs ES'!BC262-'[1]4.1d O&amp;M Costs ES'!BC255-'[1]4.1d O&amp;M Costs ES'!BC260-'[1]4.1d O&amp;M Costs ES'!BC268=0,"",'[1]4.1d O&amp;M Costs ES'!BC271+'[1]4.1d O&amp;M Costs ES'!BC262-'[1]4.1d O&amp;M Costs ES'!BC255-'[1]4.1d O&amp;M Costs ES'!BC260-'[1]4.1d O&amp;M Costs ES'!BC268)</f>
        <v>20050.505235606037</v>
      </c>
      <c r="F4" s="13">
        <f>IF('[1]4.1d O&amp;M Costs ES'!BD271+'[1]4.1d O&amp;M Costs ES'!BD262-'[1]4.1d O&amp;M Costs ES'!BD255-'[1]4.1d O&amp;M Costs ES'!BD260-'[1]4.1d O&amp;M Costs ES'!BD268=0,"",'[1]4.1d O&amp;M Costs ES'!BD271+'[1]4.1d O&amp;M Costs ES'!BD262-'[1]4.1d O&amp;M Costs ES'!BD255-'[1]4.1d O&amp;M Costs ES'!BD260-'[1]4.1d O&amp;M Costs ES'!BD268)</f>
        <v>21382.928364289277</v>
      </c>
      <c r="G4" s="13">
        <f>IF('[1]4.1d O&amp;M Costs ES'!BE271+'[1]4.1d O&amp;M Costs ES'!BE262-'[1]4.1d O&amp;M Costs ES'!BE255-'[1]4.1d O&amp;M Costs ES'!BE260-'[1]4.1d O&amp;M Costs ES'!BE268=0,"",'[1]4.1d O&amp;M Costs ES'!BE271+'[1]4.1d O&amp;M Costs ES'!BE262-'[1]4.1d O&amp;M Costs ES'!BE255-'[1]4.1d O&amp;M Costs ES'!BE260-'[1]4.1d O&amp;M Costs ES'!BE268)</f>
        <v>22803.89546595416</v>
      </c>
      <c r="H4" s="13">
        <f>IF('[1]4.1d O&amp;M Costs ES'!BF271+'[1]4.1d O&amp;M Costs ES'!BF262-'[1]4.1d O&amp;M Costs ES'!BF255-'[1]4.1d O&amp;M Costs ES'!BF260-'[1]4.1d O&amp;M Costs ES'!BF268=0,"",'[1]4.1d O&amp;M Costs ES'!BF271+'[1]4.1d O&amp;M Costs ES'!BF262-'[1]4.1d O&amp;M Costs ES'!BF255-'[1]4.1d O&amp;M Costs ES'!BF260-'[1]4.1d O&amp;M Costs ES'!BF268)</f>
        <v>24319.290583726794</v>
      </c>
      <c r="I4" s="13">
        <f>IF('[1]4.1d O&amp;M Costs ES'!BG271+'[1]4.1d O&amp;M Costs ES'!BG262-'[1]4.1d O&amp;M Costs ES'!BG255-'[1]4.1d O&amp;M Costs ES'!BG260-'[1]4.1d O&amp;M Costs ES'!BG268=0,"",'[1]4.1d O&amp;M Costs ES'!BG271+'[1]4.1d O&amp;M Costs ES'!BG262-'[1]4.1d O&amp;M Costs ES'!BG255-'[1]4.1d O&amp;M Costs ES'!BG260-'[1]4.1d O&amp;M Costs ES'!BG268)</f>
        <v>25935.388775077266</v>
      </c>
      <c r="J4" s="13">
        <f>IF('[1]4.1d O&amp;M Costs ES'!BH271+'[1]4.1d O&amp;M Costs ES'!BH262-'[1]4.1d O&amp;M Costs ES'!BH255-'[1]4.1d O&amp;M Costs ES'!BH260-'[1]4.1d O&amp;M Costs ES'!BH268=0,"",'[1]4.1d O&amp;M Costs ES'!BH271+'[1]4.1d O&amp;M Costs ES'!BH262-'[1]4.1d O&amp;M Costs ES'!BH255-'[1]4.1d O&amp;M Costs ES'!BH260-'[1]4.1d O&amp;M Costs ES'!BH268)</f>
        <v>27658.882096030477</v>
      </c>
      <c r="K4" s="13">
        <f>IF('[1]4.1d O&amp;M Costs ES'!BI271+'[1]4.1d O&amp;M Costs ES'!BI262-'[1]4.1d O&amp;M Costs ES'!BI255-'[1]4.1d O&amp;M Costs ES'!BI260-'[1]4.1d O&amp;M Costs ES'!BI268=0,"",'[1]4.1d O&amp;M Costs ES'!BI271+'[1]4.1d O&amp;M Costs ES'!BI262-'[1]4.1d O&amp;M Costs ES'!BI255-'[1]4.1d O&amp;M Costs ES'!BI260-'[1]4.1d O&amp;M Costs ES'!BI268)</f>
        <v>29496.907312114752</v>
      </c>
      <c r="L4" s="13">
        <f>IF('[1]4.1d O&amp;M Costs ES'!BJ271+'[1]4.1d O&amp;M Costs ES'!BJ262-'[1]4.1d O&amp;M Costs ES'!BJ255-'[1]4.1d O&amp;M Costs ES'!BJ260-'[1]4.1d O&amp;M Costs ES'!BJ268=0,"",'[1]4.1d O&amp;M Costs ES'!BJ271+'[1]4.1d O&amp;M Costs ES'!BJ262-'[1]4.1d O&amp;M Costs ES'!BJ255-'[1]4.1d O&amp;M Costs ES'!BJ260-'[1]4.1d O&amp;M Costs ES'!BJ268)</f>
        <v>31457.075450795543</v>
      </c>
      <c r="M4" s="13">
        <f>IF('[1]4.1d O&amp;M Costs ES'!BK271+'[1]4.1d O&amp;M Costs ES'!BK262-'[1]4.1d O&amp;M Costs ES'!BK255-'[1]4.1d O&amp;M Costs ES'!BK260-'[1]4.1d O&amp;M Costs ES'!BK268=0,"",'[1]4.1d O&amp;M Costs ES'!BK271+'[1]4.1d O&amp;M Costs ES'!BK262-'[1]4.1d O&amp;M Costs ES'!BK255-'[1]4.1d O&amp;M Costs ES'!BK260-'[1]4.1d O&amp;M Costs ES'!BK268)</f>
        <v>33547.503317767267</v>
      </c>
      <c r="N4" s="13">
        <f>IF('[1]4.1d O&amp;M Costs ES'!BL271+'[1]4.1d O&amp;M Costs ES'!BL262-'[1]4.1d O&amp;M Costs ES'!BL255-'[1]4.1d O&amp;M Costs ES'!BL260-'[1]4.1d O&amp;M Costs ES'!BL268=0,"",'[1]4.1d O&amp;M Costs ES'!BL271+'[1]4.1d O&amp;M Costs ES'!BL262-'[1]4.1d O&amp;M Costs ES'!BL255-'[1]4.1d O&amp;M Costs ES'!BL260-'[1]4.1d O&amp;M Costs ES'!BL268)</f>
        <v>35776.847107608162</v>
      </c>
      <c r="O4" s="13">
        <f>IF('[1]4.1d O&amp;M Costs ES'!BM271+'[1]4.1d O&amp;M Costs ES'!BM262-'[1]4.1d O&amp;M Costs ES'!BM255-'[1]4.1d O&amp;M Costs ES'!BM260-'[1]4.1d O&amp;M Costs ES'!BM268=0,"",'[1]4.1d O&amp;M Costs ES'!BM271+'[1]4.1d O&amp;M Costs ES'!BM262-'[1]4.1d O&amp;M Costs ES'!BM255-'[1]4.1d O&amp;M Costs ES'!BM260-'[1]4.1d O&amp;M Costs ES'!BM268)</f>
        <v>38154.338247975444</v>
      </c>
      <c r="P4" s="13">
        <f>IF('[1]4.1d O&amp;M Costs ES'!BN271+'[1]4.1d O&amp;M Costs ES'!BN262-'[1]4.1d O&amp;M Costs ES'!BN255-'[1]4.1d O&amp;M Costs ES'!BN260-'[1]4.1d O&amp;M Costs ES'!BN268=0,"",'[1]4.1d O&amp;M Costs ES'!BN271+'[1]4.1d O&amp;M Costs ES'!BN262-'[1]4.1d O&amp;M Costs ES'!BN255-'[1]4.1d O&amp;M Costs ES'!BN260-'[1]4.1d O&amp;M Costs ES'!BN268)</f>
        <v>40689.821625767203</v>
      </c>
      <c r="Q4" s="13">
        <f>IF('[1]4.1d O&amp;M Costs ES'!BO271+'[1]4.1d O&amp;M Costs ES'!BO262-'[1]4.1d O&amp;M Costs ES'!BO255-'[1]4.1d O&amp;M Costs ES'!BO260-'[1]4.1d O&amp;M Costs ES'!BO268=0,"",'[1]4.1d O&amp;M Costs ES'!BO271+'[1]4.1d O&amp;M Costs ES'!BO262-'[1]4.1d O&amp;M Costs ES'!BO255-'[1]4.1d O&amp;M Costs ES'!BO260-'[1]4.1d O&amp;M Costs ES'!BO268)</f>
        <v>43393.796353540623</v>
      </c>
      <c r="R4" s="13">
        <f>IF('[1]4.1d O&amp;M Costs ES'!BP271+'[1]4.1d O&amp;M Costs ES'!BP262-'[1]4.1d O&amp;M Costs ES'!BP255-'[1]4.1d O&amp;M Costs ES'!BP260-'[1]4.1d O&amp;M Costs ES'!BP268=0,"",'[1]4.1d O&amp;M Costs ES'!BP271+'[1]4.1d O&amp;M Costs ES'!BP262-'[1]4.1d O&amp;M Costs ES'!BP255-'[1]4.1d O&amp;M Costs ES'!BP260-'[1]4.1d O&amp;M Costs ES'!BP268)</f>
        <v>46277.459244994956</v>
      </c>
      <c r="S4" s="13">
        <f>IF('[1]4.1d O&amp;M Costs ES'!BQ271+'[1]4.1d O&amp;M Costs ES'!BQ262-'[1]4.1d O&amp;M Costs ES'!BQ255-'[1]4.1d O&amp;M Costs ES'!BQ260-'[1]4.1d O&amp;M Costs ES'!BQ268=0,"",'[1]4.1d O&amp;M Costs ES'!BQ271+'[1]4.1d O&amp;M Costs ES'!BQ262-'[1]4.1d O&amp;M Costs ES'!BQ255-'[1]4.1d O&amp;M Costs ES'!BQ260-'[1]4.1d O&amp;M Costs ES'!BQ268)</f>
        <v>49352.751179545703</v>
      </c>
      <c r="T4" s="13">
        <f>IF('[1]4.1d O&amp;M Costs ES'!BR271+'[1]4.1d O&amp;M Costs ES'!BR262-'[1]4.1d O&amp;M Costs ES'!BR255-'[1]4.1d O&amp;M Costs ES'!BR260-'[1]4.1d O&amp;M Costs ES'!BR268=0,"",'[1]4.1d O&amp;M Costs ES'!BR271+'[1]4.1d O&amp;M Costs ES'!BR262-'[1]4.1d O&amp;M Costs ES'!BR255-'[1]4.1d O&amp;M Costs ES'!BR260-'[1]4.1d O&amp;M Costs ES'!BR268)</f>
        <v>52632.406547980012</v>
      </c>
      <c r="U4" s="13">
        <f>IF('[1]4.1d O&amp;M Costs ES'!BS271+'[1]4.1d O&amp;M Costs ES'!BS262-'[1]4.1d O&amp;M Costs ES'!BS255-'[1]4.1d O&amp;M Costs ES'!BS260-'[1]4.1d O&amp;M Costs ES'!BS268=0,"",'[1]4.1d O&amp;M Costs ES'!BS271+'[1]4.1d O&amp;M Costs ES'!BS262-'[1]4.1d O&amp;M Costs ES'!BS255-'[1]4.1d O&amp;M Costs ES'!BS260-'[1]4.1d O&amp;M Costs ES'!BS268)</f>
        <v>56130.00598394093</v>
      </c>
      <c r="V4" s="13">
        <f>IF('[1]4.1d O&amp;M Costs ES'!BT271+'[1]4.1d O&amp;M Costs ES'!BT262-'[1]4.1d O&amp;M Costs ES'!BT255-'[1]4.1d O&amp;M Costs ES'!BT260-'[1]4.1d O&amp;M Costs ES'!BT268=0,"",'[1]4.1d O&amp;M Costs ES'!BT271+'[1]4.1d O&amp;M Costs ES'!BT262-'[1]4.1d O&amp;M Costs ES'!BT255-'[1]4.1d O&amp;M Costs ES'!BT260-'[1]4.1d O&amp;M Costs ES'!BT268)</f>
        <v>59860.032599595477</v>
      </c>
      <c r="W4" s="17">
        <f t="shared" si="0"/>
        <v>695350.50930258736</v>
      </c>
      <c r="AC4" s="25" t="s">
        <v>52</v>
      </c>
      <c r="AD4" s="25">
        <v>850</v>
      </c>
      <c r="AE4" s="9">
        <v>850</v>
      </c>
    </row>
    <row r="5" spans="1:31" x14ac:dyDescent="0.25">
      <c r="A5" s="34"/>
      <c r="B5" s="7" t="s">
        <v>19</v>
      </c>
      <c r="C5" s="13" t="str">
        <f>+IF('[1]4.1d O&amp;M Costs ES'!BA260=0,"",'[1]4.1d O&amp;M Costs ES'!BA260)</f>
        <v/>
      </c>
      <c r="D5" s="13" t="str">
        <f>+IF('[1]4.1d O&amp;M Costs ES'!BB260=0,"",'[1]4.1d O&amp;M Costs ES'!BB260)</f>
        <v/>
      </c>
      <c r="E5" s="13" t="str">
        <f>+IF('[1]4.1d O&amp;M Costs ES'!BC260=0,"",'[1]4.1d O&amp;M Costs ES'!BC260)</f>
        <v/>
      </c>
      <c r="F5" s="13" t="str">
        <f>+IF('[1]4.1d O&amp;M Costs ES'!BD260=0,"",'[1]4.1d O&amp;M Costs ES'!BD260)</f>
        <v/>
      </c>
      <c r="G5" s="13">
        <f>+IF('[1]4.1d O&amp;M Costs ES'!BE260=0,"",'[1]4.1d O&amp;M Costs ES'!BE260)</f>
        <v>226.17673300754819</v>
      </c>
      <c r="H5" s="13" t="str">
        <f>+IF('[1]4.1d O&amp;M Costs ES'!BF260=0,"",'[1]4.1d O&amp;M Costs ES'!BF260)</f>
        <v/>
      </c>
      <c r="I5" s="13" t="str">
        <f>+IF('[1]4.1d O&amp;M Costs ES'!BG260=0,"",'[1]4.1d O&amp;M Costs ES'!BG260)</f>
        <v/>
      </c>
      <c r="J5" s="13" t="str">
        <f>+IF('[1]4.1d O&amp;M Costs ES'!BH260=0,"",'[1]4.1d O&amp;M Costs ES'!BH260)</f>
        <v/>
      </c>
      <c r="K5" s="13" t="str">
        <f>+IF('[1]4.1d O&amp;M Costs ES'!BI260=0,"",'[1]4.1d O&amp;M Costs ES'!BI260)</f>
        <v/>
      </c>
      <c r="L5" s="13">
        <f>+IF('[1]4.1d O&amp;M Costs ES'!BJ260=0,"",'[1]4.1d O&amp;M Costs ES'!BJ260)</f>
        <v>312.00189310002963</v>
      </c>
      <c r="M5" s="13" t="str">
        <f>+IF('[1]4.1d O&amp;M Costs ES'!BK260=0,"",'[1]4.1d O&amp;M Costs ES'!BK260)</f>
        <v/>
      </c>
      <c r="N5" s="13" t="str">
        <f>+IF('[1]4.1d O&amp;M Costs ES'!BL260=0,"",'[1]4.1d O&amp;M Costs ES'!BL260)</f>
        <v/>
      </c>
      <c r="O5" s="13" t="str">
        <f>+IF('[1]4.1d O&amp;M Costs ES'!BM260=0,"",'[1]4.1d O&amp;M Costs ES'!BM260)</f>
        <v/>
      </c>
      <c r="P5" s="13" t="str">
        <f>+IF('[1]4.1d O&amp;M Costs ES'!BN260=0,"",'[1]4.1d O&amp;M Costs ES'!BN260)</f>
        <v/>
      </c>
      <c r="Q5" s="13">
        <f>+IF('[1]4.1d O&amp;M Costs ES'!BO260=0,"",'[1]4.1d O&amp;M Costs ES'!BO260)</f>
        <v>430.39432042178106</v>
      </c>
      <c r="R5" s="13" t="str">
        <f>+IF('[1]4.1d O&amp;M Costs ES'!BP260=0,"",'[1]4.1d O&amp;M Costs ES'!BP260)</f>
        <v/>
      </c>
      <c r="S5" s="13" t="str">
        <f>+IF('[1]4.1d O&amp;M Costs ES'!BQ260=0,"",'[1]4.1d O&amp;M Costs ES'!BQ260)</f>
        <v/>
      </c>
      <c r="T5" s="13" t="str">
        <f>+IF('[1]4.1d O&amp;M Costs ES'!BR260=0,"",'[1]4.1d O&amp;M Costs ES'!BR260)</f>
        <v/>
      </c>
      <c r="U5" s="13" t="str">
        <f>+IF('[1]4.1d O&amp;M Costs ES'!BS260=0,"",'[1]4.1d O&amp;M Costs ES'!BS260)</f>
        <v/>
      </c>
      <c r="V5" s="13">
        <f>+IF('[1]4.1d O&amp;M Costs ES'!BT260=0,"",'[1]4.1d O&amp;M Costs ES'!BT260)</f>
        <v>593.71200992020238</v>
      </c>
      <c r="W5" s="17">
        <f t="shared" si="0"/>
        <v>1562.2849564495614</v>
      </c>
      <c r="AC5" s="25" t="s">
        <v>53</v>
      </c>
      <c r="AD5" s="25">
        <v>0</v>
      </c>
      <c r="AE5" s="9">
        <v>0</v>
      </c>
    </row>
    <row r="6" spans="1:31" x14ac:dyDescent="0.25">
      <c r="A6" s="34"/>
      <c r="B6" s="7" t="s">
        <v>20</v>
      </c>
      <c r="C6" s="13" t="str">
        <f>+IF('[1]4.1d O&amp;M Costs ES'!BA255=0,"",'[1]4.1d O&amp;M Costs ES'!BA255)</f>
        <v/>
      </c>
      <c r="D6" s="13" t="str">
        <f>+IF('[1]4.1d O&amp;M Costs ES'!BB255=0,"",'[1]4.1d O&amp;M Costs ES'!BB255)</f>
        <v/>
      </c>
      <c r="E6" s="13" t="str">
        <f>+IF('[1]4.1d O&amp;M Costs ES'!BC255=0,"",'[1]4.1d O&amp;M Costs ES'!BC255)</f>
        <v/>
      </c>
      <c r="F6" s="13" t="str">
        <f>+IF('[1]4.1d O&amp;M Costs ES'!BD255=0,"",'[1]4.1d O&amp;M Costs ES'!BD255)</f>
        <v/>
      </c>
      <c r="G6" s="13">
        <f>+IF('[1]4.1d O&amp;M Costs ES'!BE255=0,"",'[1]4.1d O&amp;M Costs ES'!BE255)</f>
        <v>376.96122167924705</v>
      </c>
      <c r="H6" s="13" t="str">
        <f>+IF('[1]4.1d O&amp;M Costs ES'!BF255=0,"",'[1]4.1d O&amp;M Costs ES'!BF255)</f>
        <v/>
      </c>
      <c r="I6" s="13" t="str">
        <f>+IF('[1]4.1d O&amp;M Costs ES'!BG255=0,"",'[1]4.1d O&amp;M Costs ES'!BG255)</f>
        <v/>
      </c>
      <c r="J6" s="13" t="str">
        <f>+IF('[1]4.1d O&amp;M Costs ES'!BH255=0,"",'[1]4.1d O&amp;M Costs ES'!BH255)</f>
        <v/>
      </c>
      <c r="K6" s="13" t="str">
        <f>+IF('[1]4.1d O&amp;M Costs ES'!BI255=0,"",'[1]4.1d O&amp;M Costs ES'!BI255)</f>
        <v/>
      </c>
      <c r="L6" s="13">
        <f>+IF('[1]4.1d O&amp;M Costs ES'!BJ255=0,"",'[1]4.1d O&amp;M Costs ES'!BJ255)</f>
        <v>520.00315516671606</v>
      </c>
      <c r="M6" s="13" t="str">
        <f>+IF('[1]4.1d O&amp;M Costs ES'!BK255=0,"",'[1]4.1d O&amp;M Costs ES'!BK255)</f>
        <v/>
      </c>
      <c r="N6" s="13" t="str">
        <f>+IF('[1]4.1d O&amp;M Costs ES'!BL255=0,"",'[1]4.1d O&amp;M Costs ES'!BL255)</f>
        <v/>
      </c>
      <c r="O6" s="13" t="str">
        <f>+IF('[1]4.1d O&amp;M Costs ES'!BM255=0,"",'[1]4.1d O&amp;M Costs ES'!BM255)</f>
        <v/>
      </c>
      <c r="P6" s="13" t="str">
        <f>+IF('[1]4.1d O&amp;M Costs ES'!BN255=0,"",'[1]4.1d O&amp;M Costs ES'!BN255)</f>
        <v/>
      </c>
      <c r="Q6" s="13">
        <f>+IF('[1]4.1d O&amp;M Costs ES'!BO255=0,"",'[1]4.1d O&amp;M Costs ES'!BO255)</f>
        <v>717.3238673696352</v>
      </c>
      <c r="R6" s="13" t="str">
        <f>+IF('[1]4.1d O&amp;M Costs ES'!BP255=0,"",'[1]4.1d O&amp;M Costs ES'!BP255)</f>
        <v/>
      </c>
      <c r="S6" s="13" t="str">
        <f>+IF('[1]4.1d O&amp;M Costs ES'!BQ255=0,"",'[1]4.1d O&amp;M Costs ES'!BQ255)</f>
        <v/>
      </c>
      <c r="T6" s="13" t="str">
        <f>+IF('[1]4.1d O&amp;M Costs ES'!BR255=0,"",'[1]4.1d O&amp;M Costs ES'!BR255)</f>
        <v/>
      </c>
      <c r="U6" s="13" t="str">
        <f>+IF('[1]4.1d O&amp;M Costs ES'!BS255=0,"",'[1]4.1d O&amp;M Costs ES'!BS255)</f>
        <v/>
      </c>
      <c r="V6" s="13">
        <f>+IF('[1]4.1d O&amp;M Costs ES'!BT255=0,"",'[1]4.1d O&amp;M Costs ES'!BT255)</f>
        <v>989.52001653367074</v>
      </c>
      <c r="W6" s="17">
        <f t="shared" si="0"/>
        <v>2603.8082607492688</v>
      </c>
      <c r="AC6" s="25" t="s">
        <v>54</v>
      </c>
      <c r="AD6" s="25">
        <v>875</v>
      </c>
      <c r="AE6" s="9">
        <v>875</v>
      </c>
    </row>
    <row r="7" spans="1:31" s="20" customFormat="1" ht="30" x14ac:dyDescent="0.25">
      <c r="A7" s="34"/>
      <c r="B7" s="14" t="s">
        <v>2</v>
      </c>
      <c r="C7" s="15">
        <f>SUM(C3:C6)</f>
        <v>19079.651612193695</v>
      </c>
      <c r="D7" s="15">
        <f t="shared" ref="D7:V7" si="1">SUM(D3:D6)</f>
        <v>20347.558270733156</v>
      </c>
      <c r="E7" s="15">
        <f t="shared" si="1"/>
        <v>21699.721567047971</v>
      </c>
      <c r="F7" s="15">
        <f t="shared" si="1"/>
        <v>23141.740636501476</v>
      </c>
      <c r="G7" s="15">
        <f t="shared" si="1"/>
        <v>25282.724650414078</v>
      </c>
      <c r="H7" s="15">
        <f t="shared" si="1"/>
        <v>26319.627768674145</v>
      </c>
      <c r="I7" s="15">
        <f t="shared" si="1"/>
        <v>28068.655055779065</v>
      </c>
      <c r="J7" s="15">
        <f t="shared" si="1"/>
        <v>29933.911055460168</v>
      </c>
      <c r="K7" s="15">
        <f t="shared" si="1"/>
        <v>31923.119554376899</v>
      </c>
      <c r="L7" s="15">
        <f t="shared" si="1"/>
        <v>34876.52265890994</v>
      </c>
      <c r="M7" s="15">
        <f t="shared" si="1"/>
        <v>36306.889662432215</v>
      </c>
      <c r="N7" s="15">
        <f t="shared" si="1"/>
        <v>38719.60390321193</v>
      </c>
      <c r="O7" s="15">
        <f t="shared" si="1"/>
        <v>41292.651074236695</v>
      </c>
      <c r="P7" s="15">
        <f t="shared" si="1"/>
        <v>44036.685834929667</v>
      </c>
      <c r="Q7" s="15">
        <f t="shared" si="1"/>
        <v>48110.789070256971</v>
      </c>
      <c r="R7" s="15">
        <f t="shared" si="1"/>
        <v>50083.924003247084</v>
      </c>
      <c r="S7" s="15">
        <f t="shared" si="1"/>
        <v>53412.168251109426</v>
      </c>
      <c r="T7" s="15">
        <f t="shared" si="1"/>
        <v>56961.585460034315</v>
      </c>
      <c r="U7" s="15">
        <f t="shared" si="1"/>
        <v>60746.873312962671</v>
      </c>
      <c r="V7" s="15">
        <f t="shared" si="1"/>
        <v>66366.938229474908</v>
      </c>
      <c r="W7" s="17">
        <f t="shared" si="0"/>
        <v>756711.34163198655</v>
      </c>
      <c r="AC7" s="25" t="s">
        <v>55</v>
      </c>
      <c r="AD7" s="25">
        <v>200</v>
      </c>
      <c r="AE7" s="9">
        <v>200</v>
      </c>
    </row>
    <row r="8" spans="1:31" x14ac:dyDescent="0.25">
      <c r="A8" s="34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8"/>
      <c r="AC8" s="25" t="s">
        <v>56</v>
      </c>
      <c r="AD8" s="25">
        <v>0</v>
      </c>
      <c r="AE8" s="9">
        <v>0</v>
      </c>
    </row>
    <row r="9" spans="1:31" x14ac:dyDescent="0.25">
      <c r="A9" s="31" t="str">
        <f>CONCATENATE("2.1.2 Establish ",AD2," ha of forest protection zones.")</f>
        <v>2.1.2 Establish 600 ha of forest protection zones.</v>
      </c>
      <c r="B9" s="4" t="s">
        <v>4</v>
      </c>
      <c r="C9" s="11" t="str">
        <f>IF('[1]4.1d O&amp;M Costs ES'!BA7=0,"",'[1]4.1d O&amp;M Costs ES'!BA7)</f>
        <v/>
      </c>
      <c r="D9" s="11">
        <f>IF('[1]4.1d O&amp;M Costs ES'!BB7=0,"",'[1]4.1d O&amp;M Costs ES'!BB7)</f>
        <v>223.77089103288264</v>
      </c>
      <c r="E9" s="11" t="str">
        <f>IF('[1]4.1d O&amp;M Costs ES'!BC7=0,"",'[1]4.1d O&amp;M Costs ES'!BC7)</f>
        <v/>
      </c>
      <c r="F9" s="11">
        <f>IF('[1]4.1d O&amp;M Costs ES'!BD7=0,"",'[1]4.1d O&amp;M Costs ES'!BD7)</f>
        <v>254.49972195092357</v>
      </c>
      <c r="G9" s="11" t="str">
        <f>IF('[1]4.1d O&amp;M Costs ES'!BE7=0,"",'[1]4.1d O&amp;M Costs ES'!BE7)</f>
        <v/>
      </c>
      <c r="H9" s="11">
        <f>IF('[1]4.1d O&amp;M Costs ES'!BF7=0,"",'[1]4.1d O&amp;M Costs ES'!BF7)</f>
        <v>289.44831999430886</v>
      </c>
      <c r="I9" s="11" t="str">
        <f>IF('[1]4.1d O&amp;M Costs ES'!BG7=0,"",'[1]4.1d O&amp;M Costs ES'!BG7)</f>
        <v/>
      </c>
      <c r="J9" s="11">
        <f>IF('[1]4.1d O&amp;M Costs ES'!BH7=0,"",'[1]4.1d O&amp;M Costs ES'!BH7)</f>
        <v>329.19615512854489</v>
      </c>
      <c r="K9" s="11" t="str">
        <f>IF('[1]4.1d O&amp;M Costs ES'!BI7=0,"",'[1]4.1d O&amp;M Costs ES'!BI7)</f>
        <v/>
      </c>
      <c r="L9" s="11">
        <f>IF('[1]4.1d O&amp;M Costs ES'!BJ7=0,"",'[1]4.1d O&amp;M Costs ES'!BJ7)</f>
        <v>374.40227172003563</v>
      </c>
      <c r="M9" s="11" t="str">
        <f>IF('[1]4.1d O&amp;M Costs ES'!BK7=0,"",'[1]4.1d O&amp;M Costs ES'!BK7)</f>
        <v/>
      </c>
      <c r="N9" s="11">
        <f>IF('[1]4.1d O&amp;M Costs ES'!BL7=0,"",'[1]4.1d O&amp;M Costs ES'!BL7)</f>
        <v>425.81621591050123</v>
      </c>
      <c r="O9" s="11" t="str">
        <f>IF('[1]4.1d O&amp;M Costs ES'!BM7=0,"",'[1]4.1d O&amp;M Costs ES'!BM7)</f>
        <v/>
      </c>
      <c r="P9" s="11">
        <f>IF('[1]4.1d O&amp;M Costs ES'!BN7=0,"",'[1]4.1d O&amp;M Costs ES'!BN7)</f>
        <v>484.29046356834806</v>
      </c>
      <c r="Q9" s="11" t="str">
        <f>IF('[1]4.1d O&amp;M Costs ES'!BO7=0,"",'[1]4.1d O&amp;M Costs ES'!BO7)</f>
        <v/>
      </c>
      <c r="R9" s="11">
        <f>IF('[1]4.1d O&amp;M Costs ES'!BP7=0,"",'[1]4.1d O&amp;M Costs ES'!BP7)</f>
        <v>550.79455488031681</v>
      </c>
      <c r="S9" s="11" t="str">
        <f>IF('[1]4.1d O&amp;M Costs ES'!BQ7=0,"",'[1]4.1d O&amp;M Costs ES'!BQ7)</f>
        <v/>
      </c>
      <c r="T9" s="11">
        <f>IF('[1]4.1d O&amp;M Costs ES'!BR7=0,"",'[1]4.1d O&amp;M Costs ES'!BR7)</f>
        <v>626.43116994392551</v>
      </c>
      <c r="U9" s="11" t="str">
        <f>IF('[1]4.1d O&amp;M Costs ES'!BS7=0,"",'[1]4.1d O&amp;M Costs ES'!BS7)</f>
        <v/>
      </c>
      <c r="V9" s="11">
        <f>IF('[1]4.1d O&amp;M Costs ES'!BT7=0,"",'[1]4.1d O&amp;M Costs ES'!BT7)</f>
        <v>712.45441190424276</v>
      </c>
      <c r="W9" s="17">
        <f>SUM(C9:V9)</f>
        <v>4271.1041760340304</v>
      </c>
      <c r="AC9" s="25" t="s">
        <v>57</v>
      </c>
      <c r="AD9" s="25">
        <v>225</v>
      </c>
      <c r="AE9" s="9">
        <v>225</v>
      </c>
    </row>
    <row r="10" spans="1:31" x14ac:dyDescent="0.25">
      <c r="A10" s="31"/>
      <c r="B10" s="4" t="s">
        <v>5</v>
      </c>
      <c r="C10" s="11" t="str">
        <f>IF('[1]4.1d O&amp;M Costs ES'!BA17=0,"",'[1]4.1d O&amp;M Costs ES'!BA17)</f>
        <v/>
      </c>
      <c r="D10" s="11" t="str">
        <f>IF('[1]4.1d O&amp;M Costs ES'!BB17=0,"",'[1]4.1d O&amp;M Costs ES'!BB17)</f>
        <v/>
      </c>
      <c r="E10" s="11" t="str">
        <f>IF('[1]4.1d O&amp;M Costs ES'!BC17=0,"",'[1]4.1d O&amp;M Costs ES'!BC17)</f>
        <v/>
      </c>
      <c r="F10" s="11" t="str">
        <f>IF('[1]4.1d O&amp;M Costs ES'!BD17=0,"",'[1]4.1d O&amp;M Costs ES'!BD17)</f>
        <v/>
      </c>
      <c r="G10" s="11">
        <f>IF('[1]4.1d O&amp;M Costs ES'!BE17=0,"",'[1]4.1d O&amp;M Costs ES'!BE17)</f>
        <v>649.25424467665255</v>
      </c>
      <c r="H10" s="11" t="str">
        <f>IF('[1]4.1d O&amp;M Costs ES'!BF17=0,"",'[1]4.1d O&amp;M Costs ES'!BF17)</f>
        <v/>
      </c>
      <c r="I10" s="11" t="str">
        <f>IF('[1]4.1d O&amp;M Costs ES'!BG17=0,"",'[1]4.1d O&amp;M Costs ES'!BG17)</f>
        <v/>
      </c>
      <c r="J10" s="11" t="str">
        <f>IF('[1]4.1d O&amp;M Costs ES'!BH17=0,"",'[1]4.1d O&amp;M Costs ES'!BH17)</f>
        <v/>
      </c>
      <c r="K10" s="11" t="str">
        <f>IF('[1]4.1d O&amp;M Costs ES'!BI17=0,"",'[1]4.1d O&amp;M Costs ES'!BI17)</f>
        <v/>
      </c>
      <c r="L10" s="11">
        <f>IF('[1]4.1d O&amp;M Costs ES'!BJ17=0,"",'[1]4.1d O&amp;M Costs ES'!BJ17)</f>
        <v>693.37432111371447</v>
      </c>
      <c r="M10" s="11" t="str">
        <f>IF('[1]4.1d O&amp;M Costs ES'!BK17=0,"",'[1]4.1d O&amp;M Costs ES'!BK17)</f>
        <v/>
      </c>
      <c r="N10" s="11" t="str">
        <f>IF('[1]4.1d O&amp;M Costs ES'!BL17=0,"",'[1]4.1d O&amp;M Costs ES'!BL17)</f>
        <v/>
      </c>
      <c r="O10" s="11" t="str">
        <f>IF('[1]4.1d O&amp;M Costs ES'!BM17=0,"",'[1]4.1d O&amp;M Costs ES'!BM17)</f>
        <v/>
      </c>
      <c r="P10" s="11" t="str">
        <f>IF('[1]4.1d O&amp;M Costs ES'!BN17=0,"",'[1]4.1d O&amp;M Costs ES'!BN17)</f>
        <v/>
      </c>
      <c r="Q10" s="11">
        <f>IF('[1]4.1d O&amp;M Costs ES'!BO17=0,"",'[1]4.1d O&amp;M Costs ES'!BO17)</f>
        <v>740.49257763319054</v>
      </c>
      <c r="R10" s="11" t="str">
        <f>IF('[1]4.1d O&amp;M Costs ES'!BP17=0,"",'[1]4.1d O&amp;M Costs ES'!BP17)</f>
        <v/>
      </c>
      <c r="S10" s="11" t="str">
        <f>IF('[1]4.1d O&amp;M Costs ES'!BQ17=0,"",'[1]4.1d O&amp;M Costs ES'!BQ17)</f>
        <v/>
      </c>
      <c r="T10" s="11" t="str">
        <f>IF('[1]4.1d O&amp;M Costs ES'!BR17=0,"",'[1]4.1d O&amp;M Costs ES'!BR17)</f>
        <v/>
      </c>
      <c r="U10" s="11" t="str">
        <f>IF('[1]4.1d O&amp;M Costs ES'!BS17=0,"",'[1]4.1d O&amp;M Costs ES'!BS17)</f>
        <v/>
      </c>
      <c r="V10" s="11">
        <f>IF('[1]4.1d O&amp;M Costs ES'!BT17=0,"",'[1]4.1d O&amp;M Costs ES'!BT17)</f>
        <v>790.81275558216066</v>
      </c>
      <c r="W10" s="17">
        <f>SUM(C10:V10)</f>
        <v>2873.9338990057181</v>
      </c>
      <c r="AC10" s="25" t="s">
        <v>58</v>
      </c>
      <c r="AD10" s="25">
        <v>225</v>
      </c>
      <c r="AE10" s="9">
        <v>225</v>
      </c>
    </row>
    <row r="11" spans="1:31" x14ac:dyDescent="0.25">
      <c r="A11" s="31"/>
      <c r="B11" s="4" t="s">
        <v>6</v>
      </c>
      <c r="C11" s="11">
        <f>IF('[1]4.1d O&amp;M Costs ES'!BA8=0,"",'[1]4.1d O&amp;M Costs ES'!BA8)</f>
        <v>699.42391204067928</v>
      </c>
      <c r="D11" s="11">
        <f>IF('[1]4.1d O&amp;M Costs ES'!BB8=0,"",'[1]4.1d O&amp;M Costs ES'!BB8)</f>
        <v>745.90297010960876</v>
      </c>
      <c r="E11" s="11">
        <f>IF('[1]4.1d O&amp;M Costs ES'!BC8=0,"",'[1]4.1d O&amp;M Costs ES'!BC8)</f>
        <v>795.47071702915514</v>
      </c>
      <c r="F11" s="11">
        <f>IF('[1]4.1d O&amp;M Costs ES'!BD8=0,"",'[1]4.1d O&amp;M Costs ES'!BD8)</f>
        <v>848.33240650307857</v>
      </c>
      <c r="G11" s="11">
        <f>IF('[1]4.1d O&amp;M Costs ES'!BE8=0,"",'[1]4.1d O&amp;M Costs ES'!BE8)</f>
        <v>904.70693203019277</v>
      </c>
      <c r="H11" s="11">
        <f>IF('[1]4.1d O&amp;M Costs ES'!BF8=0,"",'[1]4.1d O&amp;M Costs ES'!BF8)</f>
        <v>964.82773331436272</v>
      </c>
      <c r="I11" s="11">
        <f>IF('[1]4.1d O&amp;M Costs ES'!BG8=0,"",'[1]4.1d O&amp;M Costs ES'!BG8)</f>
        <v>1028.9437629084778</v>
      </c>
      <c r="J11" s="11">
        <f>IF('[1]4.1d O&amp;M Costs ES'!BH8=0,"",'[1]4.1d O&amp;M Costs ES'!BH8)</f>
        <v>1097.3205170951496</v>
      </c>
      <c r="K11" s="11">
        <f>IF('[1]4.1d O&amp;M Costs ES'!BI8=0,"",'[1]4.1d O&amp;M Costs ES'!BI8)</f>
        <v>1170.2411352728807</v>
      </c>
      <c r="L11" s="11">
        <f>IF('[1]4.1d O&amp;M Costs ES'!BJ8=0,"",'[1]4.1d O&amp;M Costs ES'!BJ8)</f>
        <v>1248.0075724001185</v>
      </c>
      <c r="M11" s="11">
        <f>IF('[1]4.1d O&amp;M Costs ES'!BK8=0,"",'[1]4.1d O&amp;M Costs ES'!BK8)</f>
        <v>1330.9418493521414</v>
      </c>
      <c r="N11" s="11">
        <f>IF('[1]4.1d O&amp;M Costs ES'!BL8=0,"",'[1]4.1d O&amp;M Costs ES'!BL8)</f>
        <v>1419.3873863683373</v>
      </c>
      <c r="O11" s="11">
        <f>IF('[1]4.1d O&amp;M Costs ES'!BM8=0,"",'[1]4.1d O&amp;M Costs ES'!BM8)</f>
        <v>1513.7104251115184</v>
      </c>
      <c r="P11" s="11">
        <f>IF('[1]4.1d O&amp;M Costs ES'!BN8=0,"",'[1]4.1d O&amp;M Costs ES'!BN8)</f>
        <v>1614.3015452278266</v>
      </c>
      <c r="Q11" s="11">
        <f>IF('[1]4.1d O&amp;M Costs ES'!BO8=0,"",'[1]4.1d O&amp;M Costs ES'!BO8)</f>
        <v>1721.577281687124</v>
      </c>
      <c r="R11" s="11">
        <f>IF('[1]4.1d O&amp;M Costs ES'!BP8=0,"",'[1]4.1d O&amp;M Costs ES'!BP8)</f>
        <v>1835.981849601056</v>
      </c>
      <c r="S11" s="11">
        <f>IF('[1]4.1d O&amp;M Costs ES'!BQ8=0,"",'[1]4.1d O&amp;M Costs ES'!BQ8)</f>
        <v>1957.9889836610437</v>
      </c>
      <c r="T11" s="11">
        <f>IF('[1]4.1d O&amp;M Costs ES'!BR8=0,"",'[1]4.1d O&amp;M Costs ES'!BR8)</f>
        <v>2088.1038998130853</v>
      </c>
      <c r="U11" s="11">
        <f>IF('[1]4.1d O&amp;M Costs ES'!BS8=0,"",'[1]4.1d O&amp;M Costs ES'!BS8)</f>
        <v>2226.8653872924065</v>
      </c>
      <c r="V11" s="11">
        <f>IF('[1]4.1d O&amp;M Costs ES'!BT8=0,"",'[1]4.1d O&amp;M Costs ES'!BT8)</f>
        <v>2374.8480396808095</v>
      </c>
      <c r="W11" s="17">
        <f>SUM(C11:V11)</f>
        <v>27586.884306499051</v>
      </c>
      <c r="AC11" s="25" t="s">
        <v>59</v>
      </c>
      <c r="AD11" s="25">
        <v>25</v>
      </c>
      <c r="AE11" s="9">
        <v>25</v>
      </c>
    </row>
    <row r="12" spans="1:31" x14ac:dyDescent="0.25">
      <c r="A12" s="31"/>
      <c r="B12" s="12" t="s">
        <v>2</v>
      </c>
      <c r="C12" s="17">
        <f t="shared" ref="C12:W12" si="2">SUM(C9:C11)</f>
        <v>699.42391204067928</v>
      </c>
      <c r="D12" s="17">
        <f t="shared" si="2"/>
        <v>969.67386114249143</v>
      </c>
      <c r="E12" s="17">
        <f t="shared" si="2"/>
        <v>795.47071702915514</v>
      </c>
      <c r="F12" s="17">
        <f t="shared" si="2"/>
        <v>1102.832128454002</v>
      </c>
      <c r="G12" s="17">
        <f t="shared" si="2"/>
        <v>1553.9611767068454</v>
      </c>
      <c r="H12" s="17">
        <f t="shared" si="2"/>
        <v>1254.2760533086716</v>
      </c>
      <c r="I12" s="17">
        <f t="shared" si="2"/>
        <v>1028.9437629084778</v>
      </c>
      <c r="J12" s="17">
        <f t="shared" si="2"/>
        <v>1426.5166722236945</v>
      </c>
      <c r="K12" s="17">
        <f t="shared" si="2"/>
        <v>1170.2411352728807</v>
      </c>
      <c r="L12" s="17">
        <f t="shared" si="2"/>
        <v>2315.7841652338684</v>
      </c>
      <c r="M12" s="17">
        <f t="shared" si="2"/>
        <v>1330.9418493521414</v>
      </c>
      <c r="N12" s="17">
        <f t="shared" si="2"/>
        <v>1845.2036022788384</v>
      </c>
      <c r="O12" s="17">
        <f t="shared" si="2"/>
        <v>1513.7104251115184</v>
      </c>
      <c r="P12" s="17">
        <f t="shared" si="2"/>
        <v>2098.5920087961749</v>
      </c>
      <c r="Q12" s="17">
        <f t="shared" si="2"/>
        <v>2462.0698593203147</v>
      </c>
      <c r="R12" s="17">
        <f t="shared" si="2"/>
        <v>2386.776404481373</v>
      </c>
      <c r="S12" s="17">
        <f t="shared" si="2"/>
        <v>1957.9889836610437</v>
      </c>
      <c r="T12" s="17">
        <f t="shared" si="2"/>
        <v>2714.5350697570107</v>
      </c>
      <c r="U12" s="17">
        <f t="shared" si="2"/>
        <v>2226.8653872924065</v>
      </c>
      <c r="V12" s="17">
        <f t="shared" si="2"/>
        <v>3878.1152071672132</v>
      </c>
      <c r="W12" s="17">
        <f t="shared" si="2"/>
        <v>34731.922381538796</v>
      </c>
      <c r="AC12" s="24" t="s">
        <v>60</v>
      </c>
      <c r="AD12" s="25">
        <v>5</v>
      </c>
      <c r="AE12" s="9">
        <v>5</v>
      </c>
    </row>
    <row r="13" spans="1:31" x14ac:dyDescent="0.25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AC13" s="25" t="s">
        <v>61</v>
      </c>
      <c r="AD13" s="25">
        <v>25</v>
      </c>
      <c r="AE13" s="9">
        <v>25</v>
      </c>
    </row>
    <row r="14" spans="1:31" x14ac:dyDescent="0.25">
      <c r="A14" s="34" t="str">
        <f>CONCATENATE("2.1.3 Protect and restore ",AD3," ha of natural forest in major recharge areas and riparian zones.")</f>
        <v>2.1.3 Protect and restore 275 ha of natural forest in major recharge areas and riparian zones.</v>
      </c>
      <c r="B14" s="7" t="s">
        <v>4</v>
      </c>
      <c r="C14" s="13" t="str">
        <f>IF('[1]4.1d O&amp;M Costs ES'!BA30=0,"",'[1]4.1d O&amp;M Costs ES'!BA30)</f>
        <v/>
      </c>
      <c r="D14" s="13">
        <f>IF('[1]4.1d O&amp;M Costs ES'!BB30=0,"",'[1]4.1d O&amp;M Costs ES'!BB30)</f>
        <v>102.56165839007122</v>
      </c>
      <c r="E14" s="13" t="str">
        <f>IF('[1]4.1d O&amp;M Costs ES'!BC30=0,"",'[1]4.1d O&amp;M Costs ES'!BC30)</f>
        <v/>
      </c>
      <c r="F14" s="13">
        <f>IF('[1]4.1d O&amp;M Costs ES'!BD30=0,"",'[1]4.1d O&amp;M Costs ES'!BD30)</f>
        <v>116.6457058941733</v>
      </c>
      <c r="G14" s="13" t="str">
        <f>IF('[1]4.1d O&amp;M Costs ES'!BE30=0,"",'[1]4.1d O&amp;M Costs ES'!BE30)</f>
        <v/>
      </c>
      <c r="H14" s="13">
        <f>IF('[1]4.1d O&amp;M Costs ES'!BF30=0,"",'[1]4.1d O&amp;M Costs ES'!BF30)</f>
        <v>132.66381333072488</v>
      </c>
      <c r="I14" s="13" t="str">
        <f>IF('[1]4.1d O&amp;M Costs ES'!BG30=0,"",'[1]4.1d O&amp;M Costs ES'!BG30)</f>
        <v/>
      </c>
      <c r="J14" s="13">
        <f>IF('[1]4.1d O&amp;M Costs ES'!BH30=0,"",'[1]4.1d O&amp;M Costs ES'!BH30)</f>
        <v>150.88157110058307</v>
      </c>
      <c r="K14" s="13" t="str">
        <f>IF('[1]4.1d O&amp;M Costs ES'!BI30=0,"",'[1]4.1d O&amp;M Costs ES'!BI30)</f>
        <v/>
      </c>
      <c r="L14" s="13">
        <f>IF('[1]4.1d O&amp;M Costs ES'!BJ30=0,"",'[1]4.1d O&amp;M Costs ES'!BJ30)</f>
        <v>171.60104120501632</v>
      </c>
      <c r="M14" s="13" t="str">
        <f>IF('[1]4.1d O&amp;M Costs ES'!BK30=0,"",'[1]4.1d O&amp;M Costs ES'!BK30)</f>
        <v/>
      </c>
      <c r="N14" s="13">
        <f>IF('[1]4.1d O&amp;M Costs ES'!BL30=0,"",'[1]4.1d O&amp;M Costs ES'!BL30)</f>
        <v>195.1657656256464</v>
      </c>
      <c r="O14" s="13" t="str">
        <f>IF('[1]4.1d O&amp;M Costs ES'!BM30=0,"",'[1]4.1d O&amp;M Costs ES'!BM30)</f>
        <v/>
      </c>
      <c r="P14" s="13">
        <f>IF('[1]4.1d O&amp;M Costs ES'!BN30=0,"",'[1]4.1d O&amp;M Costs ES'!BN30)</f>
        <v>221.96646246882619</v>
      </c>
      <c r="Q14" s="13" t="str">
        <f>IF('[1]4.1d O&amp;M Costs ES'!BO30=0,"",'[1]4.1d O&amp;M Costs ES'!BO30)</f>
        <v/>
      </c>
      <c r="R14" s="13">
        <f>IF('[1]4.1d O&amp;M Costs ES'!BP30=0,"",'[1]4.1d O&amp;M Costs ES'!BP30)</f>
        <v>252.44750432014521</v>
      </c>
      <c r="S14" s="13" t="str">
        <f>IF('[1]4.1d O&amp;M Costs ES'!BQ30=0,"",'[1]4.1d O&amp;M Costs ES'!BQ30)</f>
        <v/>
      </c>
      <c r="T14" s="13">
        <f>IF('[1]4.1d O&amp;M Costs ES'!BR30=0,"",'[1]4.1d O&amp;M Costs ES'!BR30)</f>
        <v>287.11428622429924</v>
      </c>
      <c r="U14" s="13" t="str">
        <f>IF('[1]4.1d O&amp;M Costs ES'!BS30=0,"",'[1]4.1d O&amp;M Costs ES'!BS30)</f>
        <v/>
      </c>
      <c r="V14" s="13">
        <f>IF('[1]4.1d O&amp;M Costs ES'!BT30=0,"",'[1]4.1d O&amp;M Costs ES'!BT30)</f>
        <v>326.54160545611131</v>
      </c>
      <c r="W14" s="15">
        <f t="shared" ref="W14" si="3">SUM(C14:V14)</f>
        <v>1957.5894140155972</v>
      </c>
      <c r="AC14" s="25" t="s">
        <v>62</v>
      </c>
      <c r="AD14" s="25">
        <v>25</v>
      </c>
      <c r="AE14" s="9">
        <v>25</v>
      </c>
    </row>
    <row r="15" spans="1:31" x14ac:dyDescent="0.25">
      <c r="A15" s="34"/>
      <c r="B15" s="7" t="s">
        <v>6</v>
      </c>
      <c r="C15" s="13">
        <f>IF('[1]4.1d O&amp;M Costs ES'!BA31=0,"",'[1]4.1d O&amp;M Costs ES'!BA31)</f>
        <v>320.56929301864466</v>
      </c>
      <c r="D15" s="13">
        <f>IF('[1]4.1d O&amp;M Costs ES'!BB31=0,"",'[1]4.1d O&amp;M Costs ES'!BB31)</f>
        <v>341.87219463357064</v>
      </c>
      <c r="E15" s="13">
        <f>IF('[1]4.1d O&amp;M Costs ES'!BC31=0,"",'[1]4.1d O&amp;M Costs ES'!BC31)</f>
        <v>364.59074530502943</v>
      </c>
      <c r="F15" s="13">
        <f>IF('[1]4.1d O&amp;M Costs ES'!BD31=0,"",'[1]4.1d O&amp;M Costs ES'!BD31)</f>
        <v>388.81901964724432</v>
      </c>
      <c r="G15" s="13">
        <f>IF('[1]4.1d O&amp;M Costs ES'!BE31=0,"",'[1]4.1d O&amp;M Costs ES'!BE31)</f>
        <v>414.65734384717172</v>
      </c>
      <c r="H15" s="13">
        <f>IF('[1]4.1d O&amp;M Costs ES'!BF31=0,"",'[1]4.1d O&amp;M Costs ES'!BF31)</f>
        <v>442.21271110241622</v>
      </c>
      <c r="I15" s="13">
        <f>IF('[1]4.1d O&amp;M Costs ES'!BG31=0,"",'[1]4.1d O&amp;M Costs ES'!BG31)</f>
        <v>471.59922466638562</v>
      </c>
      <c r="J15" s="13">
        <f>IF('[1]4.1d O&amp;M Costs ES'!BH31=0,"",'[1]4.1d O&amp;M Costs ES'!BH31)</f>
        <v>502.93857033527689</v>
      </c>
      <c r="K15" s="13">
        <f>IF('[1]4.1d O&amp;M Costs ES'!BI31=0,"",'[1]4.1d O&amp;M Costs ES'!BI31)</f>
        <v>536.36052033340366</v>
      </c>
      <c r="L15" s="13">
        <f>IF('[1]4.1d O&amp;M Costs ES'!BJ31=0,"",'[1]4.1d O&amp;M Costs ES'!BJ31)</f>
        <v>572.0034706833876</v>
      </c>
      <c r="M15" s="13">
        <f>IF('[1]4.1d O&amp;M Costs ES'!BK31=0,"",'[1]4.1d O&amp;M Costs ES'!BK31)</f>
        <v>610.01501428639813</v>
      </c>
      <c r="N15" s="13">
        <f>IF('[1]4.1d O&amp;M Costs ES'!BL31=0,"",'[1]4.1d O&amp;M Costs ES'!BL31)</f>
        <v>650.55255208548783</v>
      </c>
      <c r="O15" s="13">
        <f>IF('[1]4.1d O&amp;M Costs ES'!BM31=0,"",'[1]4.1d O&amp;M Costs ES'!BM31)</f>
        <v>693.78394484277919</v>
      </c>
      <c r="P15" s="13">
        <f>IF('[1]4.1d O&amp;M Costs ES'!BN31=0,"",'[1]4.1d O&amp;M Costs ES'!BN31)</f>
        <v>739.88820822942046</v>
      </c>
      <c r="Q15" s="13">
        <f>IF('[1]4.1d O&amp;M Costs ES'!BO31=0,"",'[1]4.1d O&amp;M Costs ES'!BO31)</f>
        <v>789.05625410659854</v>
      </c>
      <c r="R15" s="13">
        <f>IF('[1]4.1d O&amp;M Costs ES'!BP31=0,"",'[1]4.1d O&amp;M Costs ES'!BP31)</f>
        <v>841.49168106715069</v>
      </c>
      <c r="S15" s="13">
        <f>IF('[1]4.1d O&amp;M Costs ES'!BQ31=0,"",'[1]4.1d O&amp;M Costs ES'!BQ31)</f>
        <v>897.41161751131165</v>
      </c>
      <c r="T15" s="13">
        <f>IF('[1]4.1d O&amp;M Costs ES'!BR31=0,"",'[1]4.1d O&amp;M Costs ES'!BR31)</f>
        <v>957.04762074766415</v>
      </c>
      <c r="U15" s="13">
        <f>IF('[1]4.1d O&amp;M Costs ES'!BS31=0,"",'[1]4.1d O&amp;M Costs ES'!BS31)</f>
        <v>1020.6466358423529</v>
      </c>
      <c r="V15" s="13">
        <f>IF('[1]4.1d O&amp;M Costs ES'!BT31=0,"",'[1]4.1d O&amp;M Costs ES'!BT31)</f>
        <v>1088.4720181870377</v>
      </c>
      <c r="W15" s="15">
        <f>SUM(C15:V15)</f>
        <v>12643.988640478734</v>
      </c>
      <c r="AE15" s="9">
        <f>SUM(AE2:AE14)</f>
        <v>3330</v>
      </c>
    </row>
    <row r="16" spans="1:31" x14ac:dyDescent="0.25">
      <c r="A16" s="34"/>
      <c r="B16" s="7" t="s">
        <v>5</v>
      </c>
      <c r="C16" s="13" t="str">
        <f>IF('[1]4.1d O&amp;M Costs ES'!BA40=0,"",'[1]4.1d O&amp;M Costs ES'!BA40)</f>
        <v/>
      </c>
      <c r="D16" s="13" t="str">
        <f>IF('[1]4.1d O&amp;M Costs ES'!BB40=0,"",'[1]4.1d O&amp;M Costs ES'!BB40)</f>
        <v/>
      </c>
      <c r="E16" s="13" t="str">
        <f>IF('[1]4.1d O&amp;M Costs ES'!BC40=0,"",'[1]4.1d O&amp;M Costs ES'!BC40)</f>
        <v/>
      </c>
      <c r="F16" s="13" t="str">
        <f>IF('[1]4.1d O&amp;M Costs ES'!BD40=0,"",'[1]4.1d O&amp;M Costs ES'!BD40)</f>
        <v/>
      </c>
      <c r="G16" s="13">
        <f>IF('[1]4.1d O&amp;M Costs ES'!BE40=0,"",'[1]4.1d O&amp;M Costs ES'!BE40)</f>
        <v>1487.8743107173289</v>
      </c>
      <c r="H16" s="13" t="str">
        <f>IF('[1]4.1d O&amp;M Costs ES'!BF40=0,"",'[1]4.1d O&amp;M Costs ES'!BF40)</f>
        <v/>
      </c>
      <c r="I16" s="13" t="str">
        <f>IF('[1]4.1d O&amp;M Costs ES'!BG40=0,"",'[1]4.1d O&amp;M Costs ES'!BG40)</f>
        <v/>
      </c>
      <c r="J16" s="13" t="str">
        <f>IF('[1]4.1d O&amp;M Costs ES'!BH40=0,"",'[1]4.1d O&amp;M Costs ES'!BH40)</f>
        <v/>
      </c>
      <c r="K16" s="13" t="str">
        <f>IF('[1]4.1d O&amp;M Costs ES'!BI40=0,"",'[1]4.1d O&amp;M Costs ES'!BI40)</f>
        <v/>
      </c>
      <c r="L16" s="13">
        <f>IF('[1]4.1d O&amp;M Costs ES'!BJ40=0,"",'[1]4.1d O&amp;M Costs ES'!BJ40)</f>
        <v>1588.9828192189291</v>
      </c>
      <c r="M16" s="13" t="str">
        <f>IF('[1]4.1d O&amp;M Costs ES'!BK40=0,"",'[1]4.1d O&amp;M Costs ES'!BK40)</f>
        <v/>
      </c>
      <c r="N16" s="13" t="str">
        <f>IF('[1]4.1d O&amp;M Costs ES'!BL40=0,"",'[1]4.1d O&amp;M Costs ES'!BL40)</f>
        <v/>
      </c>
      <c r="O16" s="13" t="str">
        <f>IF('[1]4.1d O&amp;M Costs ES'!BM40=0,"",'[1]4.1d O&amp;M Costs ES'!BM40)</f>
        <v/>
      </c>
      <c r="P16" s="13" t="str">
        <f>IF('[1]4.1d O&amp;M Costs ES'!BN40=0,"",'[1]4.1d O&amp;M Costs ES'!BN40)</f>
        <v/>
      </c>
      <c r="Q16" s="13">
        <f>IF('[1]4.1d O&amp;M Costs ES'!BO40=0,"",'[1]4.1d O&amp;M Costs ES'!BO40)</f>
        <v>1696.9621570760617</v>
      </c>
      <c r="R16" s="13" t="str">
        <f>IF('[1]4.1d O&amp;M Costs ES'!BP40=0,"",'[1]4.1d O&amp;M Costs ES'!BP40)</f>
        <v/>
      </c>
      <c r="S16" s="13" t="str">
        <f>IF('[1]4.1d O&amp;M Costs ES'!BQ40=0,"",'[1]4.1d O&amp;M Costs ES'!BQ40)</f>
        <v/>
      </c>
      <c r="T16" s="13" t="str">
        <f>IF('[1]4.1d O&amp;M Costs ES'!BR40=0,"",'[1]4.1d O&amp;M Costs ES'!BR40)</f>
        <v/>
      </c>
      <c r="U16" s="13" t="str">
        <f>IF('[1]4.1d O&amp;M Costs ES'!BS40=0,"",'[1]4.1d O&amp;M Costs ES'!BS40)</f>
        <v/>
      </c>
      <c r="V16" s="13">
        <f>IF('[1]4.1d O&amp;M Costs ES'!BT40=0,"",'[1]4.1d O&amp;M Costs ES'!BT40)</f>
        <v>1812.2792315424515</v>
      </c>
      <c r="W16" s="15">
        <f t="shared" ref="W16:W18" si="4">SUM(C16:V16)</f>
        <v>6586.0985185547706</v>
      </c>
      <c r="X16" s="9" t="s">
        <v>47</v>
      </c>
    </row>
    <row r="17" spans="1:23" x14ac:dyDescent="0.25">
      <c r="A17" s="34"/>
      <c r="B17" s="7" t="s">
        <v>7</v>
      </c>
      <c r="C17" s="13">
        <f>IF('[1]4.1d O&amp;M Costs ES'!BA32+'[1]4.1d O&amp;M Costs ES'!BA41+'[1]4.1d O&amp;M Costs ES'!BA42+'[1]4.1d O&amp;M Costs ES'!BA43=0,"",'[1]4.1d O&amp;M Costs ES'!BA32+'[1]4.1d O&amp;M Costs ES'!BA41+'[1]4.1d O&amp;M Costs ES'!BA42+'[1]4.1d O&amp;M Costs ES'!BA43)</f>
        <v>94.109316999279983</v>
      </c>
      <c r="D17" s="13">
        <f>IF('[1]4.1d O&amp;M Costs ES'!BB32+'[1]4.1d O&amp;M Costs ES'!BB41+'[1]4.1d O&amp;M Costs ES'!BB42+'[1]4.1d O&amp;M Costs ES'!BB43=0,"",'[1]4.1d O&amp;M Costs ES'!BB32+'[1]4.1d O&amp;M Costs ES'!BB41+'[1]4.1d O&amp;M Costs ES'!BB42+'[1]4.1d O&amp;M Costs ES'!BB43)</f>
        <v>19688.383694025913</v>
      </c>
      <c r="E17" s="13" t="str">
        <f>IF('[1]4.1d O&amp;M Costs ES'!BC32+'[1]4.1d O&amp;M Costs ES'!BC41+'[1]4.1d O&amp;M Costs ES'!BC42+'[1]4.1d O&amp;M Costs ES'!BC43=0,"",'[1]4.1d O&amp;M Costs ES'!BC32+'[1]4.1d O&amp;M Costs ES'!BC41+'[1]4.1d O&amp;M Costs ES'!BC42+'[1]4.1d O&amp;M Costs ES'!BC43)</f>
        <v/>
      </c>
      <c r="F17" s="13">
        <f>IF('[1]4.1d O&amp;M Costs ES'!BD32+'[1]4.1d O&amp;M Costs ES'!BD41+'[1]4.1d O&amp;M Costs ES'!BD42+'[1]4.1d O&amp;M Costs ES'!BD43=0,"",'[1]4.1d O&amp;M Costs ES'!BD32+'[1]4.1d O&amp;M Costs ES'!BD41+'[1]4.1d O&amp;M Costs ES'!BD42+'[1]4.1d O&amp;M Costs ES'!BD43)</f>
        <v>20534.635772362919</v>
      </c>
      <c r="G17" s="13" t="str">
        <f>IF('[1]4.1d O&amp;M Costs ES'!BE32+'[1]4.1d O&amp;M Costs ES'!BE41+'[1]4.1d O&amp;M Costs ES'!BE42+'[1]4.1d O&amp;M Costs ES'!BE43=0,"",'[1]4.1d O&amp;M Costs ES'!BE32+'[1]4.1d O&amp;M Costs ES'!BE41+'[1]4.1d O&amp;M Costs ES'!BE42+'[1]4.1d O&amp;M Costs ES'!BE43)</f>
        <v/>
      </c>
      <c r="H17" s="13">
        <f>IF('[1]4.1d O&amp;M Costs ES'!BF32+'[1]4.1d O&amp;M Costs ES'!BF41+'[1]4.1d O&amp;M Costs ES'!BF42+'[1]4.1d O&amp;M Costs ES'!BF43=0,"",'[1]4.1d O&amp;M Costs ES'!BF32+'[1]4.1d O&amp;M Costs ES'!BF41+'[1]4.1d O&amp;M Costs ES'!BF42+'[1]4.1d O&amp;M Costs ES'!BF43)</f>
        <v>21447.602904469531</v>
      </c>
      <c r="I17" s="13" t="str">
        <f>IF('[1]4.1d O&amp;M Costs ES'!BG32+'[1]4.1d O&amp;M Costs ES'!BG41+'[1]4.1d O&amp;M Costs ES'!BG42+'[1]4.1d O&amp;M Costs ES'!BG43=0,"",'[1]4.1d O&amp;M Costs ES'!BG32+'[1]4.1d O&amp;M Costs ES'!BG41+'[1]4.1d O&amp;M Costs ES'!BG42+'[1]4.1d O&amp;M Costs ES'!BG43)</f>
        <v/>
      </c>
      <c r="J17" s="13">
        <f>IF('[1]4.1d O&amp;M Costs ES'!BH32+'[1]4.1d O&amp;M Costs ES'!BH41+'[1]4.1d O&amp;M Costs ES'!BH42+'[1]4.1d O&amp;M Costs ES'!BH43=0,"",'[1]4.1d O&amp;M Costs ES'!BH32+'[1]4.1d O&amp;M Costs ES'!BH41+'[1]4.1d O&amp;M Costs ES'!BH42+'[1]4.1d O&amp;M Costs ES'!BH43)</f>
        <v>22435.127696842159</v>
      </c>
      <c r="K17" s="13" t="str">
        <f>IF('[1]4.1d O&amp;M Costs ES'!BI32+'[1]4.1d O&amp;M Costs ES'!BI41+'[1]4.1d O&amp;M Costs ES'!BI42+'[1]4.1d O&amp;M Costs ES'!BI43=0,"",'[1]4.1d O&amp;M Costs ES'!BI32+'[1]4.1d O&amp;M Costs ES'!BI41+'[1]4.1d O&amp;M Costs ES'!BI42+'[1]4.1d O&amp;M Costs ES'!BI43)</f>
        <v/>
      </c>
      <c r="L17" s="13">
        <f>IF('[1]4.1d O&amp;M Costs ES'!BJ32+'[1]4.1d O&amp;M Costs ES'!BJ41+'[1]4.1d O&amp;M Costs ES'!BJ42+'[1]4.1d O&amp;M Costs ES'!BJ43=0,"",'[1]4.1d O&amp;M Costs ES'!BJ32+'[1]4.1d O&amp;M Costs ES'!BJ41+'[1]4.1d O&amp;M Costs ES'!BJ42+'[1]4.1d O&amp;M Costs ES'!BJ43)</f>
        <v>23506.094579644228</v>
      </c>
      <c r="M17" s="13" t="str">
        <f>IF('[1]4.1d O&amp;M Costs ES'!BK32+'[1]4.1d O&amp;M Costs ES'!BK41+'[1]4.1d O&amp;M Costs ES'!BK42+'[1]4.1d O&amp;M Costs ES'!BK43=0,"",'[1]4.1d O&amp;M Costs ES'!BK32+'[1]4.1d O&amp;M Costs ES'!BK41+'[1]4.1d O&amp;M Costs ES'!BK42+'[1]4.1d O&amp;M Costs ES'!BK43)</f>
        <v/>
      </c>
      <c r="N17" s="13">
        <f>IF('[1]4.1d O&amp;M Costs ES'!BL32+'[1]4.1d O&amp;M Costs ES'!BL41+'[1]4.1d O&amp;M Costs ES'!BL42+'[1]4.1d O&amp;M Costs ES'!BL43=0,"",'[1]4.1d O&amp;M Costs ES'!BL32+'[1]4.1d O&amp;M Costs ES'!BL41+'[1]4.1d O&amp;M Costs ES'!BL42+'[1]4.1d O&amp;M Costs ES'!BL43)</f>
        <v>24670.571936283024</v>
      </c>
      <c r="O17" s="13" t="str">
        <f>IF('[1]4.1d O&amp;M Costs ES'!BM32+'[1]4.1d O&amp;M Costs ES'!BM41+'[1]4.1d O&amp;M Costs ES'!BM42+'[1]4.1d O&amp;M Costs ES'!BM43=0,"",'[1]4.1d O&amp;M Costs ES'!BM32+'[1]4.1d O&amp;M Costs ES'!BM41+'[1]4.1d O&amp;M Costs ES'!BM42+'[1]4.1d O&amp;M Costs ES'!BM43)</f>
        <v/>
      </c>
      <c r="P17" s="13">
        <f>IF('[1]4.1d O&amp;M Costs ES'!BN32+'[1]4.1d O&amp;M Costs ES'!BN41+'[1]4.1d O&amp;M Costs ES'!BN42+'[1]4.1d O&amp;M Costs ES'!BN43=0,"",'[1]4.1d O&amp;M Costs ES'!BN32+'[1]4.1d O&amp;M Costs ES'!BN41+'[1]4.1d O&amp;M Costs ES'!BN42+'[1]4.1d O&amp;M Costs ES'!BN43)</f>
        <v>25939.973725653948</v>
      </c>
      <c r="Q17" s="13" t="str">
        <f>IF('[1]4.1d O&amp;M Costs ES'!BO32+'[1]4.1d O&amp;M Costs ES'!BO41+'[1]4.1d O&amp;M Costs ES'!BO42+'[1]4.1d O&amp;M Costs ES'!BO43=0,"",'[1]4.1d O&amp;M Costs ES'!BO32+'[1]4.1d O&amp;M Costs ES'!BO41+'[1]4.1d O&amp;M Costs ES'!BO42+'[1]4.1d O&amp;M Costs ES'!BO43)</f>
        <v/>
      </c>
      <c r="R17" s="13">
        <f>IF('[1]4.1d O&amp;M Costs ES'!BP32+'[1]4.1d O&amp;M Costs ES'!BP41+'[1]4.1d O&amp;M Costs ES'!BP42+'[1]4.1d O&amp;M Costs ES'!BP43=0,"",'[1]4.1d O&amp;M Costs ES'!BP32+'[1]4.1d O&amp;M Costs ES'!BP41+'[1]4.1d O&amp;M Costs ES'!BP42+'[1]4.1d O&amp;M Costs ES'!BP43)</f>
        <v>27327.243273173539</v>
      </c>
      <c r="S17" s="13" t="str">
        <f>IF('[1]4.1d O&amp;M Costs ES'!BQ32+'[1]4.1d O&amp;M Costs ES'!BQ41+'[1]4.1d O&amp;M Costs ES'!BQ42+'[1]4.1d O&amp;M Costs ES'!BQ43=0,"",'[1]4.1d O&amp;M Costs ES'!BQ32+'[1]4.1d O&amp;M Costs ES'!BQ41+'[1]4.1d O&amp;M Costs ES'!BQ42+'[1]4.1d O&amp;M Costs ES'!BQ43)</f>
        <v/>
      </c>
      <c r="T17" s="13">
        <f>IF('[1]4.1d O&amp;M Costs ES'!BR32+'[1]4.1d O&amp;M Costs ES'!BR41+'[1]4.1d O&amp;M Costs ES'!BR42+'[1]4.1d O&amp;M Costs ES'!BR43=0,"",'[1]4.1d O&amp;M Costs ES'!BR32+'[1]4.1d O&amp;M Costs ES'!BR41+'[1]4.1d O&amp;M Costs ES'!BR42+'[1]4.1d O&amp;M Costs ES'!BR43)</f>
        <v>28847.0622741972</v>
      </c>
      <c r="U17" s="13" t="str">
        <f>IF('[1]4.1d O&amp;M Costs ES'!BS32+'[1]4.1d O&amp;M Costs ES'!BS41+'[1]4.1d O&amp;M Costs ES'!BS42+'[1]4.1d O&amp;M Costs ES'!BS43=0,"",'[1]4.1d O&amp;M Costs ES'!BS32+'[1]4.1d O&amp;M Costs ES'!BS41+'[1]4.1d O&amp;M Costs ES'!BS42+'[1]4.1d O&amp;M Costs ES'!BS43)</f>
        <v/>
      </c>
      <c r="V17" s="13">
        <f>IF('[1]4.1d O&amp;M Costs ES'!BT32+'[1]4.1d O&amp;M Costs ES'!BT41+'[1]4.1d O&amp;M Costs ES'!BT42+'[1]4.1d O&amp;M Costs ES'!BT43=0,"",'[1]4.1d O&amp;M Costs ES'!BT32+'[1]4.1d O&amp;M Costs ES'!BT41+'[1]4.1d O&amp;M Costs ES'!BT42+'[1]4.1d O&amp;M Costs ES'!BT43)</f>
        <v>30516.088471354586</v>
      </c>
      <c r="W17" s="15">
        <f t="shared" si="4"/>
        <v>245006.89364500635</v>
      </c>
    </row>
    <row r="18" spans="1:23" x14ac:dyDescent="0.25">
      <c r="A18" s="34"/>
      <c r="B18" s="7" t="s">
        <v>8</v>
      </c>
      <c r="C18" s="13">
        <f>IF('[1]4.1d O&amp;M Costs ES'!BA34+'[1]4.1d O&amp;M Costs ES'!BA35+'[1]4.1d O&amp;M Costs ES'!BA36+'[1]4.1d O&amp;M Costs ES'!BA44+'[1]4.1d O&amp;M Costs ES'!BA45=0,"",'[1]4.1d O&amp;M Costs ES'!BA34+'[1]4.1d O&amp;M Costs ES'!BA35+'[1]4.1d O&amp;M Costs ES'!BA36+'[1]4.1d O&amp;M Costs ES'!BA44+'[1]4.1d O&amp;M Costs ES'!BA45)</f>
        <v>2297.7798598067925</v>
      </c>
      <c r="D18" s="13">
        <f>IF('[1]4.1d O&amp;M Costs ES'!BB34+'[1]4.1d O&amp;M Costs ES'!BB35+'[1]4.1d O&amp;M Costs ES'!BB36+'[1]4.1d O&amp;M Costs ES'!BB44+'[1]4.1d O&amp;M Costs ES'!BB45=0,"",'[1]4.1d O&amp;M Costs ES'!BB34+'[1]4.1d O&amp;M Costs ES'!BB35+'[1]4.1d O&amp;M Costs ES'!BB36+'[1]4.1d O&amp;M Costs ES'!BB44+'[1]4.1d O&amp;M Costs ES'!BB45)</f>
        <v>2337.7893361399783</v>
      </c>
      <c r="E18" s="13">
        <f>IF('[1]4.1d O&amp;M Costs ES'!BC34+'[1]4.1d O&amp;M Costs ES'!BC35+'[1]4.1d O&amp;M Costs ES'!BC36+'[1]4.1d O&amp;M Costs ES'!BC44+'[1]4.1d O&amp;M Costs ES'!BC45=0,"",'[1]4.1d O&amp;M Costs ES'!BC34+'[1]4.1d O&amp;M Costs ES'!BC35+'[1]4.1d O&amp;M Costs ES'!BC36+'[1]4.1d O&amp;M Costs ES'!BC44+'[1]4.1d O&amp;M Costs ES'!BC45)</f>
        <v>2378.9660737242375</v>
      </c>
      <c r="F18" s="13">
        <f>IF('[1]4.1d O&amp;M Costs ES'!BD34+'[1]4.1d O&amp;M Costs ES'!BD35+'[1]4.1d O&amp;M Costs ES'!BD36+'[1]4.1d O&amp;M Costs ES'!BD44+'[1]4.1d O&amp;M Costs ES'!BD45=0,"",'[1]4.1d O&amp;M Costs ES'!BD34+'[1]4.1d O&amp;M Costs ES'!BD35+'[1]4.1d O&amp;M Costs ES'!BD36+'[1]4.1d O&amp;M Costs ES'!BD44+'[1]4.1d O&amp;M Costs ES'!BD45)</f>
        <v>2421.3678995210653</v>
      </c>
      <c r="G18" s="13">
        <f>IF('[1]4.1d O&amp;M Costs ES'!BE34+'[1]4.1d O&amp;M Costs ES'!BE35+'[1]4.1d O&amp;M Costs ES'!BE36+'[1]4.1d O&amp;M Costs ES'!BE44+'[1]4.1d O&amp;M Costs ES'!BE45=0,"",'[1]4.1d O&amp;M Costs ES'!BE34+'[1]4.1d O&amp;M Costs ES'!BE35+'[1]4.1d O&amp;M Costs ES'!BE36+'[1]4.1d O&amp;M Costs ES'!BE44+'[1]4.1d O&amp;M Costs ES'!BE45)</f>
        <v>2465.0562219900276</v>
      </c>
      <c r="H18" s="13" t="str">
        <f>IF('[1]4.1d O&amp;M Costs ES'!BF34+'[1]4.1d O&amp;M Costs ES'!BF35+'[1]4.1d O&amp;M Costs ES'!BF36+'[1]4.1d O&amp;M Costs ES'!BF44+'[1]4.1d O&amp;M Costs ES'!BF45=0,"",'[1]4.1d O&amp;M Costs ES'!BF34+'[1]4.1d O&amp;M Costs ES'!BF35+'[1]4.1d O&amp;M Costs ES'!BF36+'[1]4.1d O&amp;M Costs ES'!BF44+'[1]4.1d O&amp;M Costs ES'!BF45)</f>
        <v/>
      </c>
      <c r="I18" s="13" t="str">
        <f>IF('[1]4.1d O&amp;M Costs ES'!BG34+'[1]4.1d O&amp;M Costs ES'!BG35+'[1]4.1d O&amp;M Costs ES'!BG36+'[1]4.1d O&amp;M Costs ES'!BG44+'[1]4.1d O&amp;M Costs ES'!BG45=0,"",'[1]4.1d O&amp;M Costs ES'!BG34+'[1]4.1d O&amp;M Costs ES'!BG35+'[1]4.1d O&amp;M Costs ES'!BG36+'[1]4.1d O&amp;M Costs ES'!BG44+'[1]4.1d O&amp;M Costs ES'!BG45)</f>
        <v/>
      </c>
      <c r="J18" s="13" t="str">
        <f>IF('[1]4.1d O&amp;M Costs ES'!BH34+'[1]4.1d O&amp;M Costs ES'!BH35+'[1]4.1d O&amp;M Costs ES'!BH36+'[1]4.1d O&amp;M Costs ES'!BH44+'[1]4.1d O&amp;M Costs ES'!BH45=0,"",'[1]4.1d O&amp;M Costs ES'!BH34+'[1]4.1d O&amp;M Costs ES'!BH35+'[1]4.1d O&amp;M Costs ES'!BH36+'[1]4.1d O&amp;M Costs ES'!BH44+'[1]4.1d O&amp;M Costs ES'!BH45)</f>
        <v/>
      </c>
      <c r="K18" s="13" t="str">
        <f>IF('[1]4.1d O&amp;M Costs ES'!BI34+'[1]4.1d O&amp;M Costs ES'!BI35+'[1]4.1d O&amp;M Costs ES'!BI36+'[1]4.1d O&amp;M Costs ES'!BI44+'[1]4.1d O&amp;M Costs ES'!BI45=0,"",'[1]4.1d O&amp;M Costs ES'!BI34+'[1]4.1d O&amp;M Costs ES'!BI35+'[1]4.1d O&amp;M Costs ES'!BI36+'[1]4.1d O&amp;M Costs ES'!BI44+'[1]4.1d O&amp;M Costs ES'!BI45)</f>
        <v/>
      </c>
      <c r="L18" s="13" t="str">
        <f>IF('[1]4.1d O&amp;M Costs ES'!BJ34+'[1]4.1d O&amp;M Costs ES'!BJ35+'[1]4.1d O&amp;M Costs ES'!BJ36+'[1]4.1d O&amp;M Costs ES'!BJ44+'[1]4.1d O&amp;M Costs ES'!BJ45=0,"",'[1]4.1d O&amp;M Costs ES'!BJ34+'[1]4.1d O&amp;M Costs ES'!BJ35+'[1]4.1d O&amp;M Costs ES'!BJ36+'[1]4.1d O&amp;M Costs ES'!BJ44+'[1]4.1d O&amp;M Costs ES'!BJ45)</f>
        <v/>
      </c>
      <c r="M18" s="13" t="str">
        <f>IF('[1]4.1d O&amp;M Costs ES'!BK34+'[1]4.1d O&amp;M Costs ES'!BK35+'[1]4.1d O&amp;M Costs ES'!BK36+'[1]4.1d O&amp;M Costs ES'!BK44+'[1]4.1d O&amp;M Costs ES'!BK45=0,"",'[1]4.1d O&amp;M Costs ES'!BK34+'[1]4.1d O&amp;M Costs ES'!BK35+'[1]4.1d O&amp;M Costs ES'!BK36+'[1]4.1d O&amp;M Costs ES'!BK44+'[1]4.1d O&amp;M Costs ES'!BK45)</f>
        <v/>
      </c>
      <c r="N18" s="13" t="str">
        <f>IF('[1]4.1d O&amp;M Costs ES'!BL34+'[1]4.1d O&amp;M Costs ES'!BL35+'[1]4.1d O&amp;M Costs ES'!BL36+'[1]4.1d O&amp;M Costs ES'!BL44+'[1]4.1d O&amp;M Costs ES'!BL45=0,"",'[1]4.1d O&amp;M Costs ES'!BL34+'[1]4.1d O&amp;M Costs ES'!BL35+'[1]4.1d O&amp;M Costs ES'!BL36+'[1]4.1d O&amp;M Costs ES'!BL44+'[1]4.1d O&amp;M Costs ES'!BL45)</f>
        <v/>
      </c>
      <c r="O18" s="13" t="str">
        <f>IF('[1]4.1d O&amp;M Costs ES'!BM34+'[1]4.1d O&amp;M Costs ES'!BM35+'[1]4.1d O&amp;M Costs ES'!BM36+'[1]4.1d O&amp;M Costs ES'!BM44+'[1]4.1d O&amp;M Costs ES'!BM45=0,"",'[1]4.1d O&amp;M Costs ES'!BM34+'[1]4.1d O&amp;M Costs ES'!BM35+'[1]4.1d O&amp;M Costs ES'!BM36+'[1]4.1d O&amp;M Costs ES'!BM44+'[1]4.1d O&amp;M Costs ES'!BM45)</f>
        <v/>
      </c>
      <c r="P18" s="13" t="str">
        <f>IF('[1]4.1d O&amp;M Costs ES'!BN34+'[1]4.1d O&amp;M Costs ES'!BN35+'[1]4.1d O&amp;M Costs ES'!BN36+'[1]4.1d O&amp;M Costs ES'!BN44+'[1]4.1d O&amp;M Costs ES'!BN45=0,"",'[1]4.1d O&amp;M Costs ES'!BN34+'[1]4.1d O&amp;M Costs ES'!BN35+'[1]4.1d O&amp;M Costs ES'!BN36+'[1]4.1d O&amp;M Costs ES'!BN44+'[1]4.1d O&amp;M Costs ES'!BN45)</f>
        <v/>
      </c>
      <c r="Q18" s="13" t="str">
        <f>IF('[1]4.1d O&amp;M Costs ES'!BO34+'[1]4.1d O&amp;M Costs ES'!BO35+'[1]4.1d O&amp;M Costs ES'!BO36+'[1]4.1d O&amp;M Costs ES'!BO44+'[1]4.1d O&amp;M Costs ES'!BO45=0,"",'[1]4.1d O&amp;M Costs ES'!BO34+'[1]4.1d O&amp;M Costs ES'!BO35+'[1]4.1d O&amp;M Costs ES'!BO36+'[1]4.1d O&amp;M Costs ES'!BO44+'[1]4.1d O&amp;M Costs ES'!BO45)</f>
        <v/>
      </c>
      <c r="R18" s="13" t="str">
        <f>IF('[1]4.1d O&amp;M Costs ES'!BP34+'[1]4.1d O&amp;M Costs ES'!BP35+'[1]4.1d O&amp;M Costs ES'!BP36+'[1]4.1d O&amp;M Costs ES'!BP44+'[1]4.1d O&amp;M Costs ES'!BP45=0,"",'[1]4.1d O&amp;M Costs ES'!BP34+'[1]4.1d O&amp;M Costs ES'!BP35+'[1]4.1d O&amp;M Costs ES'!BP36+'[1]4.1d O&amp;M Costs ES'!BP44+'[1]4.1d O&amp;M Costs ES'!BP45)</f>
        <v/>
      </c>
      <c r="S18" s="13" t="str">
        <f>IF('[1]4.1d O&amp;M Costs ES'!BQ34+'[1]4.1d O&amp;M Costs ES'!BQ35+'[1]4.1d O&amp;M Costs ES'!BQ36+'[1]4.1d O&amp;M Costs ES'!BQ44+'[1]4.1d O&amp;M Costs ES'!BQ45=0,"",'[1]4.1d O&amp;M Costs ES'!BQ34+'[1]4.1d O&amp;M Costs ES'!BQ35+'[1]4.1d O&amp;M Costs ES'!BQ36+'[1]4.1d O&amp;M Costs ES'!BQ44+'[1]4.1d O&amp;M Costs ES'!BQ45)</f>
        <v/>
      </c>
      <c r="T18" s="13" t="str">
        <f>IF('[1]4.1d O&amp;M Costs ES'!BR34+'[1]4.1d O&amp;M Costs ES'!BR35+'[1]4.1d O&amp;M Costs ES'!BR36+'[1]4.1d O&amp;M Costs ES'!BR44+'[1]4.1d O&amp;M Costs ES'!BR45=0,"",'[1]4.1d O&amp;M Costs ES'!BR34+'[1]4.1d O&amp;M Costs ES'!BR35+'[1]4.1d O&amp;M Costs ES'!BR36+'[1]4.1d O&amp;M Costs ES'!BR44+'[1]4.1d O&amp;M Costs ES'!BR45)</f>
        <v/>
      </c>
      <c r="U18" s="13" t="str">
        <f>IF('[1]4.1d O&amp;M Costs ES'!BS34+'[1]4.1d O&amp;M Costs ES'!BS35+'[1]4.1d O&amp;M Costs ES'!BS36+'[1]4.1d O&amp;M Costs ES'!BS44+'[1]4.1d O&amp;M Costs ES'!BS45=0,"",'[1]4.1d O&amp;M Costs ES'!BS34+'[1]4.1d O&amp;M Costs ES'!BS35+'[1]4.1d O&amp;M Costs ES'!BS36+'[1]4.1d O&amp;M Costs ES'!BS44+'[1]4.1d O&amp;M Costs ES'!BS45)</f>
        <v/>
      </c>
      <c r="V18" s="13" t="str">
        <f>IF('[1]4.1d O&amp;M Costs ES'!BT34+'[1]4.1d O&amp;M Costs ES'!BT35+'[1]4.1d O&amp;M Costs ES'!BT36+'[1]4.1d O&amp;M Costs ES'!BT44+'[1]4.1d O&amp;M Costs ES'!BT45=0,"",'[1]4.1d O&amp;M Costs ES'!BT34+'[1]4.1d O&amp;M Costs ES'!BT35+'[1]4.1d O&amp;M Costs ES'!BT36+'[1]4.1d O&amp;M Costs ES'!BT44+'[1]4.1d O&amp;M Costs ES'!BT45)</f>
        <v/>
      </c>
      <c r="W18" s="15">
        <f t="shared" si="4"/>
        <v>11900.959391182101</v>
      </c>
    </row>
    <row r="19" spans="1:23" x14ac:dyDescent="0.25">
      <c r="A19" s="34"/>
      <c r="B19" s="14" t="s">
        <v>2</v>
      </c>
      <c r="C19" s="15">
        <f>SUM(C14:C18)</f>
        <v>2712.4584698247172</v>
      </c>
      <c r="D19" s="15">
        <f t="shared" ref="D19:W19" si="5">SUM(D14:D18)</f>
        <v>22470.606883189532</v>
      </c>
      <c r="E19" s="15">
        <f t="shared" si="5"/>
        <v>2743.556819029267</v>
      </c>
      <c r="F19" s="15">
        <f t="shared" si="5"/>
        <v>23461.4683974254</v>
      </c>
      <c r="G19" s="15">
        <f t="shared" si="5"/>
        <v>4367.5878765545276</v>
      </c>
      <c r="H19" s="15">
        <f t="shared" si="5"/>
        <v>22022.479428902672</v>
      </c>
      <c r="I19" s="15">
        <f t="shared" si="5"/>
        <v>471.59922466638562</v>
      </c>
      <c r="J19" s="15">
        <f t="shared" si="5"/>
        <v>23088.947838278018</v>
      </c>
      <c r="K19" s="15">
        <f t="shared" si="5"/>
        <v>536.36052033340366</v>
      </c>
      <c r="L19" s="15">
        <f t="shared" si="5"/>
        <v>25838.681910751562</v>
      </c>
      <c r="M19" s="15">
        <f t="shared" si="5"/>
        <v>610.01501428639813</v>
      </c>
      <c r="N19" s="15">
        <f t="shared" si="5"/>
        <v>25516.290253994157</v>
      </c>
      <c r="O19" s="15">
        <f t="shared" si="5"/>
        <v>693.78394484277919</v>
      </c>
      <c r="P19" s="15">
        <f t="shared" si="5"/>
        <v>26901.828396352194</v>
      </c>
      <c r="Q19" s="15">
        <f t="shared" si="5"/>
        <v>2486.0184111826602</v>
      </c>
      <c r="R19" s="15">
        <f t="shared" si="5"/>
        <v>28421.182458560834</v>
      </c>
      <c r="S19" s="15">
        <f t="shared" si="5"/>
        <v>897.41161751131165</v>
      </c>
      <c r="T19" s="15">
        <f t="shared" si="5"/>
        <v>30091.224181169164</v>
      </c>
      <c r="U19" s="15">
        <f t="shared" si="5"/>
        <v>1020.6466358423529</v>
      </c>
      <c r="V19" s="15">
        <f t="shared" si="5"/>
        <v>33743.381326540184</v>
      </c>
      <c r="W19" s="15">
        <f t="shared" si="5"/>
        <v>278095.52960923756</v>
      </c>
    </row>
    <row r="20" spans="1:23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8"/>
    </row>
    <row r="21" spans="1:23" x14ac:dyDescent="0.25">
      <c r="A21" s="35" t="str">
        <f>CONCATENATE("2.1.4 Restore ",AD4," ha of forested areas across seven catchments.")</f>
        <v>2.1.4 Restore 850 ha of forested areas across seven catchments.</v>
      </c>
      <c r="B21" s="4" t="s">
        <v>4</v>
      </c>
      <c r="C21" s="11" t="str">
        <f>IF('[1]4.1d O&amp;M Costs ES'!BA55=0,"",'[1]4.1d O&amp;M Costs ES'!BA55)</f>
        <v/>
      </c>
      <c r="D21" s="11">
        <f>IF('[1]4.1d O&amp;M Costs ES'!BB55=0,"",'[1]4.1d O&amp;M Costs ES'!BB55)</f>
        <v>317.00876229658377</v>
      </c>
      <c r="E21" s="11" t="str">
        <f>IF('[1]4.1d O&amp;M Costs ES'!BC55=0,"",'[1]4.1d O&amp;M Costs ES'!BC55)</f>
        <v/>
      </c>
      <c r="F21" s="11">
        <f>IF('[1]4.1d O&amp;M Costs ES'!BD55=0,"",'[1]4.1d O&amp;M Costs ES'!BD55)</f>
        <v>360.54127276380842</v>
      </c>
      <c r="G21" s="11" t="str">
        <f>IF('[1]4.1d O&amp;M Costs ES'!BE55=0,"",'[1]4.1d O&amp;M Costs ES'!BE55)</f>
        <v/>
      </c>
      <c r="H21" s="11">
        <f>IF('[1]4.1d O&amp;M Costs ES'!BF55=0,"",'[1]4.1d O&amp;M Costs ES'!BF55)</f>
        <v>410.05178665860416</v>
      </c>
      <c r="I21" s="11" t="str">
        <f>IF('[1]4.1d O&amp;M Costs ES'!BG55=0,"",'[1]4.1d O&amp;M Costs ES'!BG55)</f>
        <v/>
      </c>
      <c r="J21" s="11">
        <f>IF('[1]4.1d O&amp;M Costs ES'!BH55=0,"",'[1]4.1d O&amp;M Costs ES'!BH55)</f>
        <v>466.36121976543859</v>
      </c>
      <c r="K21" s="11" t="str">
        <f>IF('[1]4.1d O&amp;M Costs ES'!BI55=0,"",'[1]4.1d O&amp;M Costs ES'!BI55)</f>
        <v/>
      </c>
      <c r="L21" s="11">
        <f>IF('[1]4.1d O&amp;M Costs ES'!BJ55=0,"",'[1]4.1d O&amp;M Costs ES'!BJ55)</f>
        <v>530.4032182700505</v>
      </c>
      <c r="M21" s="11" t="str">
        <f>IF('[1]4.1d O&amp;M Costs ES'!BK55=0,"",'[1]4.1d O&amp;M Costs ES'!BK55)</f>
        <v/>
      </c>
      <c r="N21" s="11">
        <f>IF('[1]4.1d O&amp;M Costs ES'!BL55=0,"",'[1]4.1d O&amp;M Costs ES'!BL55)</f>
        <v>603.23963920654342</v>
      </c>
      <c r="O21" s="11" t="str">
        <f>IF('[1]4.1d O&amp;M Costs ES'!BM55=0,"",'[1]4.1d O&amp;M Costs ES'!BM55)</f>
        <v/>
      </c>
      <c r="P21" s="11">
        <f>IF('[1]4.1d O&amp;M Costs ES'!BN55=0,"",'[1]4.1d O&amp;M Costs ES'!BN55)</f>
        <v>686.07815672182642</v>
      </c>
      <c r="Q21" s="11" t="str">
        <f>IF('[1]4.1d O&amp;M Costs ES'!BO55=0,"",'[1]4.1d O&amp;M Costs ES'!BO55)</f>
        <v/>
      </c>
      <c r="R21" s="11">
        <f>IF('[1]4.1d O&amp;M Costs ES'!BP55=0,"",'[1]4.1d O&amp;M Costs ES'!BP55)</f>
        <v>780.29228608044878</v>
      </c>
      <c r="S21" s="11" t="str">
        <f>IF('[1]4.1d O&amp;M Costs ES'!BQ55=0,"",'[1]4.1d O&amp;M Costs ES'!BQ55)</f>
        <v/>
      </c>
      <c r="T21" s="11">
        <f>IF('[1]4.1d O&amp;M Costs ES'!BR55=0,"",'[1]4.1d O&amp;M Costs ES'!BR55)</f>
        <v>887.44415742056117</v>
      </c>
      <c r="U21" s="11" t="str">
        <f>IF('[1]4.1d O&amp;M Costs ES'!BS55=0,"",'[1]4.1d O&amp;M Costs ES'!BS55)</f>
        <v/>
      </c>
      <c r="V21" s="11">
        <f>IF('[1]4.1d O&amp;M Costs ES'!BT55=0,"",'[1]4.1d O&amp;M Costs ES'!BT55)</f>
        <v>1009.310416864344</v>
      </c>
      <c r="W21" s="17">
        <f>SUM(C21:V21)</f>
        <v>6050.7309160482091</v>
      </c>
    </row>
    <row r="22" spans="1:23" x14ac:dyDescent="0.25">
      <c r="A22" s="35"/>
      <c r="B22" s="4" t="s">
        <v>6</v>
      </c>
      <c r="C22" s="11">
        <f>IF('[1]4.1d O&amp;M Costs ES'!BA56=0,"",'[1]4.1d O&amp;M Costs ES'!BA56)</f>
        <v>990.8505420576289</v>
      </c>
      <c r="D22" s="11">
        <f>IF('[1]4.1d O&amp;M Costs ES'!BB56=0,"",'[1]4.1d O&amp;M Costs ES'!BB56)</f>
        <v>1056.6958743219457</v>
      </c>
      <c r="E22" s="11">
        <f>IF('[1]4.1d O&amp;M Costs ES'!BC56=0,"",'[1]4.1d O&amp;M Costs ES'!BC56)</f>
        <v>1126.9168491246364</v>
      </c>
      <c r="F22" s="11">
        <f>IF('[1]4.1d O&amp;M Costs ES'!BD56=0,"",'[1]4.1d O&amp;M Costs ES'!BD56)</f>
        <v>1201.804242546028</v>
      </c>
      <c r="G22" s="11">
        <f>IF('[1]4.1d O&amp;M Costs ES'!BE56=0,"",'[1]4.1d O&amp;M Costs ES'!BE56)</f>
        <v>1281.6681537094398</v>
      </c>
      <c r="H22" s="11">
        <f>IF('[1]4.1d O&amp;M Costs ES'!BF56=0,"",'[1]4.1d O&amp;M Costs ES'!BF56)</f>
        <v>1366.8392888620137</v>
      </c>
      <c r="I22" s="11">
        <f>IF('[1]4.1d O&amp;M Costs ES'!BG56=0,"",'[1]4.1d O&amp;M Costs ES'!BG56)</f>
        <v>1457.67033078701</v>
      </c>
      <c r="J22" s="11">
        <f>IF('[1]4.1d O&amp;M Costs ES'!BH56=0,"",'[1]4.1d O&amp;M Costs ES'!BH56)</f>
        <v>1554.5373992181287</v>
      </c>
      <c r="K22" s="11">
        <f>IF('[1]4.1d O&amp;M Costs ES'!BI56=0,"",'[1]4.1d O&amp;M Costs ES'!BI56)</f>
        <v>1657.8416083032478</v>
      </c>
      <c r="L22" s="11">
        <f>IF('[1]4.1d O&amp;M Costs ES'!BJ56=0,"",'[1]4.1d O&amp;M Costs ES'!BJ56)</f>
        <v>1768.0107275668345</v>
      </c>
      <c r="M22" s="11">
        <f>IF('[1]4.1d O&amp;M Costs ES'!BK56=0,"",'[1]4.1d O&amp;M Costs ES'!BK56)</f>
        <v>1885.5009532488671</v>
      </c>
      <c r="N22" s="11">
        <f>IF('[1]4.1d O&amp;M Costs ES'!BL56=0,"",'[1]4.1d O&amp;M Costs ES'!BL56)</f>
        <v>2010.7987973551444</v>
      </c>
      <c r="O22" s="11">
        <f>IF('[1]4.1d O&amp;M Costs ES'!BM56=0,"",'[1]4.1d O&amp;M Costs ES'!BM56)</f>
        <v>2144.4231022413173</v>
      </c>
      <c r="P22" s="11">
        <f>IF('[1]4.1d O&amp;M Costs ES'!BN56=0,"",'[1]4.1d O&amp;M Costs ES'!BN56)</f>
        <v>2286.9271890727541</v>
      </c>
      <c r="Q22" s="11">
        <f>IF('[1]4.1d O&amp;M Costs ES'!BO56=0,"",'[1]4.1d O&amp;M Costs ES'!BO56)</f>
        <v>2438.9011490567591</v>
      </c>
      <c r="R22" s="11">
        <f>IF('[1]4.1d O&amp;M Costs ES'!BP56=0,"",'[1]4.1d O&amp;M Costs ES'!BP56)</f>
        <v>2600.9742869348293</v>
      </c>
      <c r="S22" s="11">
        <f>IF('[1]4.1d O&amp;M Costs ES'!BQ56=0,"",'[1]4.1d O&amp;M Costs ES'!BQ56)</f>
        <v>2773.8177268531454</v>
      </c>
      <c r="T22" s="11">
        <f>IF('[1]4.1d O&amp;M Costs ES'!BR56=0,"",'[1]4.1d O&amp;M Costs ES'!BR56)</f>
        <v>2958.1471914018712</v>
      </c>
      <c r="U22" s="11">
        <f>IF('[1]4.1d O&amp;M Costs ES'!BS56=0,"",'[1]4.1d O&amp;M Costs ES'!BS56)</f>
        <v>3154.7259653309088</v>
      </c>
      <c r="V22" s="11">
        <f>IF('[1]4.1d O&amp;M Costs ES'!BT56=0,"",'[1]4.1d O&amp;M Costs ES'!BT56)</f>
        <v>3364.36805621448</v>
      </c>
      <c r="W22" s="17">
        <f>SUM(C22:V22)</f>
        <v>39081.419434206997</v>
      </c>
    </row>
    <row r="23" spans="1:23" x14ac:dyDescent="0.25">
      <c r="A23" s="35"/>
      <c r="B23" s="4" t="s">
        <v>5</v>
      </c>
      <c r="C23" s="11" t="str">
        <f>IF('[1]4.1d O&amp;M Costs ES'!BA65=0,"",'[1]4.1d O&amp;M Costs ES'!BA65)</f>
        <v/>
      </c>
      <c r="D23" s="11" t="str">
        <f>IF('[1]4.1d O&amp;M Costs ES'!BB65=0,"",'[1]4.1d O&amp;M Costs ES'!BB65)</f>
        <v/>
      </c>
      <c r="E23" s="11" t="str">
        <f>IF('[1]4.1d O&amp;M Costs ES'!BC65=0,"",'[1]4.1d O&amp;M Costs ES'!BC65)</f>
        <v/>
      </c>
      <c r="F23" s="11" t="str">
        <f>IF('[1]4.1d O&amp;M Costs ES'!BD65=0,"",'[1]4.1d O&amp;M Costs ES'!BD65)</f>
        <v/>
      </c>
      <c r="G23" s="11">
        <f>IF('[1]4.1d O&amp;M Costs ES'!BE65=0,"",'[1]4.1d O&amp;M Costs ES'!BE65)</f>
        <v>919.7768466252578</v>
      </c>
      <c r="H23" s="11" t="str">
        <f>IF('[1]4.1d O&amp;M Costs ES'!BF65=0,"",'[1]4.1d O&amp;M Costs ES'!BF65)</f>
        <v/>
      </c>
      <c r="I23" s="11" t="str">
        <f>IF('[1]4.1d O&amp;M Costs ES'!BG65=0,"",'[1]4.1d O&amp;M Costs ES'!BG65)</f>
        <v/>
      </c>
      <c r="J23" s="11" t="str">
        <f>IF('[1]4.1d O&amp;M Costs ES'!BH65=0,"",'[1]4.1d O&amp;M Costs ES'!BH65)</f>
        <v/>
      </c>
      <c r="K23" s="11" t="str">
        <f>IF('[1]4.1d O&amp;M Costs ES'!BI65=0,"",'[1]4.1d O&amp;M Costs ES'!BI65)</f>
        <v/>
      </c>
      <c r="L23" s="11">
        <f>IF('[1]4.1d O&amp;M Costs ES'!BJ65=0,"",'[1]4.1d O&amp;M Costs ES'!BJ65)</f>
        <v>982.2802882444289</v>
      </c>
      <c r="M23" s="11" t="str">
        <f>IF('[1]4.1d O&amp;M Costs ES'!BK65=0,"",'[1]4.1d O&amp;M Costs ES'!BK65)</f>
        <v/>
      </c>
      <c r="N23" s="11" t="str">
        <f>IF('[1]4.1d O&amp;M Costs ES'!BL65=0,"",'[1]4.1d O&amp;M Costs ES'!BL65)</f>
        <v/>
      </c>
      <c r="O23" s="11" t="str">
        <f>IF('[1]4.1d O&amp;M Costs ES'!BM65=0,"",'[1]4.1d O&amp;M Costs ES'!BM65)</f>
        <v/>
      </c>
      <c r="P23" s="11" t="str">
        <f>IF('[1]4.1d O&amp;M Costs ES'!BN65=0,"",'[1]4.1d O&amp;M Costs ES'!BN65)</f>
        <v/>
      </c>
      <c r="Q23" s="11">
        <f>IF('[1]4.1d O&amp;M Costs ES'!BO65=0,"",'[1]4.1d O&amp;M Costs ES'!BO65)</f>
        <v>1049.0311516470199</v>
      </c>
      <c r="R23" s="11" t="str">
        <f>IF('[1]4.1d O&amp;M Costs ES'!BP65=0,"",'[1]4.1d O&amp;M Costs ES'!BP65)</f>
        <v/>
      </c>
      <c r="S23" s="11" t="str">
        <f>IF('[1]4.1d O&amp;M Costs ES'!BQ65=0,"",'[1]4.1d O&amp;M Costs ES'!BQ65)</f>
        <v/>
      </c>
      <c r="T23" s="11" t="str">
        <f>IF('[1]4.1d O&amp;M Costs ES'!BR65=0,"",'[1]4.1d O&amp;M Costs ES'!BR65)</f>
        <v/>
      </c>
      <c r="U23" s="11" t="str">
        <f>IF('[1]4.1d O&amp;M Costs ES'!BS65=0,"",'[1]4.1d O&amp;M Costs ES'!BS65)</f>
        <v/>
      </c>
      <c r="V23" s="11">
        <f>IF('[1]4.1d O&amp;M Costs ES'!BT65=0,"",'[1]4.1d O&amp;M Costs ES'!BT65)</f>
        <v>1120.318070408061</v>
      </c>
      <c r="W23" s="17">
        <f t="shared" ref="W23:W25" si="6">SUM(C23:V23)</f>
        <v>4071.4063569247678</v>
      </c>
    </row>
    <row r="24" spans="1:23" x14ac:dyDescent="0.25">
      <c r="A24" s="35"/>
      <c r="B24" s="4" t="s">
        <v>8</v>
      </c>
      <c r="C24" s="11">
        <f>IF('[1]4.1d O&amp;M Costs ES'!BA58+'[1]4.1d O&amp;M Costs ES'!BA59+'[1]4.1d O&amp;M Costs ES'!BA60+'[1]4.1d O&amp;M Costs ES'!BA66+'[1]4.1d O&amp;M Costs ES'!BA67=0,"",'[1]4.1d O&amp;M Costs ES'!BA58+'[1]4.1d O&amp;M Costs ES'!BA59+'[1]4.1d O&amp;M Costs ES'!BA60+'[1]4.1d O&amp;M Costs ES'!BA66+'[1]4.1d O&amp;M Costs ES'!BA67)</f>
        <v>8181.7674135374964</v>
      </c>
      <c r="D24" s="11">
        <f>IF('[1]4.1d O&amp;M Costs ES'!BB58+'[1]4.1d O&amp;M Costs ES'!BB59+'[1]4.1d O&amp;M Costs ES'!BB60+'[1]4.1d O&amp;M Costs ES'!BB66+'[1]4.1d O&amp;M Costs ES'!BB67=0,"",'[1]4.1d O&amp;M Costs ES'!BB58+'[1]4.1d O&amp;M Costs ES'!BB59+'[1]4.1d O&amp;M Costs ES'!BB60+'[1]4.1d O&amp;M Costs ES'!BB66+'[1]4.1d O&amp;M Costs ES'!BB67)</f>
        <v>8324.2302470846062</v>
      </c>
      <c r="E24" s="11">
        <f>IF('[1]4.1d O&amp;M Costs ES'!BC58+'[1]4.1d O&amp;M Costs ES'!BC59+'[1]4.1d O&amp;M Costs ES'!BC60+'[1]4.1d O&amp;M Costs ES'!BC66+'[1]4.1d O&amp;M Costs ES'!BC67=0,"",'[1]4.1d O&amp;M Costs ES'!BC58+'[1]4.1d O&amp;M Costs ES'!BC59+'[1]4.1d O&amp;M Costs ES'!BC60+'[1]4.1d O&amp;M Costs ES'!BC66+'[1]4.1d O&amp;M Costs ES'!BC67)</f>
        <v>8470.8493796028106</v>
      </c>
      <c r="F24" s="11">
        <f>IF('[1]4.1d O&amp;M Costs ES'!BD58+'[1]4.1d O&amp;M Costs ES'!BD59+'[1]4.1d O&amp;M Costs ES'!BD60+'[1]4.1d O&amp;M Costs ES'!BD66+'[1]4.1d O&amp;M Costs ES'!BD67=0,"",'[1]4.1d O&amp;M Costs ES'!BD58+'[1]4.1d O&amp;M Costs ES'!BD59+'[1]4.1d O&amp;M Costs ES'!BD60+'[1]4.1d O&amp;M Costs ES'!BD66+'[1]4.1d O&amp;M Costs ES'!BD67)</f>
        <v>8621.830717131008</v>
      </c>
      <c r="G24" s="11">
        <f>IF('[1]4.1d O&amp;M Costs ES'!BE58+'[1]4.1d O&amp;M Costs ES'!BE59+'[1]4.1d O&amp;M Costs ES'!BE60+'[1]4.1d O&amp;M Costs ES'!BE66+'[1]4.1d O&amp;M Costs ES'!BE67=0,"",'[1]4.1d O&amp;M Costs ES'!BE58+'[1]4.1d O&amp;M Costs ES'!BE59+'[1]4.1d O&amp;M Costs ES'!BE60+'[1]4.1d O&amp;M Costs ES'!BE66+'[1]4.1d O&amp;M Costs ES'!BE67)</f>
        <v>8777.392918445943</v>
      </c>
      <c r="H24" s="11" t="str">
        <f>IF('[1]4.1d O&amp;M Costs ES'!BF58+'[1]4.1d O&amp;M Costs ES'!BF59+'[1]4.1d O&amp;M Costs ES'!BF60+'[1]4.1d O&amp;M Costs ES'!BF66+'[1]4.1d O&amp;M Costs ES'!BF67=0,"",'[1]4.1d O&amp;M Costs ES'!BF58+'[1]4.1d O&amp;M Costs ES'!BF59+'[1]4.1d O&amp;M Costs ES'!BF60+'[1]4.1d O&amp;M Costs ES'!BF66+'[1]4.1d O&amp;M Costs ES'!BF67)</f>
        <v/>
      </c>
      <c r="I24" s="11" t="str">
        <f>IF('[1]4.1d O&amp;M Costs ES'!BG58+'[1]4.1d O&amp;M Costs ES'!BG59+'[1]4.1d O&amp;M Costs ES'!BG60+'[1]4.1d O&amp;M Costs ES'!BG66+'[1]4.1d O&amp;M Costs ES'!BG67=0,"",'[1]4.1d O&amp;M Costs ES'!BG58+'[1]4.1d O&amp;M Costs ES'!BG59+'[1]4.1d O&amp;M Costs ES'!BG60+'[1]4.1d O&amp;M Costs ES'!BG66+'[1]4.1d O&amp;M Costs ES'!BG67)</f>
        <v/>
      </c>
      <c r="J24" s="11" t="str">
        <f>IF('[1]4.1d O&amp;M Costs ES'!BH58+'[1]4.1d O&amp;M Costs ES'!BH59+'[1]4.1d O&amp;M Costs ES'!BH60+'[1]4.1d O&amp;M Costs ES'!BH66+'[1]4.1d O&amp;M Costs ES'!BH67=0,"",'[1]4.1d O&amp;M Costs ES'!BH58+'[1]4.1d O&amp;M Costs ES'!BH59+'[1]4.1d O&amp;M Costs ES'!BH60+'[1]4.1d O&amp;M Costs ES'!BH66+'[1]4.1d O&amp;M Costs ES'!BH67)</f>
        <v/>
      </c>
      <c r="K24" s="11" t="str">
        <f>IF('[1]4.1d O&amp;M Costs ES'!BI58+'[1]4.1d O&amp;M Costs ES'!BI59+'[1]4.1d O&amp;M Costs ES'!BI60+'[1]4.1d O&amp;M Costs ES'!BI66+'[1]4.1d O&amp;M Costs ES'!BI67=0,"",'[1]4.1d O&amp;M Costs ES'!BI58+'[1]4.1d O&amp;M Costs ES'!BI59+'[1]4.1d O&amp;M Costs ES'!BI60+'[1]4.1d O&amp;M Costs ES'!BI66+'[1]4.1d O&amp;M Costs ES'!BI67)</f>
        <v/>
      </c>
      <c r="L24" s="11" t="str">
        <f>IF('[1]4.1d O&amp;M Costs ES'!BJ58+'[1]4.1d O&amp;M Costs ES'!BJ59+'[1]4.1d O&amp;M Costs ES'!BJ60+'[1]4.1d O&amp;M Costs ES'!BJ66+'[1]4.1d O&amp;M Costs ES'!BJ67=0,"",'[1]4.1d O&amp;M Costs ES'!BJ58+'[1]4.1d O&amp;M Costs ES'!BJ59+'[1]4.1d O&amp;M Costs ES'!BJ60+'[1]4.1d O&amp;M Costs ES'!BJ66+'[1]4.1d O&amp;M Costs ES'!BJ67)</f>
        <v/>
      </c>
      <c r="M24" s="11" t="str">
        <f>IF('[1]4.1d O&amp;M Costs ES'!BK58+'[1]4.1d O&amp;M Costs ES'!BK59+'[1]4.1d O&amp;M Costs ES'!BK60+'[1]4.1d O&amp;M Costs ES'!BK66+'[1]4.1d O&amp;M Costs ES'!BK67=0,"",'[1]4.1d O&amp;M Costs ES'!BK58+'[1]4.1d O&amp;M Costs ES'!BK59+'[1]4.1d O&amp;M Costs ES'!BK60+'[1]4.1d O&amp;M Costs ES'!BK66+'[1]4.1d O&amp;M Costs ES'!BK67)</f>
        <v/>
      </c>
      <c r="N24" s="11" t="str">
        <f>IF('[1]4.1d O&amp;M Costs ES'!BL58+'[1]4.1d O&amp;M Costs ES'!BL59+'[1]4.1d O&amp;M Costs ES'!BL60+'[1]4.1d O&amp;M Costs ES'!BL66+'[1]4.1d O&amp;M Costs ES'!BL67=0,"",'[1]4.1d O&amp;M Costs ES'!BL58+'[1]4.1d O&amp;M Costs ES'!BL59+'[1]4.1d O&amp;M Costs ES'!BL60+'[1]4.1d O&amp;M Costs ES'!BL66+'[1]4.1d O&amp;M Costs ES'!BL67)</f>
        <v/>
      </c>
      <c r="O24" s="11" t="str">
        <f>IF('[1]4.1d O&amp;M Costs ES'!BM58+'[1]4.1d O&amp;M Costs ES'!BM59+'[1]4.1d O&amp;M Costs ES'!BM60+'[1]4.1d O&amp;M Costs ES'!BM66+'[1]4.1d O&amp;M Costs ES'!BM67=0,"",'[1]4.1d O&amp;M Costs ES'!BM58+'[1]4.1d O&amp;M Costs ES'!BM59+'[1]4.1d O&amp;M Costs ES'!BM60+'[1]4.1d O&amp;M Costs ES'!BM66+'[1]4.1d O&amp;M Costs ES'!BM67)</f>
        <v/>
      </c>
      <c r="P24" s="11" t="str">
        <f>IF('[1]4.1d O&amp;M Costs ES'!BN58+'[1]4.1d O&amp;M Costs ES'!BN59+'[1]4.1d O&amp;M Costs ES'!BN60+'[1]4.1d O&amp;M Costs ES'!BN66+'[1]4.1d O&amp;M Costs ES'!BN67=0,"",'[1]4.1d O&amp;M Costs ES'!BN58+'[1]4.1d O&amp;M Costs ES'!BN59+'[1]4.1d O&amp;M Costs ES'!BN60+'[1]4.1d O&amp;M Costs ES'!BN66+'[1]4.1d O&amp;M Costs ES'!BN67)</f>
        <v/>
      </c>
      <c r="Q24" s="11" t="str">
        <f>IF('[1]4.1d O&amp;M Costs ES'!BO58+'[1]4.1d O&amp;M Costs ES'!BO59+'[1]4.1d O&amp;M Costs ES'!BO60+'[1]4.1d O&amp;M Costs ES'!BO66+'[1]4.1d O&amp;M Costs ES'!BO67=0,"",'[1]4.1d O&amp;M Costs ES'!BO58+'[1]4.1d O&amp;M Costs ES'!BO59+'[1]4.1d O&amp;M Costs ES'!BO60+'[1]4.1d O&amp;M Costs ES'!BO66+'[1]4.1d O&amp;M Costs ES'!BO67)</f>
        <v/>
      </c>
      <c r="R24" s="11" t="str">
        <f>IF('[1]4.1d O&amp;M Costs ES'!BP58+'[1]4.1d O&amp;M Costs ES'!BP59+'[1]4.1d O&amp;M Costs ES'!BP60+'[1]4.1d O&amp;M Costs ES'!BP66+'[1]4.1d O&amp;M Costs ES'!BP67=0,"",'[1]4.1d O&amp;M Costs ES'!BP58+'[1]4.1d O&amp;M Costs ES'!BP59+'[1]4.1d O&amp;M Costs ES'!BP60+'[1]4.1d O&amp;M Costs ES'!BP66+'[1]4.1d O&amp;M Costs ES'!BP67)</f>
        <v/>
      </c>
      <c r="S24" s="11" t="str">
        <f>IF('[1]4.1d O&amp;M Costs ES'!BQ58+'[1]4.1d O&amp;M Costs ES'!BQ59+'[1]4.1d O&amp;M Costs ES'!BQ60+'[1]4.1d O&amp;M Costs ES'!BQ66+'[1]4.1d O&amp;M Costs ES'!BQ67=0,"",'[1]4.1d O&amp;M Costs ES'!BQ58+'[1]4.1d O&amp;M Costs ES'!BQ59+'[1]4.1d O&amp;M Costs ES'!BQ60+'[1]4.1d O&amp;M Costs ES'!BQ66+'[1]4.1d O&amp;M Costs ES'!BQ67)</f>
        <v/>
      </c>
      <c r="T24" s="11" t="str">
        <f>IF('[1]4.1d O&amp;M Costs ES'!BR58+'[1]4.1d O&amp;M Costs ES'!BR59+'[1]4.1d O&amp;M Costs ES'!BR60+'[1]4.1d O&amp;M Costs ES'!BR66+'[1]4.1d O&amp;M Costs ES'!BR67=0,"",'[1]4.1d O&amp;M Costs ES'!BR58+'[1]4.1d O&amp;M Costs ES'!BR59+'[1]4.1d O&amp;M Costs ES'!BR60+'[1]4.1d O&amp;M Costs ES'!BR66+'[1]4.1d O&amp;M Costs ES'!BR67)</f>
        <v/>
      </c>
      <c r="U24" s="11" t="str">
        <f>IF('[1]4.1d O&amp;M Costs ES'!BS58+'[1]4.1d O&amp;M Costs ES'!BS59+'[1]4.1d O&amp;M Costs ES'!BS60+'[1]4.1d O&amp;M Costs ES'!BS66+'[1]4.1d O&amp;M Costs ES'!BS67=0,"",'[1]4.1d O&amp;M Costs ES'!BS58+'[1]4.1d O&amp;M Costs ES'!BS59+'[1]4.1d O&amp;M Costs ES'!BS60+'[1]4.1d O&amp;M Costs ES'!BS66+'[1]4.1d O&amp;M Costs ES'!BS67)</f>
        <v/>
      </c>
      <c r="V24" s="11" t="str">
        <f>IF('[1]4.1d O&amp;M Costs ES'!BT58+'[1]4.1d O&amp;M Costs ES'!BT59+'[1]4.1d O&amp;M Costs ES'!BT60+'[1]4.1d O&amp;M Costs ES'!BT66+'[1]4.1d O&amp;M Costs ES'!BT67=0,"",'[1]4.1d O&amp;M Costs ES'!BT58+'[1]4.1d O&amp;M Costs ES'!BT59+'[1]4.1d O&amp;M Costs ES'!BT60+'[1]4.1d O&amp;M Costs ES'!BT66+'[1]4.1d O&amp;M Costs ES'!BT67)</f>
        <v/>
      </c>
      <c r="W24" s="17">
        <f t="shared" si="6"/>
        <v>42376.070675801864</v>
      </c>
    </row>
    <row r="25" spans="1:23" x14ac:dyDescent="0.25">
      <c r="A25" s="35"/>
      <c r="B25" s="4" t="s">
        <v>2</v>
      </c>
      <c r="C25" s="16">
        <f>SUM(C21:C24)</f>
        <v>9172.6179555951257</v>
      </c>
      <c r="D25" s="16">
        <f t="shared" ref="D25:V25" si="7">SUM(D21:D24)</f>
        <v>9697.9348837031357</v>
      </c>
      <c r="E25" s="16">
        <f t="shared" si="7"/>
        <v>9597.766228727447</v>
      </c>
      <c r="F25" s="16">
        <f t="shared" si="7"/>
        <v>10184.176232440845</v>
      </c>
      <c r="G25" s="16">
        <f t="shared" si="7"/>
        <v>10978.83791878064</v>
      </c>
      <c r="H25" s="16">
        <f t="shared" si="7"/>
        <v>1776.891075520618</v>
      </c>
      <c r="I25" s="16">
        <f t="shared" si="7"/>
        <v>1457.67033078701</v>
      </c>
      <c r="J25" s="16">
        <f t="shared" si="7"/>
        <v>2020.8986189835673</v>
      </c>
      <c r="K25" s="16">
        <f t="shared" si="7"/>
        <v>1657.8416083032478</v>
      </c>
      <c r="L25" s="16">
        <f t="shared" si="7"/>
        <v>3280.6942340813139</v>
      </c>
      <c r="M25" s="16">
        <f t="shared" si="7"/>
        <v>1885.5009532488671</v>
      </c>
      <c r="N25" s="16">
        <f t="shared" si="7"/>
        <v>2614.0384365616878</v>
      </c>
      <c r="O25" s="16">
        <f t="shared" si="7"/>
        <v>2144.4231022413173</v>
      </c>
      <c r="P25" s="16">
        <f t="shared" si="7"/>
        <v>2973.0053457945805</v>
      </c>
      <c r="Q25" s="16">
        <f t="shared" si="7"/>
        <v>3487.9323007037792</v>
      </c>
      <c r="R25" s="16">
        <f t="shared" si="7"/>
        <v>3381.266573015278</v>
      </c>
      <c r="S25" s="16">
        <f t="shared" si="7"/>
        <v>2773.8177268531454</v>
      </c>
      <c r="T25" s="16">
        <f t="shared" si="7"/>
        <v>3845.5913488224323</v>
      </c>
      <c r="U25" s="16">
        <f t="shared" si="7"/>
        <v>3154.7259653309088</v>
      </c>
      <c r="V25" s="16">
        <f t="shared" si="7"/>
        <v>5493.9965434868845</v>
      </c>
      <c r="W25" s="17">
        <f t="shared" si="6"/>
        <v>91579.627382981824</v>
      </c>
    </row>
    <row r="26" spans="1:23" x14ac:dyDescent="0.25">
      <c r="A26" s="35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5"/>
    </row>
    <row r="27" spans="1:23" x14ac:dyDescent="0.25">
      <c r="A27" s="34" t="str">
        <f>CONCATENATE("2.1.5 Restore ",AD5," ha of pine forests in Guatemala, Honduras and Nicaragua.")</f>
        <v>2.1.5 Restore 0 ha of pine forests in Guatemala, Honduras and Nicaragua.</v>
      </c>
      <c r="B27" s="7" t="s">
        <v>4</v>
      </c>
      <c r="C27" s="13" t="str">
        <f>IF('[1]4.1d O&amp;M Costs ES'!BA80=0,"",'[1]4.1d O&amp;M Costs ES'!BA80)</f>
        <v/>
      </c>
      <c r="D27" s="13" t="str">
        <f>IF('[1]4.1d O&amp;M Costs ES'!BB80=0,"",'[1]4.1d O&amp;M Costs ES'!BB80)</f>
        <v/>
      </c>
      <c r="E27" s="13" t="str">
        <f>IF('[1]4.1d O&amp;M Costs ES'!BC80=0,"",'[1]4.1d O&amp;M Costs ES'!BC80)</f>
        <v/>
      </c>
      <c r="F27" s="13" t="str">
        <f>IF('[1]4.1d O&amp;M Costs ES'!BD80=0,"",'[1]4.1d O&amp;M Costs ES'!BD80)</f>
        <v/>
      </c>
      <c r="G27" s="13" t="str">
        <f>IF('[1]4.1d O&amp;M Costs ES'!BE80=0,"",'[1]4.1d O&amp;M Costs ES'!BE80)</f>
        <v/>
      </c>
      <c r="H27" s="13" t="str">
        <f>IF('[1]4.1d O&amp;M Costs ES'!BF80=0,"",'[1]4.1d O&amp;M Costs ES'!BF80)</f>
        <v/>
      </c>
      <c r="I27" s="13" t="str">
        <f>IF('[1]4.1d O&amp;M Costs ES'!BG80=0,"",'[1]4.1d O&amp;M Costs ES'!BG80)</f>
        <v/>
      </c>
      <c r="J27" s="13" t="str">
        <f>IF('[1]4.1d O&amp;M Costs ES'!BH80=0,"",'[1]4.1d O&amp;M Costs ES'!BH80)</f>
        <v/>
      </c>
      <c r="K27" s="13" t="str">
        <f>IF('[1]4.1d O&amp;M Costs ES'!BI80=0,"",'[1]4.1d O&amp;M Costs ES'!BI80)</f>
        <v/>
      </c>
      <c r="L27" s="13" t="str">
        <f>IF('[1]4.1d O&amp;M Costs ES'!BJ80=0,"",'[1]4.1d O&amp;M Costs ES'!BJ80)</f>
        <v/>
      </c>
      <c r="M27" s="13" t="str">
        <f>IF('[1]4.1d O&amp;M Costs ES'!BK80=0,"",'[1]4.1d O&amp;M Costs ES'!BK80)</f>
        <v/>
      </c>
      <c r="N27" s="13" t="str">
        <f>IF('[1]4.1d O&amp;M Costs ES'!BL80=0,"",'[1]4.1d O&amp;M Costs ES'!BL80)</f>
        <v/>
      </c>
      <c r="O27" s="13" t="str">
        <f>IF('[1]4.1d O&amp;M Costs ES'!BM80=0,"",'[1]4.1d O&amp;M Costs ES'!BM80)</f>
        <v/>
      </c>
      <c r="P27" s="13" t="str">
        <f>IF('[1]4.1d O&amp;M Costs ES'!BN80=0,"",'[1]4.1d O&amp;M Costs ES'!BN80)</f>
        <v/>
      </c>
      <c r="Q27" s="13" t="str">
        <f>IF('[1]4.1d O&amp;M Costs ES'!BO80=0,"",'[1]4.1d O&amp;M Costs ES'!BO80)</f>
        <v/>
      </c>
      <c r="R27" s="13" t="str">
        <f>IF('[1]4.1d O&amp;M Costs ES'!BP80=0,"",'[1]4.1d O&amp;M Costs ES'!BP80)</f>
        <v/>
      </c>
      <c r="S27" s="13" t="str">
        <f>IF('[1]4.1d O&amp;M Costs ES'!BQ80=0,"",'[1]4.1d O&amp;M Costs ES'!BQ80)</f>
        <v/>
      </c>
      <c r="T27" s="13" t="str">
        <f>IF('[1]4.1d O&amp;M Costs ES'!BR80=0,"",'[1]4.1d O&amp;M Costs ES'!BR80)</f>
        <v/>
      </c>
      <c r="U27" s="13" t="str">
        <f>IF('[1]4.1d O&amp;M Costs ES'!BS80=0,"",'[1]4.1d O&amp;M Costs ES'!BS80)</f>
        <v/>
      </c>
      <c r="V27" s="13" t="str">
        <f>IF('[1]4.1d O&amp;M Costs ES'!BT80=0,"",'[1]4.1d O&amp;M Costs ES'!BT80)</f>
        <v/>
      </c>
      <c r="W27" s="15">
        <f t="shared" ref="W27:W30" si="8">SUM(C27:V27)</f>
        <v>0</v>
      </c>
    </row>
    <row r="28" spans="1:23" x14ac:dyDescent="0.25">
      <c r="A28" s="34"/>
      <c r="B28" s="7" t="s">
        <v>6</v>
      </c>
      <c r="C28" s="13" t="str">
        <f>IF('[1]4.1d O&amp;M Costs ES'!BA81=0,"",'[1]4.1d O&amp;M Costs ES'!BA81)</f>
        <v/>
      </c>
      <c r="D28" s="13" t="str">
        <f>IF('[1]4.1d O&amp;M Costs ES'!BB81=0,"",'[1]4.1d O&amp;M Costs ES'!BB81)</f>
        <v/>
      </c>
      <c r="E28" s="13" t="str">
        <f>IF('[1]4.1d O&amp;M Costs ES'!BC81=0,"",'[1]4.1d O&amp;M Costs ES'!BC81)</f>
        <v/>
      </c>
      <c r="F28" s="13" t="str">
        <f>IF('[1]4.1d O&amp;M Costs ES'!BD81=0,"",'[1]4.1d O&amp;M Costs ES'!BD81)</f>
        <v/>
      </c>
      <c r="G28" s="13" t="str">
        <f>IF('[1]4.1d O&amp;M Costs ES'!BE81=0,"",'[1]4.1d O&amp;M Costs ES'!BE81)</f>
        <v/>
      </c>
      <c r="H28" s="13" t="str">
        <f>IF('[1]4.1d O&amp;M Costs ES'!BF81=0,"",'[1]4.1d O&amp;M Costs ES'!BF81)</f>
        <v/>
      </c>
      <c r="I28" s="13" t="str">
        <f>IF('[1]4.1d O&amp;M Costs ES'!BG81=0,"",'[1]4.1d O&amp;M Costs ES'!BG81)</f>
        <v/>
      </c>
      <c r="J28" s="13" t="str">
        <f>IF('[1]4.1d O&amp;M Costs ES'!BH81=0,"",'[1]4.1d O&amp;M Costs ES'!BH81)</f>
        <v/>
      </c>
      <c r="K28" s="13" t="str">
        <f>IF('[1]4.1d O&amp;M Costs ES'!BI81=0,"",'[1]4.1d O&amp;M Costs ES'!BI81)</f>
        <v/>
      </c>
      <c r="L28" s="13" t="str">
        <f>IF('[1]4.1d O&amp;M Costs ES'!BJ81=0,"",'[1]4.1d O&amp;M Costs ES'!BJ81)</f>
        <v/>
      </c>
      <c r="M28" s="13" t="str">
        <f>IF('[1]4.1d O&amp;M Costs ES'!BK81=0,"",'[1]4.1d O&amp;M Costs ES'!BK81)</f>
        <v/>
      </c>
      <c r="N28" s="13" t="str">
        <f>IF('[1]4.1d O&amp;M Costs ES'!BL81=0,"",'[1]4.1d O&amp;M Costs ES'!BL81)</f>
        <v/>
      </c>
      <c r="O28" s="13" t="str">
        <f>IF('[1]4.1d O&amp;M Costs ES'!BM81=0,"",'[1]4.1d O&amp;M Costs ES'!BM81)</f>
        <v/>
      </c>
      <c r="P28" s="13" t="str">
        <f>IF('[1]4.1d O&amp;M Costs ES'!BN81=0,"",'[1]4.1d O&amp;M Costs ES'!BN81)</f>
        <v/>
      </c>
      <c r="Q28" s="13" t="str">
        <f>IF('[1]4.1d O&amp;M Costs ES'!BO81=0,"",'[1]4.1d O&amp;M Costs ES'!BO81)</f>
        <v/>
      </c>
      <c r="R28" s="13" t="str">
        <f>IF('[1]4.1d O&amp;M Costs ES'!BP81=0,"",'[1]4.1d O&amp;M Costs ES'!BP81)</f>
        <v/>
      </c>
      <c r="S28" s="13" t="str">
        <f>IF('[1]4.1d O&amp;M Costs ES'!BQ81=0,"",'[1]4.1d O&amp;M Costs ES'!BQ81)</f>
        <v/>
      </c>
      <c r="T28" s="13" t="str">
        <f>IF('[1]4.1d O&amp;M Costs ES'!BR81=0,"",'[1]4.1d O&amp;M Costs ES'!BR81)</f>
        <v/>
      </c>
      <c r="U28" s="13" t="str">
        <f>IF('[1]4.1d O&amp;M Costs ES'!BS81=0,"",'[1]4.1d O&amp;M Costs ES'!BS81)</f>
        <v/>
      </c>
      <c r="V28" s="13" t="str">
        <f>IF('[1]4.1d O&amp;M Costs ES'!BT81=0,"",'[1]4.1d O&amp;M Costs ES'!BT81)</f>
        <v/>
      </c>
      <c r="W28" s="15">
        <f t="shared" si="8"/>
        <v>0</v>
      </c>
    </row>
    <row r="29" spans="1:23" x14ac:dyDescent="0.25">
      <c r="A29" s="34"/>
      <c r="B29" s="7" t="s">
        <v>5</v>
      </c>
      <c r="C29" s="13" t="str">
        <f>IF('[1]4.1d O&amp;M Costs ES'!BA90=0,"",'[1]4.1d O&amp;M Costs ES'!BA90)</f>
        <v/>
      </c>
      <c r="D29" s="13" t="str">
        <f>IF('[1]4.1d O&amp;M Costs ES'!BB90=0,"",'[1]4.1d O&amp;M Costs ES'!BB90)</f>
        <v/>
      </c>
      <c r="E29" s="13" t="str">
        <f>IF('[1]4.1d O&amp;M Costs ES'!BC90=0,"",'[1]4.1d O&amp;M Costs ES'!BC90)</f>
        <v/>
      </c>
      <c r="F29" s="13" t="str">
        <f>IF('[1]4.1d O&amp;M Costs ES'!BD90=0,"",'[1]4.1d O&amp;M Costs ES'!BD90)</f>
        <v/>
      </c>
      <c r="G29" s="13" t="str">
        <f>IF('[1]4.1d O&amp;M Costs ES'!BE90=0,"",'[1]4.1d O&amp;M Costs ES'!BE90)</f>
        <v/>
      </c>
      <c r="H29" s="13" t="str">
        <f>IF('[1]4.1d O&amp;M Costs ES'!BF90=0,"",'[1]4.1d O&amp;M Costs ES'!BF90)</f>
        <v/>
      </c>
      <c r="I29" s="13" t="str">
        <f>IF('[1]4.1d O&amp;M Costs ES'!BG90=0,"",'[1]4.1d O&amp;M Costs ES'!BG90)</f>
        <v/>
      </c>
      <c r="J29" s="13" t="str">
        <f>IF('[1]4.1d O&amp;M Costs ES'!BH90=0,"",'[1]4.1d O&amp;M Costs ES'!BH90)</f>
        <v/>
      </c>
      <c r="K29" s="13" t="str">
        <f>IF('[1]4.1d O&amp;M Costs ES'!BI90=0,"",'[1]4.1d O&amp;M Costs ES'!BI90)</f>
        <v/>
      </c>
      <c r="L29" s="13" t="str">
        <f>IF('[1]4.1d O&amp;M Costs ES'!BJ90=0,"",'[1]4.1d O&amp;M Costs ES'!BJ90)</f>
        <v/>
      </c>
      <c r="M29" s="13" t="str">
        <f>IF('[1]4.1d O&amp;M Costs ES'!BK90=0,"",'[1]4.1d O&amp;M Costs ES'!BK90)</f>
        <v/>
      </c>
      <c r="N29" s="13" t="str">
        <f>IF('[1]4.1d O&amp;M Costs ES'!BL90=0,"",'[1]4.1d O&amp;M Costs ES'!BL90)</f>
        <v/>
      </c>
      <c r="O29" s="13" t="str">
        <f>IF('[1]4.1d O&amp;M Costs ES'!BM90=0,"",'[1]4.1d O&amp;M Costs ES'!BM90)</f>
        <v/>
      </c>
      <c r="P29" s="13" t="str">
        <f>IF('[1]4.1d O&amp;M Costs ES'!BN90=0,"",'[1]4.1d O&amp;M Costs ES'!BN90)</f>
        <v/>
      </c>
      <c r="Q29" s="13" t="str">
        <f>IF('[1]4.1d O&amp;M Costs ES'!BO90=0,"",'[1]4.1d O&amp;M Costs ES'!BO90)</f>
        <v/>
      </c>
      <c r="R29" s="13" t="str">
        <f>IF('[1]4.1d O&amp;M Costs ES'!BP90=0,"",'[1]4.1d O&amp;M Costs ES'!BP90)</f>
        <v/>
      </c>
      <c r="S29" s="13" t="str">
        <f>IF('[1]4.1d O&amp;M Costs ES'!BQ90=0,"",'[1]4.1d O&amp;M Costs ES'!BQ90)</f>
        <v/>
      </c>
      <c r="T29" s="13" t="str">
        <f>IF('[1]4.1d O&amp;M Costs ES'!BR90=0,"",'[1]4.1d O&amp;M Costs ES'!BR90)</f>
        <v/>
      </c>
      <c r="U29" s="13" t="str">
        <f>IF('[1]4.1d O&amp;M Costs ES'!BS90=0,"",'[1]4.1d O&amp;M Costs ES'!BS90)</f>
        <v/>
      </c>
      <c r="V29" s="13" t="str">
        <f>IF('[1]4.1d O&amp;M Costs ES'!BT90=0,"",'[1]4.1d O&amp;M Costs ES'!BT90)</f>
        <v/>
      </c>
      <c r="W29" s="15">
        <f t="shared" si="8"/>
        <v>0</v>
      </c>
    </row>
    <row r="30" spans="1:23" x14ac:dyDescent="0.25">
      <c r="A30" s="34"/>
      <c r="B30" s="7" t="s">
        <v>8</v>
      </c>
      <c r="C30" s="13" t="str">
        <f>IF('[1]4.1d O&amp;M Costs ES'!BA83+'[1]4.1d O&amp;M Costs ES'!BA84+'[1]4.1d O&amp;M Costs ES'!BA85+'[1]4.1d O&amp;M Costs ES'!BA91+'[1]4.1d O&amp;M Costs ES'!BA92=0,"",'[1]4.1d O&amp;M Costs ES'!BA83+'[1]4.1d O&amp;M Costs ES'!BA84+'[1]4.1d O&amp;M Costs ES'!BA85+'[1]4.1d O&amp;M Costs ES'!BA91+'[1]4.1d O&amp;M Costs ES'!BA92)</f>
        <v/>
      </c>
      <c r="D30" s="13" t="str">
        <f>IF('[1]4.1d O&amp;M Costs ES'!BB83+'[1]4.1d O&amp;M Costs ES'!BB84+'[1]4.1d O&amp;M Costs ES'!BB85+'[1]4.1d O&amp;M Costs ES'!BB91+'[1]4.1d O&amp;M Costs ES'!BB92=0,"",'[1]4.1d O&amp;M Costs ES'!BB83+'[1]4.1d O&amp;M Costs ES'!BB84+'[1]4.1d O&amp;M Costs ES'!BB85+'[1]4.1d O&amp;M Costs ES'!BB91+'[1]4.1d O&amp;M Costs ES'!BB92)</f>
        <v/>
      </c>
      <c r="E30" s="13" t="str">
        <f>IF('[1]4.1d O&amp;M Costs ES'!BC83+'[1]4.1d O&amp;M Costs ES'!BC84+'[1]4.1d O&amp;M Costs ES'!BC85+'[1]4.1d O&amp;M Costs ES'!BC91+'[1]4.1d O&amp;M Costs ES'!BC92=0,"",'[1]4.1d O&amp;M Costs ES'!BC83+'[1]4.1d O&amp;M Costs ES'!BC84+'[1]4.1d O&amp;M Costs ES'!BC85+'[1]4.1d O&amp;M Costs ES'!BC91+'[1]4.1d O&amp;M Costs ES'!BC92)</f>
        <v/>
      </c>
      <c r="F30" s="13" t="str">
        <f>IF('[1]4.1d O&amp;M Costs ES'!BD83+'[1]4.1d O&amp;M Costs ES'!BD84+'[1]4.1d O&amp;M Costs ES'!BD85+'[1]4.1d O&amp;M Costs ES'!BD91+'[1]4.1d O&amp;M Costs ES'!BD92=0,"",'[1]4.1d O&amp;M Costs ES'!BD83+'[1]4.1d O&amp;M Costs ES'!BD84+'[1]4.1d O&amp;M Costs ES'!BD85+'[1]4.1d O&amp;M Costs ES'!BD91+'[1]4.1d O&amp;M Costs ES'!BD92)</f>
        <v/>
      </c>
      <c r="G30" s="13" t="str">
        <f>IF('[1]4.1d O&amp;M Costs ES'!BE83+'[1]4.1d O&amp;M Costs ES'!BE84+'[1]4.1d O&amp;M Costs ES'!BE85+'[1]4.1d O&amp;M Costs ES'!BE91+'[1]4.1d O&amp;M Costs ES'!BE92=0,"",'[1]4.1d O&amp;M Costs ES'!BE83+'[1]4.1d O&amp;M Costs ES'!BE84+'[1]4.1d O&amp;M Costs ES'!BE85+'[1]4.1d O&amp;M Costs ES'!BE91+'[1]4.1d O&amp;M Costs ES'!BE92)</f>
        <v/>
      </c>
      <c r="H30" s="13" t="str">
        <f>IF('[1]4.1d O&amp;M Costs ES'!BF83+'[1]4.1d O&amp;M Costs ES'!BF84+'[1]4.1d O&amp;M Costs ES'!BF85+'[1]4.1d O&amp;M Costs ES'!BF91+'[1]4.1d O&amp;M Costs ES'!BF92=0,"",'[1]4.1d O&amp;M Costs ES'!BF83+'[1]4.1d O&amp;M Costs ES'!BF84+'[1]4.1d O&amp;M Costs ES'!BF85+'[1]4.1d O&amp;M Costs ES'!BF91+'[1]4.1d O&amp;M Costs ES'!BF92)</f>
        <v/>
      </c>
      <c r="I30" s="13" t="str">
        <f>IF('[1]4.1d O&amp;M Costs ES'!BG83+'[1]4.1d O&amp;M Costs ES'!BG84+'[1]4.1d O&amp;M Costs ES'!BG85+'[1]4.1d O&amp;M Costs ES'!BG91+'[1]4.1d O&amp;M Costs ES'!BG92=0,"",'[1]4.1d O&amp;M Costs ES'!BG83+'[1]4.1d O&amp;M Costs ES'!BG84+'[1]4.1d O&amp;M Costs ES'!BG85+'[1]4.1d O&amp;M Costs ES'!BG91+'[1]4.1d O&amp;M Costs ES'!BG92)</f>
        <v/>
      </c>
      <c r="J30" s="13" t="str">
        <f>IF('[1]4.1d O&amp;M Costs ES'!BH83+'[1]4.1d O&amp;M Costs ES'!BH84+'[1]4.1d O&amp;M Costs ES'!BH85+'[1]4.1d O&amp;M Costs ES'!BH91+'[1]4.1d O&amp;M Costs ES'!BH92=0,"",'[1]4.1d O&amp;M Costs ES'!BH83+'[1]4.1d O&amp;M Costs ES'!BH84+'[1]4.1d O&amp;M Costs ES'!BH85+'[1]4.1d O&amp;M Costs ES'!BH91+'[1]4.1d O&amp;M Costs ES'!BH92)</f>
        <v/>
      </c>
      <c r="K30" s="13" t="str">
        <f>IF('[1]4.1d O&amp;M Costs ES'!BI83+'[1]4.1d O&amp;M Costs ES'!BI84+'[1]4.1d O&amp;M Costs ES'!BI85+'[1]4.1d O&amp;M Costs ES'!BI91+'[1]4.1d O&amp;M Costs ES'!BI92=0,"",'[1]4.1d O&amp;M Costs ES'!BI83+'[1]4.1d O&amp;M Costs ES'!BI84+'[1]4.1d O&amp;M Costs ES'!BI85+'[1]4.1d O&amp;M Costs ES'!BI91+'[1]4.1d O&amp;M Costs ES'!BI92)</f>
        <v/>
      </c>
      <c r="L30" s="13" t="str">
        <f>IF('[1]4.1d O&amp;M Costs ES'!BJ83+'[1]4.1d O&amp;M Costs ES'!BJ84+'[1]4.1d O&amp;M Costs ES'!BJ85+'[1]4.1d O&amp;M Costs ES'!BJ91+'[1]4.1d O&amp;M Costs ES'!BJ92=0,"",'[1]4.1d O&amp;M Costs ES'!BJ83+'[1]4.1d O&amp;M Costs ES'!BJ84+'[1]4.1d O&amp;M Costs ES'!BJ85+'[1]4.1d O&amp;M Costs ES'!BJ91+'[1]4.1d O&amp;M Costs ES'!BJ92)</f>
        <v/>
      </c>
      <c r="M30" s="13" t="str">
        <f>IF('[1]4.1d O&amp;M Costs ES'!BK83+'[1]4.1d O&amp;M Costs ES'!BK84+'[1]4.1d O&amp;M Costs ES'!BK85+'[1]4.1d O&amp;M Costs ES'!BK91+'[1]4.1d O&amp;M Costs ES'!BK92=0,"",'[1]4.1d O&amp;M Costs ES'!BK83+'[1]4.1d O&amp;M Costs ES'!BK84+'[1]4.1d O&amp;M Costs ES'!BK85+'[1]4.1d O&amp;M Costs ES'!BK91+'[1]4.1d O&amp;M Costs ES'!BK92)</f>
        <v/>
      </c>
      <c r="N30" s="13" t="str">
        <f>IF('[1]4.1d O&amp;M Costs ES'!BL83+'[1]4.1d O&amp;M Costs ES'!BL84+'[1]4.1d O&amp;M Costs ES'!BL85+'[1]4.1d O&amp;M Costs ES'!BL91+'[1]4.1d O&amp;M Costs ES'!BL92=0,"",'[1]4.1d O&amp;M Costs ES'!BL83+'[1]4.1d O&amp;M Costs ES'!BL84+'[1]4.1d O&amp;M Costs ES'!BL85+'[1]4.1d O&amp;M Costs ES'!BL91+'[1]4.1d O&amp;M Costs ES'!BL92)</f>
        <v/>
      </c>
      <c r="O30" s="13" t="str">
        <f>IF('[1]4.1d O&amp;M Costs ES'!BM83+'[1]4.1d O&amp;M Costs ES'!BM84+'[1]4.1d O&amp;M Costs ES'!BM85+'[1]4.1d O&amp;M Costs ES'!BM91+'[1]4.1d O&amp;M Costs ES'!BM92=0,"",'[1]4.1d O&amp;M Costs ES'!BM83+'[1]4.1d O&amp;M Costs ES'!BM84+'[1]4.1d O&amp;M Costs ES'!BM85+'[1]4.1d O&amp;M Costs ES'!BM91+'[1]4.1d O&amp;M Costs ES'!BM92)</f>
        <v/>
      </c>
      <c r="P30" s="13" t="str">
        <f>IF('[1]4.1d O&amp;M Costs ES'!BN83+'[1]4.1d O&amp;M Costs ES'!BN84+'[1]4.1d O&amp;M Costs ES'!BN85+'[1]4.1d O&amp;M Costs ES'!BN91+'[1]4.1d O&amp;M Costs ES'!BN92=0,"",'[1]4.1d O&amp;M Costs ES'!BN83+'[1]4.1d O&amp;M Costs ES'!BN84+'[1]4.1d O&amp;M Costs ES'!BN85+'[1]4.1d O&amp;M Costs ES'!BN91+'[1]4.1d O&amp;M Costs ES'!BN92)</f>
        <v/>
      </c>
      <c r="Q30" s="13" t="str">
        <f>IF('[1]4.1d O&amp;M Costs ES'!BO83+'[1]4.1d O&amp;M Costs ES'!BO84+'[1]4.1d O&amp;M Costs ES'!BO85+'[1]4.1d O&amp;M Costs ES'!BO91+'[1]4.1d O&amp;M Costs ES'!BO92=0,"",'[1]4.1d O&amp;M Costs ES'!BO83+'[1]4.1d O&amp;M Costs ES'!BO84+'[1]4.1d O&amp;M Costs ES'!BO85+'[1]4.1d O&amp;M Costs ES'!BO91+'[1]4.1d O&amp;M Costs ES'!BO92)</f>
        <v/>
      </c>
      <c r="R30" s="13" t="str">
        <f>IF('[1]4.1d O&amp;M Costs ES'!BP83+'[1]4.1d O&amp;M Costs ES'!BP84+'[1]4.1d O&amp;M Costs ES'!BP85+'[1]4.1d O&amp;M Costs ES'!BP91+'[1]4.1d O&amp;M Costs ES'!BP92=0,"",'[1]4.1d O&amp;M Costs ES'!BP83+'[1]4.1d O&amp;M Costs ES'!BP84+'[1]4.1d O&amp;M Costs ES'!BP85+'[1]4.1d O&amp;M Costs ES'!BP91+'[1]4.1d O&amp;M Costs ES'!BP92)</f>
        <v/>
      </c>
      <c r="S30" s="13" t="str">
        <f>IF('[1]4.1d O&amp;M Costs ES'!BQ83+'[1]4.1d O&amp;M Costs ES'!BQ84+'[1]4.1d O&amp;M Costs ES'!BQ85+'[1]4.1d O&amp;M Costs ES'!BQ91+'[1]4.1d O&amp;M Costs ES'!BQ92=0,"",'[1]4.1d O&amp;M Costs ES'!BQ83+'[1]4.1d O&amp;M Costs ES'!BQ84+'[1]4.1d O&amp;M Costs ES'!BQ85+'[1]4.1d O&amp;M Costs ES'!BQ91+'[1]4.1d O&amp;M Costs ES'!BQ92)</f>
        <v/>
      </c>
      <c r="T30" s="13" t="str">
        <f>IF('[1]4.1d O&amp;M Costs ES'!BR83+'[1]4.1d O&amp;M Costs ES'!BR84+'[1]4.1d O&amp;M Costs ES'!BR85+'[1]4.1d O&amp;M Costs ES'!BR91+'[1]4.1d O&amp;M Costs ES'!BR92=0,"",'[1]4.1d O&amp;M Costs ES'!BR83+'[1]4.1d O&amp;M Costs ES'!BR84+'[1]4.1d O&amp;M Costs ES'!BR85+'[1]4.1d O&amp;M Costs ES'!BR91+'[1]4.1d O&amp;M Costs ES'!BR92)</f>
        <v/>
      </c>
      <c r="U30" s="13" t="str">
        <f>IF('[1]4.1d O&amp;M Costs ES'!BS83+'[1]4.1d O&amp;M Costs ES'!BS84+'[1]4.1d O&amp;M Costs ES'!BS85+'[1]4.1d O&amp;M Costs ES'!BS91+'[1]4.1d O&amp;M Costs ES'!BS92=0,"",'[1]4.1d O&amp;M Costs ES'!BS83+'[1]4.1d O&amp;M Costs ES'!BS84+'[1]4.1d O&amp;M Costs ES'!BS85+'[1]4.1d O&amp;M Costs ES'!BS91+'[1]4.1d O&amp;M Costs ES'!BS92)</f>
        <v/>
      </c>
      <c r="V30" s="13" t="str">
        <f>IF('[1]4.1d O&amp;M Costs ES'!BT83+'[1]4.1d O&amp;M Costs ES'!BT84+'[1]4.1d O&amp;M Costs ES'!BT85+'[1]4.1d O&amp;M Costs ES'!BT91+'[1]4.1d O&amp;M Costs ES'!BT92=0,"",'[1]4.1d O&amp;M Costs ES'!BT83+'[1]4.1d O&amp;M Costs ES'!BT84+'[1]4.1d O&amp;M Costs ES'!BT85+'[1]4.1d O&amp;M Costs ES'!BT91+'[1]4.1d O&amp;M Costs ES'!BT92)</f>
        <v/>
      </c>
      <c r="W30" s="15">
        <f t="shared" si="8"/>
        <v>0</v>
      </c>
    </row>
    <row r="31" spans="1:23" x14ac:dyDescent="0.25">
      <c r="A31" s="34"/>
      <c r="B31" s="14" t="s">
        <v>2</v>
      </c>
      <c r="C31" s="15">
        <f>SUM(C27:C30)</f>
        <v>0</v>
      </c>
      <c r="D31" s="15">
        <f t="shared" ref="D31:V31" si="9">SUM(D27:D30)</f>
        <v>0</v>
      </c>
      <c r="E31" s="15">
        <f t="shared" si="9"/>
        <v>0</v>
      </c>
      <c r="F31" s="15">
        <f t="shared" si="9"/>
        <v>0</v>
      </c>
      <c r="G31" s="15">
        <f t="shared" si="9"/>
        <v>0</v>
      </c>
      <c r="H31" s="15">
        <f t="shared" si="9"/>
        <v>0</v>
      </c>
      <c r="I31" s="15">
        <f t="shared" si="9"/>
        <v>0</v>
      </c>
      <c r="J31" s="15">
        <f t="shared" si="9"/>
        <v>0</v>
      </c>
      <c r="K31" s="15">
        <f t="shared" si="9"/>
        <v>0</v>
      </c>
      <c r="L31" s="15">
        <f t="shared" si="9"/>
        <v>0</v>
      </c>
      <c r="M31" s="15">
        <f t="shared" si="9"/>
        <v>0</v>
      </c>
      <c r="N31" s="15">
        <f t="shared" si="9"/>
        <v>0</v>
      </c>
      <c r="O31" s="15">
        <f t="shared" si="9"/>
        <v>0</v>
      </c>
      <c r="P31" s="15">
        <f t="shared" si="9"/>
        <v>0</v>
      </c>
      <c r="Q31" s="15">
        <f t="shared" si="9"/>
        <v>0</v>
      </c>
      <c r="R31" s="15">
        <f t="shared" si="9"/>
        <v>0</v>
      </c>
      <c r="S31" s="15">
        <f t="shared" si="9"/>
        <v>0</v>
      </c>
      <c r="T31" s="15">
        <f t="shared" si="9"/>
        <v>0</v>
      </c>
      <c r="U31" s="15">
        <f t="shared" si="9"/>
        <v>0</v>
      </c>
      <c r="V31" s="15">
        <f t="shared" si="9"/>
        <v>0</v>
      </c>
      <c r="W31" s="15">
        <f>SUM(C31:V31)</f>
        <v>0</v>
      </c>
    </row>
    <row r="32" spans="1:23" x14ac:dyDescent="0.25">
      <c r="A32" s="3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8"/>
    </row>
    <row r="33" spans="1:23" x14ac:dyDescent="0.25">
      <c r="A33" s="31" t="str">
        <f>CONCATENATE("2.1.6 Establish ",AD7," km of agroforestry systems using diversified living fence arrangements in basic grains crops.")</f>
        <v>2.1.6 Establish 200 km of agroforestry systems using diversified living fence arrangements in basic grains crops.</v>
      </c>
      <c r="B33" s="4" t="s">
        <v>11</v>
      </c>
      <c r="C33" s="11" t="str">
        <f>IF('[1]4.1d O&amp;M Costs ES'!BA129+'[1]4.1d O&amp;M Costs ES'!BA143+'[1]4.1d O&amp;M Costs ES'!BA144=0,"",'[1]4.1d O&amp;M Costs ES'!BA129+'[1]4.1d O&amp;M Costs ES'!BA143+'[1]4.1d O&amp;M Costs ES'!BA144)</f>
        <v/>
      </c>
      <c r="D33" s="11">
        <f>IF('[1]4.1d O&amp;M Costs ES'!BB129+'[1]4.1d O&amp;M Costs ES'!BB143+'[1]4.1d O&amp;M Costs ES'!BB144=0,"",'[1]4.1d O&amp;M Costs ES'!BB129+'[1]4.1d O&amp;M Costs ES'!BB143+'[1]4.1d O&amp;M Costs ES'!BB144)</f>
        <v>27121.257564425792</v>
      </c>
      <c r="E33" s="11" t="str">
        <f>IF('[1]4.1d O&amp;M Costs ES'!BC129+'[1]4.1d O&amp;M Costs ES'!BC143+'[1]4.1d O&amp;M Costs ES'!BC144=0,"",'[1]4.1d O&amp;M Costs ES'!BC129+'[1]4.1d O&amp;M Costs ES'!BC143+'[1]4.1d O&amp;M Costs ES'!BC144)</f>
        <v/>
      </c>
      <c r="F33" s="11">
        <f>IF('[1]4.1d O&amp;M Costs ES'!BD129+'[1]4.1d O&amp;M Costs ES'!BD143+'[1]4.1d O&amp;M Costs ES'!BD144=0,"",'[1]4.1d O&amp;M Costs ES'!BD129+'[1]4.1d O&amp;M Costs ES'!BD143+'[1]4.1d O&amp;M Costs ES'!BD144)</f>
        <v>28911.459711048032</v>
      </c>
      <c r="G33" s="11" t="str">
        <f>IF('[1]4.1d O&amp;M Costs ES'!BE129+'[1]4.1d O&amp;M Costs ES'!BE143+'[1]4.1d O&amp;M Costs ES'!BE144=0,"",'[1]4.1d O&amp;M Costs ES'!BE129+'[1]4.1d O&amp;M Costs ES'!BE143+'[1]4.1d O&amp;M Costs ES'!BE144)</f>
        <v/>
      </c>
      <c r="H33" s="11">
        <f>IF('[1]4.1d O&amp;M Costs ES'!BF129+'[1]4.1d O&amp;M Costs ES'!BF143+'[1]4.1d O&amp;M Costs ES'!BF144=0,"",'[1]4.1d O&amp;M Costs ES'!BF129+'[1]4.1d O&amp;M Costs ES'!BF143+'[1]4.1d O&amp;M Costs ES'!BF144)</f>
        <v>30895.957485876585</v>
      </c>
      <c r="I33" s="11" t="str">
        <f>IF('[1]4.1d O&amp;M Costs ES'!BG129+'[1]4.1d O&amp;M Costs ES'!BG143+'[1]4.1d O&amp;M Costs ES'!BG144=0,"",'[1]4.1d O&amp;M Costs ES'!BG129+'[1]4.1d O&amp;M Costs ES'!BG143+'[1]4.1d O&amp;M Costs ES'!BG144)</f>
        <v/>
      </c>
      <c r="J33" s="11">
        <f>IF('[1]4.1d O&amp;M Costs ES'!BH129+'[1]4.1d O&amp;M Costs ES'!BH143+'[1]4.1d O&amp;M Costs ES'!BH144=0,"",'[1]4.1d O&amp;M Costs ES'!BH129+'[1]4.1d O&amp;M Costs ES'!BH143+'[1]4.1d O&amp;M Costs ES'!BH144)</f>
        <v>33100.058709435827</v>
      </c>
      <c r="K33" s="11" t="str">
        <f>IF('[1]4.1d O&amp;M Costs ES'!BI129+'[1]4.1d O&amp;M Costs ES'!BI143+'[1]4.1d O&amp;M Costs ES'!BI144=0,"",'[1]4.1d O&amp;M Costs ES'!BI129+'[1]4.1d O&amp;M Costs ES'!BI143+'[1]4.1d O&amp;M Costs ES'!BI144)</f>
        <v/>
      </c>
      <c r="L33" s="11">
        <f>IF('[1]4.1d O&amp;M Costs ES'!BJ129+'[1]4.1d O&amp;M Costs ES'!BJ143+'[1]4.1d O&amp;M Costs ES'!BJ144=0,"",'[1]4.1d O&amp;M Costs ES'!BJ129+'[1]4.1d O&amp;M Costs ES'!BJ143+'[1]4.1d O&amp;M Costs ES'!BJ144)</f>
        <v>35552.509944633814</v>
      </c>
      <c r="M33" s="11" t="str">
        <f>IF('[1]4.1d O&amp;M Costs ES'!BK129+'[1]4.1d O&amp;M Costs ES'!BK143+'[1]4.1d O&amp;M Costs ES'!BK144=0,"",'[1]4.1d O&amp;M Costs ES'!BK129+'[1]4.1d O&amp;M Costs ES'!BK143+'[1]4.1d O&amp;M Costs ES'!BK144)</f>
        <v/>
      </c>
      <c r="N33" s="11">
        <f>IF('[1]4.1d O&amp;M Costs ES'!BL129+'[1]4.1d O&amp;M Costs ES'!BL143+'[1]4.1d O&amp;M Costs ES'!BL144=0,"",'[1]4.1d O&amp;M Costs ES'!BL129+'[1]4.1d O&amp;M Costs ES'!BL143+'[1]4.1d O&amp;M Costs ES'!BL144)</f>
        <v>38285.967739076179</v>
      </c>
      <c r="O33" s="11" t="str">
        <f>IF('[1]4.1d O&amp;M Costs ES'!BM129+'[1]4.1d O&amp;M Costs ES'!BM143+'[1]4.1d O&amp;M Costs ES'!BM144=0,"",'[1]4.1d O&amp;M Costs ES'!BM129+'[1]4.1d O&amp;M Costs ES'!BM143+'[1]4.1d O&amp;M Costs ES'!BM144)</f>
        <v/>
      </c>
      <c r="P33" s="11">
        <f>IF('[1]4.1d O&amp;M Costs ES'!BN129+'[1]4.1d O&amp;M Costs ES'!BN143+'[1]4.1d O&amp;M Costs ES'!BN144=0,"",'[1]4.1d O&amp;M Costs ES'!BN129+'[1]4.1d O&amp;M Costs ES'!BN143+'[1]4.1d O&amp;M Costs ES'!BN144)</f>
        <v>41337.534553677571</v>
      </c>
      <c r="Q33" s="11" t="str">
        <f>IF('[1]4.1d O&amp;M Costs ES'!BO129+'[1]4.1d O&amp;M Costs ES'!BO143+'[1]4.1d O&amp;M Costs ES'!BO144=0,"",'[1]4.1d O&amp;M Costs ES'!BO129+'[1]4.1d O&amp;M Costs ES'!BO143+'[1]4.1d O&amp;M Costs ES'!BO144)</f>
        <v/>
      </c>
      <c r="R33" s="11">
        <f>IF('[1]4.1d O&amp;M Costs ES'!BP129+'[1]4.1d O&amp;M Costs ES'!BP143+'[1]4.1d O&amp;M Costs ES'!BP144=0,"",'[1]4.1d O&amp;M Costs ES'!BP129+'[1]4.1d O&amp;M Costs ES'!BP143+'[1]4.1d O&amp;M Costs ES'!BP144)</f>
        <v>44749.368259777548</v>
      </c>
      <c r="S33" s="11" t="str">
        <f>IF('[1]4.1d O&amp;M Costs ES'!BQ129+'[1]4.1d O&amp;M Costs ES'!BQ143+'[1]4.1d O&amp;M Costs ES'!BQ144=0,"",'[1]4.1d O&amp;M Costs ES'!BQ129+'[1]4.1d O&amp;M Costs ES'!BQ143+'[1]4.1d O&amp;M Costs ES'!BQ144)</f>
        <v/>
      </c>
      <c r="T33" s="11">
        <f>IF('[1]4.1d O&amp;M Costs ES'!BR129+'[1]4.1d O&amp;M Costs ES'!BR143+'[1]4.1d O&amp;M Costs ES'!BR144=0,"",'[1]4.1d O&amp;M Costs ES'!BR129+'[1]4.1d O&amp;M Costs ES'!BR143+'[1]4.1d O&amp;M Costs ES'!BR144)</f>
        <v>48569.37530667815</v>
      </c>
      <c r="U33" s="11" t="str">
        <f>IF('[1]4.1d O&amp;M Costs ES'!BS129+'[1]4.1d O&amp;M Costs ES'!BS143+'[1]4.1d O&amp;M Costs ES'!BS144=0,"",'[1]4.1d O&amp;M Costs ES'!BS129+'[1]4.1d O&amp;M Costs ES'!BS143+'[1]4.1d O&amp;M Costs ES'!BS144)</f>
        <v/>
      </c>
      <c r="V33" s="11">
        <f>IF('[1]4.1d O&amp;M Costs ES'!BT129+'[1]4.1d O&amp;M Costs ES'!BT143+'[1]4.1d O&amp;M Costs ES'!BT144=0,"",'[1]4.1d O&amp;M Costs ES'!BT129+'[1]4.1d O&amp;M Costs ES'!BT143+'[1]4.1d O&amp;M Costs ES'!BT144)</f>
        <v>52851.999048724756</v>
      </c>
      <c r="W33" s="17">
        <f t="shared" ref="W33:W35" si="10">SUM(C33:V33)</f>
        <v>381375.48832335428</v>
      </c>
    </row>
    <row r="34" spans="1:23" x14ac:dyDescent="0.25">
      <c r="A34" s="31"/>
      <c r="B34" s="4" t="s">
        <v>12</v>
      </c>
      <c r="C34" s="11" t="str">
        <f>IF('[1]4.1d O&amp;M Costs ES'!BA140=0,"",'[1]4.1d O&amp;M Costs ES'!BA140)</f>
        <v/>
      </c>
      <c r="D34" s="11" t="str">
        <f>IF('[1]4.1d O&amp;M Costs ES'!BB140=0,"",'[1]4.1d O&amp;M Costs ES'!BB140)</f>
        <v/>
      </c>
      <c r="E34" s="11" t="str">
        <f>IF('[1]4.1d O&amp;M Costs ES'!BC140=0,"",'[1]4.1d O&amp;M Costs ES'!BC140)</f>
        <v/>
      </c>
      <c r="F34" s="11" t="str">
        <f>IF('[1]4.1d O&amp;M Costs ES'!BD140=0,"",'[1]4.1d O&amp;M Costs ES'!BD140)</f>
        <v/>
      </c>
      <c r="G34" s="11">
        <f>IF('[1]4.1d O&amp;M Costs ES'!BE140=0,"",'[1]4.1d O&amp;M Costs ES'!BE140)</f>
        <v>1623.1356116916313</v>
      </c>
      <c r="H34" s="11" t="str">
        <f>IF('[1]4.1d O&amp;M Costs ES'!BF140=0,"",'[1]4.1d O&amp;M Costs ES'!BF140)</f>
        <v/>
      </c>
      <c r="I34" s="11" t="str">
        <f>IF('[1]4.1d O&amp;M Costs ES'!BG140=0,"",'[1]4.1d O&amp;M Costs ES'!BG140)</f>
        <v/>
      </c>
      <c r="J34" s="11" t="str">
        <f>IF('[1]4.1d O&amp;M Costs ES'!BH140=0,"",'[1]4.1d O&amp;M Costs ES'!BH140)</f>
        <v/>
      </c>
      <c r="K34" s="11" t="str">
        <f>IF('[1]4.1d O&amp;M Costs ES'!BI140=0,"",'[1]4.1d O&amp;M Costs ES'!BI140)</f>
        <v/>
      </c>
      <c r="L34" s="11">
        <f>IF('[1]4.1d O&amp;M Costs ES'!BJ140=0,"",'[1]4.1d O&amp;M Costs ES'!BJ140)</f>
        <v>1733.4358027842861</v>
      </c>
      <c r="M34" s="11" t="str">
        <f>IF('[1]4.1d O&amp;M Costs ES'!BK140=0,"",'[1]4.1d O&amp;M Costs ES'!BK140)</f>
        <v/>
      </c>
      <c r="N34" s="11" t="str">
        <f>IF('[1]4.1d O&amp;M Costs ES'!BL140=0,"",'[1]4.1d O&amp;M Costs ES'!BL140)</f>
        <v/>
      </c>
      <c r="O34" s="11" t="str">
        <f>IF('[1]4.1d O&amp;M Costs ES'!BM140=0,"",'[1]4.1d O&amp;M Costs ES'!BM140)</f>
        <v/>
      </c>
      <c r="P34" s="11" t="str">
        <f>IF('[1]4.1d O&amp;M Costs ES'!BN140=0,"",'[1]4.1d O&amp;M Costs ES'!BN140)</f>
        <v/>
      </c>
      <c r="Q34" s="11">
        <f>IF('[1]4.1d O&amp;M Costs ES'!BO140=0,"",'[1]4.1d O&amp;M Costs ES'!BO140)</f>
        <v>1851.2314440829762</v>
      </c>
      <c r="R34" s="11" t="str">
        <f>IF('[1]4.1d O&amp;M Costs ES'!BP140=0,"",'[1]4.1d O&amp;M Costs ES'!BP140)</f>
        <v/>
      </c>
      <c r="S34" s="11" t="str">
        <f>IF('[1]4.1d O&amp;M Costs ES'!BQ140=0,"",'[1]4.1d O&amp;M Costs ES'!BQ140)</f>
        <v/>
      </c>
      <c r="T34" s="11" t="str">
        <f>IF('[1]4.1d O&amp;M Costs ES'!BR140=0,"",'[1]4.1d O&amp;M Costs ES'!BR140)</f>
        <v/>
      </c>
      <c r="U34" s="11" t="str">
        <f>IF('[1]4.1d O&amp;M Costs ES'!BS140=0,"",'[1]4.1d O&amp;M Costs ES'!BS140)</f>
        <v/>
      </c>
      <c r="V34" s="11">
        <f>IF('[1]4.1d O&amp;M Costs ES'!BT140=0,"",'[1]4.1d O&amp;M Costs ES'!BT140)</f>
        <v>1977.0318889554017</v>
      </c>
      <c r="W34" s="17">
        <f t="shared" si="10"/>
        <v>7184.8347475142955</v>
      </c>
    </row>
    <row r="35" spans="1:23" x14ac:dyDescent="0.25">
      <c r="A35" s="31"/>
      <c r="B35" s="4" t="s">
        <v>13</v>
      </c>
      <c r="C35" s="11" t="str">
        <f>IF('[1]4.1d O&amp;M Costs ES'!BA139=0,"",'[1]4.1d O&amp;M Costs ES'!BA139)</f>
        <v/>
      </c>
      <c r="D35" s="11" t="str">
        <f>IF('[1]4.1d O&amp;M Costs ES'!BB139=0,"",'[1]4.1d O&amp;M Costs ES'!BB139)</f>
        <v/>
      </c>
      <c r="E35" s="11" t="str">
        <f>IF('[1]4.1d O&amp;M Costs ES'!BC139=0,"",'[1]4.1d O&amp;M Costs ES'!BC139)</f>
        <v/>
      </c>
      <c r="F35" s="11" t="str">
        <f>IF('[1]4.1d O&amp;M Costs ES'!BD139=0,"",'[1]4.1d O&amp;M Costs ES'!BD139)</f>
        <v/>
      </c>
      <c r="G35" s="11">
        <f>IF('[1]4.1d O&amp;M Costs ES'!BE139=0,"",'[1]4.1d O&amp;M Costs ES'!BE139)</f>
        <v>12985.08489353305</v>
      </c>
      <c r="H35" s="11" t="str">
        <f>IF('[1]4.1d O&amp;M Costs ES'!BF139=0,"",'[1]4.1d O&amp;M Costs ES'!BF139)</f>
        <v/>
      </c>
      <c r="I35" s="11" t="str">
        <f>IF('[1]4.1d O&amp;M Costs ES'!BG139=0,"",'[1]4.1d O&amp;M Costs ES'!BG139)</f>
        <v/>
      </c>
      <c r="J35" s="11" t="str">
        <f>IF('[1]4.1d O&amp;M Costs ES'!BH139=0,"",'[1]4.1d O&amp;M Costs ES'!BH139)</f>
        <v/>
      </c>
      <c r="K35" s="11" t="str">
        <f>IF('[1]4.1d O&amp;M Costs ES'!BI139=0,"",'[1]4.1d O&amp;M Costs ES'!BI139)</f>
        <v/>
      </c>
      <c r="L35" s="11">
        <f>IF('[1]4.1d O&amp;M Costs ES'!BJ139=0,"",'[1]4.1d O&amp;M Costs ES'!BJ139)</f>
        <v>13867.486422274289</v>
      </c>
      <c r="M35" s="11" t="str">
        <f>IF('[1]4.1d O&amp;M Costs ES'!BK139=0,"",'[1]4.1d O&amp;M Costs ES'!BK139)</f>
        <v/>
      </c>
      <c r="N35" s="11" t="str">
        <f>IF('[1]4.1d O&amp;M Costs ES'!BL139=0,"",'[1]4.1d O&amp;M Costs ES'!BL139)</f>
        <v/>
      </c>
      <c r="O35" s="11" t="str">
        <f>IF('[1]4.1d O&amp;M Costs ES'!BM139=0,"",'[1]4.1d O&amp;M Costs ES'!BM139)</f>
        <v/>
      </c>
      <c r="P35" s="11" t="str">
        <f>IF('[1]4.1d O&amp;M Costs ES'!BN139=0,"",'[1]4.1d O&amp;M Costs ES'!BN139)</f>
        <v/>
      </c>
      <c r="Q35" s="11">
        <f>IF('[1]4.1d O&amp;M Costs ES'!BO139=0,"",'[1]4.1d O&amp;M Costs ES'!BO139)</f>
        <v>14809.851552663809</v>
      </c>
      <c r="R35" s="11" t="str">
        <f>IF('[1]4.1d O&amp;M Costs ES'!BP139=0,"",'[1]4.1d O&amp;M Costs ES'!BP139)</f>
        <v/>
      </c>
      <c r="S35" s="11" t="str">
        <f>IF('[1]4.1d O&amp;M Costs ES'!BQ139=0,"",'[1]4.1d O&amp;M Costs ES'!BQ139)</f>
        <v/>
      </c>
      <c r="T35" s="11" t="str">
        <f>IF('[1]4.1d O&amp;M Costs ES'!BR139=0,"",'[1]4.1d O&amp;M Costs ES'!BR139)</f>
        <v/>
      </c>
      <c r="U35" s="11" t="str">
        <f>IF('[1]4.1d O&amp;M Costs ES'!BS139=0,"",'[1]4.1d O&amp;M Costs ES'!BS139)</f>
        <v/>
      </c>
      <c r="V35" s="11">
        <f>IF('[1]4.1d O&amp;M Costs ES'!BT139=0,"",'[1]4.1d O&amp;M Costs ES'!BT139)</f>
        <v>15816.255111643213</v>
      </c>
      <c r="W35" s="17">
        <f t="shared" si="10"/>
        <v>57478.677980114364</v>
      </c>
    </row>
    <row r="36" spans="1:23" x14ac:dyDescent="0.25">
      <c r="A36" s="31"/>
      <c r="B36" s="12" t="s">
        <v>2</v>
      </c>
      <c r="C36" s="17">
        <f>SUM(C33:C35)</f>
        <v>0</v>
      </c>
      <c r="D36" s="17">
        <f>SUM(D33:D35)</f>
        <v>27121.257564425792</v>
      </c>
      <c r="E36" s="17">
        <f t="shared" ref="E36:V36" si="11">SUM(E33:E35)</f>
        <v>0</v>
      </c>
      <c r="F36" s="17">
        <f t="shared" si="11"/>
        <v>28911.459711048032</v>
      </c>
      <c r="G36" s="17">
        <f t="shared" si="11"/>
        <v>14608.220505224683</v>
      </c>
      <c r="H36" s="17">
        <f t="shared" si="11"/>
        <v>30895.957485876585</v>
      </c>
      <c r="I36" s="17">
        <f t="shared" si="11"/>
        <v>0</v>
      </c>
      <c r="J36" s="17">
        <f t="shared" si="11"/>
        <v>33100.058709435827</v>
      </c>
      <c r="K36" s="17">
        <f t="shared" si="11"/>
        <v>0</v>
      </c>
      <c r="L36" s="17">
        <f t="shared" si="11"/>
        <v>51153.432169692387</v>
      </c>
      <c r="M36" s="17">
        <f t="shared" si="11"/>
        <v>0</v>
      </c>
      <c r="N36" s="17">
        <f t="shared" si="11"/>
        <v>38285.967739076179</v>
      </c>
      <c r="O36" s="17">
        <f t="shared" si="11"/>
        <v>0</v>
      </c>
      <c r="P36" s="17">
        <f t="shared" si="11"/>
        <v>41337.534553677571</v>
      </c>
      <c r="Q36" s="17">
        <f t="shared" si="11"/>
        <v>16661.082996746787</v>
      </c>
      <c r="R36" s="17">
        <f t="shared" si="11"/>
        <v>44749.368259777548</v>
      </c>
      <c r="S36" s="17">
        <f t="shared" si="11"/>
        <v>0</v>
      </c>
      <c r="T36" s="17">
        <f t="shared" si="11"/>
        <v>48569.37530667815</v>
      </c>
      <c r="U36" s="17">
        <f t="shared" si="11"/>
        <v>0</v>
      </c>
      <c r="V36" s="17">
        <f t="shared" si="11"/>
        <v>70645.286049323375</v>
      </c>
      <c r="W36" s="17">
        <f>SUM(C36:V36)</f>
        <v>446039.00105098286</v>
      </c>
    </row>
    <row r="37" spans="1:23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5"/>
    </row>
    <row r="38" spans="1:23" x14ac:dyDescent="0.25">
      <c r="A38" s="34" t="str">
        <f>CONCATENATE("2.1.7 Establish ",AD8," ha of agroforestry systems for natural shade in coffee plantations.")</f>
        <v>2.1.7 Establish 0 ha of agroforestry systems for natural shade in coffee plantations.</v>
      </c>
      <c r="B38" s="7" t="s">
        <v>14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f>SUM(C38:V38)</f>
        <v>0</v>
      </c>
    </row>
    <row r="39" spans="1:23" ht="35.450000000000003" customHeight="1" x14ac:dyDescent="0.25">
      <c r="A39" s="34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8"/>
    </row>
    <row r="40" spans="1:23" x14ac:dyDescent="0.25">
      <c r="A40" s="31" t="str">
        <f>CONCATENATE("2.1.8 Establish ",AD9," km of silvopasture systems using diversified living fence arrangements.")</f>
        <v>2.1.8 Establish 225 km of silvopasture systems using diversified living fence arrangements.</v>
      </c>
      <c r="B40" s="4" t="s">
        <v>11</v>
      </c>
      <c r="C40" s="11">
        <f>+IF('[1]4.1d O&amp;M Costs ES'!BA179+'[1]4.1d O&amp;M Costs ES'!BA193+'[1]4.1d O&amp;M Costs ES'!BA194=0,"",'[1]4.1d O&amp;M Costs ES'!BA179+'[1]4.1d O&amp;M Costs ES'!BA193+'[1]4.1d O&amp;M Costs ES'!BA194)</f>
        <v>10521.302459653392</v>
      </c>
      <c r="D40" s="11">
        <f>+IF('[1]4.1d O&amp;M Costs ES'!BB179+'[1]4.1d O&amp;M Costs ES'!BB193+'[1]4.1d O&amp;M Costs ES'!BB194=0,"",'[1]4.1d O&amp;M Costs ES'!BB179+'[1]4.1d O&amp;M Costs ES'!BB193+'[1]4.1d O&amp;M Costs ES'!BB194)</f>
        <v>36947.873439954798</v>
      </c>
      <c r="E40" s="11" t="str">
        <f>+IF('[1]4.1d O&amp;M Costs ES'!BC179+'[1]4.1d O&amp;M Costs ES'!BC193+'[1]4.1d O&amp;M Costs ES'!BC194=0,"",'[1]4.1d O&amp;M Costs ES'!BC179+'[1]4.1d O&amp;M Costs ES'!BC193+'[1]4.1d O&amp;M Costs ES'!BC194)</f>
        <v/>
      </c>
      <c r="F40" s="11">
        <f>+IF('[1]4.1d O&amp;M Costs ES'!BD179+'[1]4.1d O&amp;M Costs ES'!BD193+'[1]4.1d O&amp;M Costs ES'!BD194=0,"",'[1]4.1d O&amp;M Costs ES'!BD179+'[1]4.1d O&amp;M Costs ES'!BD193+'[1]4.1d O&amp;M Costs ES'!BD194)</f>
        <v>39133.363777837512</v>
      </c>
      <c r="G40" s="11" t="str">
        <f>+IF('[1]4.1d O&amp;M Costs ES'!BE179+'[1]4.1d O&amp;M Costs ES'!BE193+'[1]4.1d O&amp;M Costs ES'!BE194=0,"",'[1]4.1d O&amp;M Costs ES'!BE179+'[1]4.1d O&amp;M Costs ES'!BE193+'[1]4.1d O&amp;M Costs ES'!BE194)</f>
        <v/>
      </c>
      <c r="H40" s="11">
        <f>+IF('[1]4.1d O&amp;M Costs ES'!BF179+'[1]4.1d O&amp;M Costs ES'!BF193+'[1]4.1d O&amp;M Costs ES'!BF194=0,"",'[1]4.1d O&amp;M Costs ES'!BF179+'[1]4.1d O&amp;M Costs ES'!BF193+'[1]4.1d O&amp;M Costs ES'!BF194)</f>
        <v>41542.00701852412</v>
      </c>
      <c r="I40" s="11" t="str">
        <f>+IF('[1]4.1d O&amp;M Costs ES'!BG179+'[1]4.1d O&amp;M Costs ES'!BG193+'[1]4.1d O&amp;M Costs ES'!BG194=0,"",'[1]4.1d O&amp;M Costs ES'!BG179+'[1]4.1d O&amp;M Costs ES'!BG193+'[1]4.1d O&amp;M Costs ES'!BG194)</f>
        <v/>
      </c>
      <c r="J40" s="11">
        <f>+IF('[1]4.1d O&amp;M Costs ES'!BH179+'[1]4.1d O&amp;M Costs ES'!BH193+'[1]4.1d O&amp;M Costs ES'!BH194=0,"",'[1]4.1d O&amp;M Costs ES'!BH179+'[1]4.1d O&amp;M Costs ES'!BH193+'[1]4.1d O&amp;M Costs ES'!BH194)</f>
        <v>44202.396245882243</v>
      </c>
      <c r="K40" s="11" t="str">
        <f>+IF('[1]4.1d O&amp;M Costs ES'!BI179+'[1]4.1d O&amp;M Costs ES'!BI193+'[1]4.1d O&amp;M Costs ES'!BI194=0,"",'[1]4.1d O&amp;M Costs ES'!BI179+'[1]4.1d O&amp;M Costs ES'!BI193+'[1]4.1d O&amp;M Costs ES'!BI194)</f>
        <v/>
      </c>
      <c r="L40" s="11">
        <f>+IF('[1]4.1d O&amp;M Costs ES'!BJ179+'[1]4.1d O&amp;M Costs ES'!BJ193+'[1]4.1d O&amp;M Costs ES'!BJ194=0,"",'[1]4.1d O&amp;M Costs ES'!BJ179+'[1]4.1d O&amp;M Costs ES'!BJ193+'[1]4.1d O&amp;M Costs ES'!BJ194)</f>
        <v>47146.996374198228</v>
      </c>
      <c r="M40" s="11" t="str">
        <f>+IF('[1]4.1d O&amp;M Costs ES'!BK179+'[1]4.1d O&amp;M Costs ES'!BK193+'[1]4.1d O&amp;M Costs ES'!BK194=0,"",'[1]4.1d O&amp;M Costs ES'!BK179+'[1]4.1d O&amp;M Costs ES'!BK193+'[1]4.1d O&amp;M Costs ES'!BK194)</f>
        <v/>
      </c>
      <c r="N40" s="11">
        <f>+IF('[1]4.1d O&amp;M Costs ES'!BL179+'[1]4.1d O&amp;M Costs ES'!BL193+'[1]4.1d O&amp;M Costs ES'!BL194=0,"",'[1]4.1d O&amp;M Costs ES'!BL179+'[1]4.1d O&amp;M Costs ES'!BL193+'[1]4.1d O&amp;M Costs ES'!BL194)</f>
        <v>50412.674382256468</v>
      </c>
      <c r="O40" s="11" t="str">
        <f>+IF('[1]4.1d O&amp;M Costs ES'!BM179+'[1]4.1d O&amp;M Costs ES'!BM193+'[1]4.1d O&amp;M Costs ES'!BM194=0,"",'[1]4.1d O&amp;M Costs ES'!BM179+'[1]4.1d O&amp;M Costs ES'!BM193+'[1]4.1d O&amp;M Costs ES'!BM194)</f>
        <v/>
      </c>
      <c r="P40" s="11">
        <f>+IF('[1]4.1d O&amp;M Costs ES'!BN179+'[1]4.1d O&amp;M Costs ES'!BN193+'[1]4.1d O&amp;M Costs ES'!BN194=0,"",'[1]4.1d O&amp;M Costs ES'!BN179+'[1]4.1d O&amp;M Costs ES'!BN193+'[1]4.1d O&amp;M Costs ES'!BN194)</f>
        <v>54041.302321807787</v>
      </c>
      <c r="Q40" s="11" t="str">
        <f>+IF('[1]4.1d O&amp;M Costs ES'!BO179+'[1]4.1d O&amp;M Costs ES'!BO193+'[1]4.1d O&amp;M Costs ES'!BO194=0,"",'[1]4.1d O&amp;M Costs ES'!BO179+'[1]4.1d O&amp;M Costs ES'!BO193+'[1]4.1d O&amp;M Costs ES'!BO194)</f>
        <v/>
      </c>
      <c r="R40" s="11">
        <f>+IF('[1]4.1d O&amp;M Costs ES'!BP179+'[1]4.1d O&amp;M Costs ES'!BP193+'[1]4.1d O&amp;M Costs ES'!BP194=0,"",'[1]4.1d O&amp;M Costs ES'!BP179+'[1]4.1d O&amp;M Costs ES'!BP193+'[1]4.1d O&amp;M Costs ES'!BP194)</f>
        <v>58080.443092970963</v>
      </c>
      <c r="S40" s="11" t="str">
        <f>+IF('[1]4.1d O&amp;M Costs ES'!BQ179+'[1]4.1d O&amp;M Costs ES'!BQ193+'[1]4.1d O&amp;M Costs ES'!BQ194=0,"",'[1]4.1d O&amp;M Costs ES'!BQ179+'[1]4.1d O&amp;M Costs ES'!BQ193+'[1]4.1d O&amp;M Costs ES'!BQ194)</f>
        <v/>
      </c>
      <c r="T40" s="11">
        <f>+IF('[1]4.1d O&amp;M Costs ES'!BR179+'[1]4.1d O&amp;M Costs ES'!BR193+'[1]4.1d O&amp;M Costs ES'!BR194=0,"",'[1]4.1d O&amp;M Costs ES'!BR179+'[1]4.1d O&amp;M Costs ES'!BR193+'[1]4.1d O&amp;M Costs ES'!BR194)</f>
        <v>62584.130351287567</v>
      </c>
      <c r="U40" s="11" t="str">
        <f>+IF('[1]4.1d O&amp;M Costs ES'!BS179+'[1]4.1d O&amp;M Costs ES'!BS193+'[1]4.1d O&amp;M Costs ES'!BS194=0,"",'[1]4.1d O&amp;M Costs ES'!BS179+'[1]4.1d O&amp;M Costs ES'!BS193+'[1]4.1d O&amp;M Costs ES'!BS194)</f>
        <v/>
      </c>
      <c r="V40" s="11">
        <f>+IF('[1]4.1d O&amp;M Costs ES'!BT179+'[1]4.1d O&amp;M Costs ES'!BT193+'[1]4.1d O&amp;M Costs ES'!BT194=0,"",'[1]4.1d O&amp;M Costs ES'!BT179+'[1]4.1d O&amp;M Costs ES'!BT193+'[1]4.1d O&amp;M Costs ES'!BT194)</f>
        <v>67613.755471756391</v>
      </c>
      <c r="W40" s="11">
        <f t="shared" ref="W40:W42" si="12">SUM(C40:V40)</f>
        <v>512226.24493612949</v>
      </c>
    </row>
    <row r="41" spans="1:23" x14ac:dyDescent="0.25">
      <c r="A41" s="31"/>
      <c r="B41" s="4" t="s">
        <v>8</v>
      </c>
      <c r="C41" s="11">
        <f>+IF('[1]4.1d O&amp;M Costs ES'!BA190=0,"",'[1]4.1d O&amp;M Costs ES'!BA190)</f>
        <v>2656.4493571160465</v>
      </c>
      <c r="D41" s="11">
        <f>+IF('[1]4.1d O&amp;M Costs ES'!BB190=0,"",'[1]4.1d O&amp;M Costs ES'!BB190)</f>
        <v>2691.6099934444187</v>
      </c>
      <c r="E41" s="11">
        <f>+IF('[1]4.1d O&amp;M Costs ES'!BC190=0,"",'[1]4.1d O&amp;M Costs ES'!BC190)</f>
        <v>2727.2360142694715</v>
      </c>
      <c r="F41" s="11">
        <f>+IF('[1]4.1d O&amp;M Costs ES'!BD190=0,"",'[1]4.1d O&amp;M Costs ES'!BD190)</f>
        <v>2763.3335793980877</v>
      </c>
      <c r="G41" s="11">
        <f>+IF('[1]4.1d O&amp;M Costs ES'!BE190=0,"",'[1]4.1d O&amp;M Costs ES'!BE190)</f>
        <v>2799.9089301680642</v>
      </c>
      <c r="H41" s="11" t="str">
        <f>+IF('[1]4.1d O&amp;M Costs ES'!BF190=0,"",'[1]4.1d O&amp;M Costs ES'!BF190)</f>
        <v/>
      </c>
      <c r="I41" s="11" t="str">
        <f>+IF('[1]4.1d O&amp;M Costs ES'!BG190=0,"",'[1]4.1d O&amp;M Costs ES'!BG190)</f>
        <v/>
      </c>
      <c r="J41" s="11" t="str">
        <f>+IF('[1]4.1d O&amp;M Costs ES'!BH190=0,"",'[1]4.1d O&amp;M Costs ES'!BH190)</f>
        <v/>
      </c>
      <c r="K41" s="11" t="str">
        <f>+IF('[1]4.1d O&amp;M Costs ES'!BI190=0,"",'[1]4.1d O&amp;M Costs ES'!BI190)</f>
        <v/>
      </c>
      <c r="L41" s="11">
        <f>+IF('[1]4.1d O&amp;M Costs ES'!BJ190=0,"",'[1]4.1d O&amp;M Costs ES'!BJ190)</f>
        <v>2990.1767598028937</v>
      </c>
      <c r="M41" s="11" t="str">
        <f>+IF('[1]4.1d O&amp;M Costs ES'!BK190=0,"",'[1]4.1d O&amp;M Costs ES'!BK190)</f>
        <v/>
      </c>
      <c r="N41" s="11" t="str">
        <f>+IF('[1]4.1d O&amp;M Costs ES'!BL190=0,"",'[1]4.1d O&amp;M Costs ES'!BL190)</f>
        <v/>
      </c>
      <c r="O41" s="11" t="str">
        <f>+IF('[1]4.1d O&amp;M Costs ES'!BM190=0,"",'[1]4.1d O&amp;M Costs ES'!BM190)</f>
        <v/>
      </c>
      <c r="P41" s="11" t="str">
        <f>+IF('[1]4.1d O&amp;M Costs ES'!BN190=0,"",'[1]4.1d O&amp;M Costs ES'!BN190)</f>
        <v/>
      </c>
      <c r="Q41" s="11">
        <f>+IF('[1]4.1d O&amp;M Costs ES'!BO190=0,"",'[1]4.1d O&amp;M Costs ES'!BO190)</f>
        <v>3193.3742410431341</v>
      </c>
      <c r="R41" s="11" t="str">
        <f>+IF('[1]4.1d O&amp;M Costs ES'!BP190=0,"",'[1]4.1d O&amp;M Costs ES'!BP190)</f>
        <v/>
      </c>
      <c r="S41" s="11" t="str">
        <f>+IF('[1]4.1d O&amp;M Costs ES'!BQ190=0,"",'[1]4.1d O&amp;M Costs ES'!BQ190)</f>
        <v/>
      </c>
      <c r="T41" s="11" t="str">
        <f>+IF('[1]4.1d O&amp;M Costs ES'!BR190=0,"",'[1]4.1d O&amp;M Costs ES'!BR190)</f>
        <v/>
      </c>
      <c r="U41" s="11" t="str">
        <f>+IF('[1]4.1d O&amp;M Costs ES'!BS190=0,"",'[1]4.1d O&amp;M Costs ES'!BS190)</f>
        <v/>
      </c>
      <c r="V41" s="11">
        <f>+IF('[1]4.1d O&amp;M Costs ES'!BT190=0,"",'[1]4.1d O&amp;M Costs ES'!BT190)</f>
        <v>3410.3800084480677</v>
      </c>
      <c r="W41" s="11">
        <f t="shared" si="12"/>
        <v>23232.468883690184</v>
      </c>
    </row>
    <row r="42" spans="1:23" x14ac:dyDescent="0.25">
      <c r="A42" s="31"/>
      <c r="B42" s="4" t="s">
        <v>13</v>
      </c>
      <c r="C42" s="11" t="str">
        <f>+IF('[1]4.1d O&amp;M Costs ES'!BA189=0,"",'[1]4.1d O&amp;M Costs ES'!BA189)</f>
        <v/>
      </c>
      <c r="D42" s="11" t="str">
        <f>+IF('[1]4.1d O&amp;M Costs ES'!BB189=0,"",'[1]4.1d O&amp;M Costs ES'!BB189)</f>
        <v/>
      </c>
      <c r="E42" s="11" t="str">
        <f>+IF('[1]4.1d O&amp;M Costs ES'!BC189=0,"",'[1]4.1d O&amp;M Costs ES'!BC189)</f>
        <v/>
      </c>
      <c r="F42" s="11" t="str">
        <f>+IF('[1]4.1d O&amp;M Costs ES'!BD189=0,"",'[1]4.1d O&amp;M Costs ES'!BD189)</f>
        <v/>
      </c>
      <c r="G42" s="11">
        <f>+IF('[1]4.1d O&amp;M Costs ES'!BE189=0,"",'[1]4.1d O&amp;M Costs ES'!BE189)</f>
        <v>14608.220505224681</v>
      </c>
      <c r="H42" s="11" t="str">
        <f>+IF('[1]4.1d O&amp;M Costs ES'!BF189=0,"",'[1]4.1d O&amp;M Costs ES'!BF189)</f>
        <v/>
      </c>
      <c r="I42" s="11" t="str">
        <f>+IF('[1]4.1d O&amp;M Costs ES'!BG189=0,"",'[1]4.1d O&amp;M Costs ES'!BG189)</f>
        <v/>
      </c>
      <c r="J42" s="11" t="str">
        <f>+IF('[1]4.1d O&amp;M Costs ES'!BH189=0,"",'[1]4.1d O&amp;M Costs ES'!BH189)</f>
        <v/>
      </c>
      <c r="K42" s="11" t="str">
        <f>+IF('[1]4.1d O&amp;M Costs ES'!BI189=0,"",'[1]4.1d O&amp;M Costs ES'!BI189)</f>
        <v/>
      </c>
      <c r="L42" s="11">
        <f>+IF('[1]4.1d O&amp;M Costs ES'!BJ189=0,"",'[1]4.1d O&amp;M Costs ES'!BJ189)</f>
        <v>15600.922225058574</v>
      </c>
      <c r="M42" s="11" t="str">
        <f>+IF('[1]4.1d O&amp;M Costs ES'!BK189=0,"",'[1]4.1d O&amp;M Costs ES'!BK189)</f>
        <v/>
      </c>
      <c r="N42" s="11" t="str">
        <f>+IF('[1]4.1d O&amp;M Costs ES'!BL189=0,"",'[1]4.1d O&amp;M Costs ES'!BL189)</f>
        <v/>
      </c>
      <c r="O42" s="11" t="str">
        <f>+IF('[1]4.1d O&amp;M Costs ES'!BM189=0,"",'[1]4.1d O&amp;M Costs ES'!BM189)</f>
        <v/>
      </c>
      <c r="P42" s="11" t="str">
        <f>+IF('[1]4.1d O&amp;M Costs ES'!BN189=0,"",'[1]4.1d O&amp;M Costs ES'!BN189)</f>
        <v/>
      </c>
      <c r="Q42" s="11">
        <f>+IF('[1]4.1d O&amp;M Costs ES'!BO189=0,"",'[1]4.1d O&amp;M Costs ES'!BO189)</f>
        <v>16661.082996746787</v>
      </c>
      <c r="R42" s="11" t="str">
        <f>+IF('[1]4.1d O&amp;M Costs ES'!BP189=0,"",'[1]4.1d O&amp;M Costs ES'!BP189)</f>
        <v/>
      </c>
      <c r="S42" s="11" t="str">
        <f>+IF('[1]4.1d O&amp;M Costs ES'!BQ189=0,"",'[1]4.1d O&amp;M Costs ES'!BQ189)</f>
        <v/>
      </c>
      <c r="T42" s="11" t="str">
        <f>+IF('[1]4.1d O&amp;M Costs ES'!BR189=0,"",'[1]4.1d O&amp;M Costs ES'!BR189)</f>
        <v/>
      </c>
      <c r="U42" s="11" t="str">
        <f>+IF('[1]4.1d O&amp;M Costs ES'!BS189=0,"",'[1]4.1d O&amp;M Costs ES'!BS189)</f>
        <v/>
      </c>
      <c r="V42" s="11">
        <f>+IF('[1]4.1d O&amp;M Costs ES'!BT189=0,"",'[1]4.1d O&amp;M Costs ES'!BT189)</f>
        <v>17793.287000598615</v>
      </c>
      <c r="W42" s="11">
        <f t="shared" si="12"/>
        <v>64663.512727628651</v>
      </c>
    </row>
    <row r="43" spans="1:23" x14ac:dyDescent="0.25">
      <c r="A43" s="31"/>
      <c r="B43" s="12" t="s">
        <v>2</v>
      </c>
      <c r="C43" s="16">
        <f>SUM(C40:C42)</f>
        <v>13177.75181676944</v>
      </c>
      <c r="D43" s="16">
        <f t="shared" ref="D43:V43" si="13">SUM(D40:D42)</f>
        <v>39639.483433399218</v>
      </c>
      <c r="E43" s="16">
        <f t="shared" si="13"/>
        <v>2727.2360142694715</v>
      </c>
      <c r="F43" s="16">
        <f t="shared" si="13"/>
        <v>41896.6973572356</v>
      </c>
      <c r="G43" s="16">
        <f t="shared" si="13"/>
        <v>17408.129435392744</v>
      </c>
      <c r="H43" s="16">
        <f t="shared" si="13"/>
        <v>41542.00701852412</v>
      </c>
      <c r="I43" s="16">
        <f t="shared" si="13"/>
        <v>0</v>
      </c>
      <c r="J43" s="16">
        <f t="shared" si="13"/>
        <v>44202.396245882243</v>
      </c>
      <c r="K43" s="16">
        <f t="shared" si="13"/>
        <v>0</v>
      </c>
      <c r="L43" s="16">
        <f t="shared" si="13"/>
        <v>65738.095359059691</v>
      </c>
      <c r="M43" s="16">
        <f t="shared" si="13"/>
        <v>0</v>
      </c>
      <c r="N43" s="16">
        <f t="shared" si="13"/>
        <v>50412.674382256468</v>
      </c>
      <c r="O43" s="16">
        <f t="shared" si="13"/>
        <v>0</v>
      </c>
      <c r="P43" s="16">
        <f t="shared" si="13"/>
        <v>54041.302321807787</v>
      </c>
      <c r="Q43" s="16">
        <f t="shared" si="13"/>
        <v>19854.45723778992</v>
      </c>
      <c r="R43" s="16">
        <f t="shared" si="13"/>
        <v>58080.443092970963</v>
      </c>
      <c r="S43" s="16">
        <f t="shared" si="13"/>
        <v>0</v>
      </c>
      <c r="T43" s="16">
        <f t="shared" si="13"/>
        <v>62584.130351287567</v>
      </c>
      <c r="U43" s="16">
        <f t="shared" si="13"/>
        <v>0</v>
      </c>
      <c r="V43" s="16">
        <f t="shared" si="13"/>
        <v>88817.42248080307</v>
      </c>
      <c r="W43" s="17">
        <f>SUM(C43:V43)</f>
        <v>600122.22654744831</v>
      </c>
    </row>
    <row r="44" spans="1:23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5"/>
    </row>
    <row r="45" spans="1:23" x14ac:dyDescent="0.25">
      <c r="A45" s="34" t="str">
        <f>CONCATENATE("2.1.9 Establish ",AD10," ha of silvopasture systems using individual trees.")</f>
        <v>2.1.9 Establish 225 ha of silvopasture systems using individual trees.</v>
      </c>
      <c r="B45" s="7" t="s">
        <v>14</v>
      </c>
      <c r="C45" s="13">
        <f>+IF('[1]4.1d O&amp;M Costs ES'!BA212+'[1]4.1d O&amp;M Costs ES'!BA220-C46=0,"",'[1]4.1d O&amp;M Costs ES'!BA212+'[1]4.1d O&amp;M Costs ES'!BA220-C46)</f>
        <v>2563.8086057778746</v>
      </c>
      <c r="D45" s="13">
        <f>+IF('[1]4.1d O&amp;M Costs ES'!BB212+'[1]4.1d O&amp;M Costs ES'!BB220-D46=0,"",'[1]4.1d O&amp;M Costs ES'!BB212+'[1]4.1d O&amp;M Costs ES'!BB220-D46)</f>
        <v>2734.1822618885089</v>
      </c>
      <c r="E45" s="13" t="str">
        <f>IF(E46="","",+IF('[1]4.1d O&amp;M Costs ES'!BC212+'[1]4.1d O&amp;M Costs ES'!BC220-E46=0,"",'[1]4.1d O&amp;M Costs ES'!BC212+'[1]4.1d O&amp;M Costs ES'!BC220-E46))</f>
        <v/>
      </c>
      <c r="F45" s="13" t="str">
        <f>IF(F46="","",+IF('[1]4.1d O&amp;M Costs ES'!BD212+'[1]4.1d O&amp;M Costs ES'!BD220-F46=0,"",'[1]4.1d O&amp;M Costs ES'!BD212+'[1]4.1d O&amp;M Costs ES'!BD220-F46))</f>
        <v/>
      </c>
      <c r="G45" s="13" t="str">
        <f>IF(G46="","",+IF('[1]4.1d O&amp;M Costs ES'!BE212+'[1]4.1d O&amp;M Costs ES'!BE220-G46=0,"",'[1]4.1d O&amp;M Costs ES'!BE212+'[1]4.1d O&amp;M Costs ES'!BE220-G46))</f>
        <v/>
      </c>
      <c r="H45" s="13" t="str">
        <f>IF(H46="","",+IF('[1]4.1d O&amp;M Costs ES'!BF212+'[1]4.1d O&amp;M Costs ES'!BF220-H46=0,"",'[1]4.1d O&amp;M Costs ES'!BF212+'[1]4.1d O&amp;M Costs ES'!BF220-H46))</f>
        <v/>
      </c>
      <c r="I45" s="13" t="str">
        <f>IF(I46="","",+IF('[1]4.1d O&amp;M Costs ES'!BG212+'[1]4.1d O&amp;M Costs ES'!BG220-I46=0,"",'[1]4.1d O&amp;M Costs ES'!BG212+'[1]4.1d O&amp;M Costs ES'!BG220-I46))</f>
        <v/>
      </c>
      <c r="J45" s="13" t="str">
        <f>IF(J46="","",+IF('[1]4.1d O&amp;M Costs ES'!BH212+'[1]4.1d O&amp;M Costs ES'!BH220-J46=0,"",'[1]4.1d O&amp;M Costs ES'!BH212+'[1]4.1d O&amp;M Costs ES'!BH220-J46))</f>
        <v/>
      </c>
      <c r="K45" s="13" t="str">
        <f>IF(K46="","",+IF('[1]4.1d O&amp;M Costs ES'!BI212+'[1]4.1d O&amp;M Costs ES'!BI220-K46=0,"",'[1]4.1d O&amp;M Costs ES'!BI212+'[1]4.1d O&amp;M Costs ES'!BI220-K46))</f>
        <v/>
      </c>
      <c r="L45" s="13">
        <f>IF(L46="","",+IF('[1]4.1d O&amp;M Costs ES'!BJ212+'[1]4.1d O&amp;M Costs ES'!BJ220-L46=0,"",'[1]4.1d O&amp;M Costs ES'!BJ212+'[1]4.1d O&amp;M Costs ES'!BJ220-L46))</f>
        <v>4574.6971173174243</v>
      </c>
      <c r="M45" s="13">
        <f>IF(M46="","",+IF('[1]4.1d O&amp;M Costs ES'!BK212+'[1]4.1d O&amp;M Costs ES'!BK220-M46=0,"",'[1]4.1d O&amp;M Costs ES'!BK212+'[1]4.1d O&amp;M Costs ES'!BK220-M46))</f>
        <v>4878.7010401218358</v>
      </c>
      <c r="N45" s="13" t="str">
        <f>IF(N46="","",+IF('[1]4.1d O&amp;M Costs ES'!BL212+'[1]4.1d O&amp;M Costs ES'!BL220-N46=0,"",'[1]4.1d O&amp;M Costs ES'!BL212+'[1]4.1d O&amp;M Costs ES'!BL220-N46))</f>
        <v/>
      </c>
      <c r="O45" s="13" t="str">
        <f>IF(O46="","",+IF('[1]4.1d O&amp;M Costs ES'!BM212+'[1]4.1d O&amp;M Costs ES'!BM220-O46=0,"",'[1]4.1d O&amp;M Costs ES'!BM212+'[1]4.1d O&amp;M Costs ES'!BM220-O46))</f>
        <v/>
      </c>
      <c r="P45" s="13" t="str">
        <f>IF(P46="","",+IF('[1]4.1d O&amp;M Costs ES'!BN212+'[1]4.1d O&amp;M Costs ES'!BN220-P46=0,"",'[1]4.1d O&amp;M Costs ES'!BN212+'[1]4.1d O&amp;M Costs ES'!BN220-P46))</f>
        <v/>
      </c>
      <c r="Q45" s="13" t="str">
        <f>IF(Q46="","",+IF('[1]4.1d O&amp;M Costs ES'!BO212+'[1]4.1d O&amp;M Costs ES'!BO220-Q46=0,"",'[1]4.1d O&amp;M Costs ES'!BO212+'[1]4.1d O&amp;M Costs ES'!BO220-Q46))</f>
        <v/>
      </c>
      <c r="R45" s="13" t="str">
        <f>IF(R46="","",+IF('[1]4.1d O&amp;M Costs ES'!BP212+'[1]4.1d O&amp;M Costs ES'!BP220-R46=0,"",'[1]4.1d O&amp;M Costs ES'!BP212+'[1]4.1d O&amp;M Costs ES'!BP220-R46))</f>
        <v/>
      </c>
      <c r="S45" s="13" t="str">
        <f>IF(S46="","",+IF('[1]4.1d O&amp;M Costs ES'!BQ212+'[1]4.1d O&amp;M Costs ES'!BQ220-S46=0,"",'[1]4.1d O&amp;M Costs ES'!BQ212+'[1]4.1d O&amp;M Costs ES'!BQ220-S46))</f>
        <v/>
      </c>
      <c r="T45" s="13" t="str">
        <f>IF(T46="","",+IF('[1]4.1d O&amp;M Costs ES'!BR212+'[1]4.1d O&amp;M Costs ES'!BR220-T46=0,"",'[1]4.1d O&amp;M Costs ES'!BR212+'[1]4.1d O&amp;M Costs ES'!BR220-T46))</f>
        <v/>
      </c>
      <c r="U45" s="13" t="str">
        <f>IF(U46="","",+IF('[1]4.1d O&amp;M Costs ES'!BS212+'[1]4.1d O&amp;M Costs ES'!BS220-U46=0,"",'[1]4.1d O&amp;M Costs ES'!BS212+'[1]4.1d O&amp;M Costs ES'!BS220-U46))</f>
        <v/>
      </c>
      <c r="V45" s="13">
        <f>IF(V46="","",+IF('[1]4.1d O&amp;M Costs ES'!BT212+'[1]4.1d O&amp;M Costs ES'!BT220-V46=0,"",'[1]4.1d O&amp;M Costs ES'!BT212+'[1]4.1d O&amp;M Costs ES'!BT220-V46))</f>
        <v>8705.244039746598</v>
      </c>
      <c r="W45" s="15">
        <f>SUM(C45:V45)</f>
        <v>23456.633064852242</v>
      </c>
    </row>
    <row r="46" spans="1:23" x14ac:dyDescent="0.25">
      <c r="A46" s="34"/>
      <c r="B46" s="7" t="s">
        <v>15</v>
      </c>
      <c r="C46" s="13">
        <f>+IF('[1]4.1d O&amp;M Costs ES'!BA209+'[1]4.1d O&amp;M Costs ES'!BA219=0,"",'[1]4.1d O&amp;M Costs ES'!BA209+'[1]4.1d O&amp;M Costs ES'!BA219)</f>
        <v>19428.376734601097</v>
      </c>
      <c r="D46" s="13">
        <f>+IF('[1]4.1d O&amp;M Costs ES'!BB209+'[1]4.1d O&amp;M Costs ES'!BB219=0,"",'[1]4.1d O&amp;M Costs ES'!BB209+'[1]4.1d O&amp;M Costs ES'!BB219)</f>
        <v>20719.457343781134</v>
      </c>
      <c r="E46" s="13" t="str">
        <f>+IF('[1]4.1d O&amp;M Costs ES'!BC209+'[1]4.1d O&amp;M Costs ES'!BC219=0,"",'[1]4.1d O&amp;M Costs ES'!BC209+'[1]4.1d O&amp;M Costs ES'!BC219)</f>
        <v/>
      </c>
      <c r="F46" s="13" t="str">
        <f>+IF('[1]4.1d O&amp;M Costs ES'!BD209+'[1]4.1d O&amp;M Costs ES'!BD219=0,"",'[1]4.1d O&amp;M Costs ES'!BD209+'[1]4.1d O&amp;M Costs ES'!BD219)</f>
        <v/>
      </c>
      <c r="G46" s="13" t="str">
        <f>+IF('[1]4.1d O&amp;M Costs ES'!BE209+'[1]4.1d O&amp;M Costs ES'!BE219=0,"",'[1]4.1d O&amp;M Costs ES'!BE209+'[1]4.1d O&amp;M Costs ES'!BE219)</f>
        <v/>
      </c>
      <c r="H46" s="13" t="str">
        <f>+IF('[1]4.1d O&amp;M Costs ES'!BF209+'[1]4.1d O&amp;M Costs ES'!BF219=0,"",'[1]4.1d O&amp;M Costs ES'!BF209+'[1]4.1d O&amp;M Costs ES'!BF219)</f>
        <v/>
      </c>
      <c r="I46" s="13" t="str">
        <f>+IF('[1]4.1d O&amp;M Costs ES'!BG209+'[1]4.1d O&amp;M Costs ES'!BG219=0,"",'[1]4.1d O&amp;M Costs ES'!BG209+'[1]4.1d O&amp;M Costs ES'!BG219)</f>
        <v/>
      </c>
      <c r="J46" s="13" t="str">
        <f>+IF('[1]4.1d O&amp;M Costs ES'!BH209+'[1]4.1d O&amp;M Costs ES'!BH219=0,"",'[1]4.1d O&amp;M Costs ES'!BH209+'[1]4.1d O&amp;M Costs ES'!BH219)</f>
        <v/>
      </c>
      <c r="K46" s="13" t="str">
        <f>+IF('[1]4.1d O&amp;M Costs ES'!BI209+'[1]4.1d O&amp;M Costs ES'!BI219=0,"",'[1]4.1d O&amp;M Costs ES'!BI209+'[1]4.1d O&amp;M Costs ES'!BI219)</f>
        <v/>
      </c>
      <c r="L46" s="13">
        <f>+IF('[1]4.1d O&amp;M Costs ES'!BJ209+'[1]4.1d O&amp;M Costs ES'!BJ219=0,"",'[1]4.1d O&amp;M Costs ES'!BJ209+'[1]4.1d O&amp;M Costs ES'!BJ219)</f>
        <v>34666.76055366869</v>
      </c>
      <c r="M46" s="13">
        <f>+IF('[1]4.1d O&amp;M Costs ES'!BK209+'[1]4.1d O&amp;M Costs ES'!BK219=0,"",'[1]4.1d O&amp;M Costs ES'!BK209+'[1]4.1d O&amp;M Costs ES'!BK219)</f>
        <v>36970.482730015909</v>
      </c>
      <c r="N46" s="13" t="str">
        <f>+IF('[1]4.1d O&amp;M Costs ES'!BL209+'[1]4.1d O&amp;M Costs ES'!BL219=0,"",'[1]4.1d O&amp;M Costs ES'!BL209+'[1]4.1d O&amp;M Costs ES'!BL219)</f>
        <v/>
      </c>
      <c r="O46" s="13" t="str">
        <f>+IF('[1]4.1d O&amp;M Costs ES'!BM209+'[1]4.1d O&amp;M Costs ES'!BM219=0,"",'[1]4.1d O&amp;M Costs ES'!BM209+'[1]4.1d O&amp;M Costs ES'!BM219)</f>
        <v/>
      </c>
      <c r="P46" s="13" t="str">
        <f>+IF('[1]4.1d O&amp;M Costs ES'!BN209+'[1]4.1d O&amp;M Costs ES'!BN219=0,"",'[1]4.1d O&amp;M Costs ES'!BN209+'[1]4.1d O&amp;M Costs ES'!BN219)</f>
        <v/>
      </c>
      <c r="Q46" s="13" t="str">
        <f>+IF('[1]4.1d O&amp;M Costs ES'!BO209+'[1]4.1d O&amp;M Costs ES'!BO219=0,"",'[1]4.1d O&amp;M Costs ES'!BO209+'[1]4.1d O&amp;M Costs ES'!BO219)</f>
        <v/>
      </c>
      <c r="R46" s="13" t="str">
        <f>+IF('[1]4.1d O&amp;M Costs ES'!BP209+'[1]4.1d O&amp;M Costs ES'!BP219=0,"",'[1]4.1d O&amp;M Costs ES'!BP209+'[1]4.1d O&amp;M Costs ES'!BP219)</f>
        <v/>
      </c>
      <c r="S46" s="13" t="str">
        <f>+IF('[1]4.1d O&amp;M Costs ES'!BQ209+'[1]4.1d O&amp;M Costs ES'!BQ219=0,"",'[1]4.1d O&amp;M Costs ES'!BQ209+'[1]4.1d O&amp;M Costs ES'!BQ219)</f>
        <v/>
      </c>
      <c r="T46" s="13" t="str">
        <f>+IF('[1]4.1d O&amp;M Costs ES'!BR209+'[1]4.1d O&amp;M Costs ES'!BR219=0,"",'[1]4.1d O&amp;M Costs ES'!BR209+'[1]4.1d O&amp;M Costs ES'!BR219)</f>
        <v/>
      </c>
      <c r="U46" s="13" t="str">
        <f>+IF('[1]4.1d O&amp;M Costs ES'!BS209+'[1]4.1d O&amp;M Costs ES'!BS219=0,"",'[1]4.1d O&amp;M Costs ES'!BS209+'[1]4.1d O&amp;M Costs ES'!BS219)</f>
        <v/>
      </c>
      <c r="V46" s="13">
        <f>+IF('[1]4.1d O&amp;M Costs ES'!BT209+'[1]4.1d O&amp;M Costs ES'!BT219=0,"",'[1]4.1d O&amp;M Costs ES'!BT209+'[1]4.1d O&amp;M Costs ES'!BT219)</f>
        <v>65967.779494024711</v>
      </c>
      <c r="W46" s="15">
        <f>SUM(C46:V46)</f>
        <v>177752.85685609153</v>
      </c>
    </row>
    <row r="47" spans="1:23" x14ac:dyDescent="0.25">
      <c r="A47" s="34"/>
      <c r="B47" s="14" t="s">
        <v>2</v>
      </c>
      <c r="C47" s="15">
        <f>+C46+C45</f>
        <v>21992.185340378972</v>
      </c>
      <c r="D47" s="15">
        <f t="shared" ref="D47" si="14">+D46+D45</f>
        <v>23453.639605669643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f t="shared" ref="L47:V47" si="15">IF(L46="","",+L46+L45)</f>
        <v>39241.457670986114</v>
      </c>
      <c r="M47" s="15">
        <f t="shared" si="15"/>
        <v>41849.183770137744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f t="shared" si="15"/>
        <v>74673.023533771309</v>
      </c>
      <c r="W47" s="15">
        <f>SUM(C47:V47)</f>
        <v>201209.48992094377</v>
      </c>
    </row>
    <row r="48" spans="1:23" x14ac:dyDescent="0.25">
      <c r="A48" s="34"/>
      <c r="B48" s="33" t="s">
        <v>2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8"/>
    </row>
    <row r="49" spans="1:23" x14ac:dyDescent="0.25">
      <c r="A49" s="31" t="str">
        <f>CONCATENATE("2.1.10 Establish ",AD6," ha of sustainable fuelwood and timber plantations.")</f>
        <v>2.1.10 Establish 875 ha of sustainable fuelwood and timber plantations.</v>
      </c>
      <c r="B49" s="4" t="s">
        <v>4</v>
      </c>
      <c r="C49" s="17" t="str">
        <f>IF('[1]4.1d O&amp;M Costs ES'!BA105=0,"",'[1]4.1d O&amp;M Costs ES'!BA105)</f>
        <v/>
      </c>
      <c r="D49" s="11">
        <f>IF('[1]4.1d O&amp;M Costs ES'!BB105=0,"",'[1]4.1d O&amp;M Costs ES'!BB105)</f>
        <v>8158.3137355738463</v>
      </c>
      <c r="E49" s="11" t="str">
        <f>IF('[1]4.1d O&amp;M Costs ES'!BC105=0,"",'[1]4.1d O&amp;M Costs ES'!BC105)</f>
        <v/>
      </c>
      <c r="F49" s="11">
        <f>IF('[1]4.1d O&amp;M Costs ES'!BD105=0,"",'[1]4.1d O&amp;M Costs ES'!BD105)</f>
        <v>9278.6356961274214</v>
      </c>
      <c r="G49" s="11" t="str">
        <f>IF('[1]4.1d O&amp;M Costs ES'!BE105=0,"",'[1]4.1d O&amp;M Costs ES'!BE105)</f>
        <v/>
      </c>
      <c r="H49" s="11">
        <f>IF('[1]4.1d O&amp;M Costs ES'!BF105=0,"",'[1]4.1d O&amp;M Costs ES'!BF105)</f>
        <v>10552.803333125843</v>
      </c>
      <c r="I49" s="11" t="str">
        <f>IF('[1]4.1d O&amp;M Costs ES'!BG105=0,"",'[1]4.1d O&amp;M Costs ES'!BG105)</f>
        <v/>
      </c>
      <c r="J49" s="11">
        <f>IF('[1]4.1d O&amp;M Costs ES'!BH105=0,"",'[1]4.1d O&amp;M Costs ES'!BH105)</f>
        <v>12001.943155728199</v>
      </c>
      <c r="K49" s="11" t="str">
        <f>IF('[1]4.1d O&amp;M Costs ES'!BI105=0,"",'[1]4.1d O&amp;M Costs ES'!BI105)</f>
        <v/>
      </c>
      <c r="L49" s="11">
        <f>IF('[1]4.1d O&amp;M Costs ES'!BJ105=0,"",'[1]4.1d O&amp;M Costs ES'!BJ105)</f>
        <v>13650.082823126297</v>
      </c>
      <c r="M49" s="11" t="str">
        <f>IF('[1]4.1d O&amp;M Costs ES'!BK105=0,"",'[1]4.1d O&amp;M Costs ES'!BK105)</f>
        <v/>
      </c>
      <c r="N49" s="11">
        <f>IF('[1]4.1d O&amp;M Costs ES'!BL105=0,"",'[1]4.1d O&amp;M Costs ES'!BL105)</f>
        <v>15524.549538403689</v>
      </c>
      <c r="O49" s="11" t="str">
        <f>IF('[1]4.1d O&amp;M Costs ES'!BM105=0,"",'[1]4.1d O&amp;M Costs ES'!BM105)</f>
        <v/>
      </c>
      <c r="P49" s="11">
        <f>IF('[1]4.1d O&amp;M Costs ES'!BN105=0,"",'[1]4.1d O&amp;M Costs ES'!BN105)</f>
        <v>17656.423150929357</v>
      </c>
      <c r="Q49" s="11" t="str">
        <f>IF('[1]4.1d O&amp;M Costs ES'!BO105=0,"",'[1]4.1d O&amp;M Costs ES'!BO105)</f>
        <v/>
      </c>
      <c r="R49" s="11">
        <f>IF('[1]4.1d O&amp;M Costs ES'!BP105=0,"",'[1]4.1d O&amp;M Costs ES'!BP105)</f>
        <v>20081.051480011552</v>
      </c>
      <c r="S49" s="11" t="str">
        <f>IF('[1]4.1d O&amp;M Costs ES'!BQ105=0,"",'[1]4.1d O&amp;M Costs ES'!BQ105)</f>
        <v/>
      </c>
      <c r="T49" s="11">
        <f>IF('[1]4.1d O&amp;M Costs ES'!BR105=0,"",'[1]4.1d O&amp;M Costs ES'!BR105)</f>
        <v>22838.636404205619</v>
      </c>
      <c r="U49" s="11" t="str">
        <f>IF('[1]4.1d O&amp;M Costs ES'!BS105=0,"",'[1]4.1d O&amp;M Costs ES'!BS105)</f>
        <v/>
      </c>
      <c r="V49" s="11">
        <f>IF('[1]4.1d O&amp;M Costs ES'!BT105=0,"",'[1]4.1d O&amp;M Costs ES'!BT105)</f>
        <v>25974.900434008854</v>
      </c>
      <c r="W49" s="17">
        <f t="shared" ref="W49:W54" si="16">SUM(C49:V49)</f>
        <v>155717.33975124068</v>
      </c>
    </row>
    <row r="50" spans="1:23" x14ac:dyDescent="0.25">
      <c r="A50" s="31"/>
      <c r="B50" s="4" t="s">
        <v>5</v>
      </c>
      <c r="C50" s="11" t="str">
        <f>IF('[1]4.1d O&amp;M Costs ES'!BA115=0,"",'[1]4.1d O&amp;M Costs ES'!BA115)</f>
        <v/>
      </c>
      <c r="D50" s="11" t="str">
        <f>IF('[1]4.1d O&amp;M Costs ES'!BB115=0,"",'[1]4.1d O&amp;M Costs ES'!BB115)</f>
        <v/>
      </c>
      <c r="E50" s="11" t="str">
        <f>IF('[1]4.1d O&amp;M Costs ES'!BC115=0,"",'[1]4.1d O&amp;M Costs ES'!BC115)</f>
        <v/>
      </c>
      <c r="F50" s="11" t="str">
        <f>IF('[1]4.1d O&amp;M Costs ES'!BD115=0,"",'[1]4.1d O&amp;M Costs ES'!BD115)</f>
        <v/>
      </c>
      <c r="G50" s="11">
        <f>IF('[1]4.1d O&amp;M Costs ES'!BE115=0,"",'[1]4.1d O&amp;M Costs ES'!BE115)</f>
        <v>14202.436602301774</v>
      </c>
      <c r="H50" s="11" t="str">
        <f>IF('[1]4.1d O&amp;M Costs ES'!BF115=0,"",'[1]4.1d O&amp;M Costs ES'!BF115)</f>
        <v/>
      </c>
      <c r="I50" s="11" t="str">
        <f>IF('[1]4.1d O&amp;M Costs ES'!BG115=0,"",'[1]4.1d O&amp;M Costs ES'!BG115)</f>
        <v/>
      </c>
      <c r="J50" s="11" t="str">
        <f>IF('[1]4.1d O&amp;M Costs ES'!BH115=0,"",'[1]4.1d O&amp;M Costs ES'!BH115)</f>
        <v/>
      </c>
      <c r="K50" s="11" t="str">
        <f>IF('[1]4.1d O&amp;M Costs ES'!BI115=0,"",'[1]4.1d O&amp;M Costs ES'!BI115)</f>
        <v/>
      </c>
      <c r="L50" s="11">
        <f>IF('[1]4.1d O&amp;M Costs ES'!BJ115=0,"",'[1]4.1d O&amp;M Costs ES'!BJ115)</f>
        <v>15167.563274362503</v>
      </c>
      <c r="M50" s="11" t="str">
        <f>IF('[1]4.1d O&amp;M Costs ES'!BK115=0,"",'[1]4.1d O&amp;M Costs ES'!BK115)</f>
        <v/>
      </c>
      <c r="N50" s="11" t="str">
        <f>IF('[1]4.1d O&amp;M Costs ES'!BL115=0,"",'[1]4.1d O&amp;M Costs ES'!BL115)</f>
        <v/>
      </c>
      <c r="O50" s="11" t="str">
        <f>IF('[1]4.1d O&amp;M Costs ES'!BM115=0,"",'[1]4.1d O&amp;M Costs ES'!BM115)</f>
        <v/>
      </c>
      <c r="P50" s="11" t="str">
        <f>IF('[1]4.1d O&amp;M Costs ES'!BN115=0,"",'[1]4.1d O&amp;M Costs ES'!BN115)</f>
        <v/>
      </c>
      <c r="Q50" s="11">
        <f>IF('[1]4.1d O&amp;M Costs ES'!BO115=0,"",'[1]4.1d O&amp;M Costs ES'!BO115)</f>
        <v>16198.275135726042</v>
      </c>
      <c r="R50" s="11" t="str">
        <f>IF('[1]4.1d O&amp;M Costs ES'!BP115=0,"",'[1]4.1d O&amp;M Costs ES'!BP115)</f>
        <v/>
      </c>
      <c r="S50" s="11" t="str">
        <f>IF('[1]4.1d O&amp;M Costs ES'!BQ115=0,"",'[1]4.1d O&amp;M Costs ES'!BQ115)</f>
        <v/>
      </c>
      <c r="T50" s="11" t="str">
        <f>IF('[1]4.1d O&amp;M Costs ES'!BR115=0,"",'[1]4.1d O&amp;M Costs ES'!BR115)</f>
        <v/>
      </c>
      <c r="U50" s="11" t="str">
        <f>IF('[1]4.1d O&amp;M Costs ES'!BS115=0,"",'[1]4.1d O&amp;M Costs ES'!BS115)</f>
        <v/>
      </c>
      <c r="V50" s="11">
        <f>IF('[1]4.1d O&amp;M Costs ES'!BT115=0,"",'[1]4.1d O&amp;M Costs ES'!BT115)</f>
        <v>17299.029028359764</v>
      </c>
      <c r="W50" s="17">
        <f t="shared" si="16"/>
        <v>62867.304040750081</v>
      </c>
    </row>
    <row r="51" spans="1:23" x14ac:dyDescent="0.25">
      <c r="A51" s="31"/>
      <c r="B51" s="4" t="s">
        <v>6</v>
      </c>
      <c r="C51" s="11">
        <f>IF('[1]4.1d O&amp;M Costs ES'!BA106=0,"",'[1]4.1d O&amp;M Costs ES'!BA106)</f>
        <v>22949.847113834785</v>
      </c>
      <c r="D51" s="11">
        <f>IF('[1]4.1d O&amp;M Costs ES'!BB106=0,"",'[1]4.1d O&amp;M Costs ES'!BB106)</f>
        <v>24474.941206721538</v>
      </c>
      <c r="E51" s="11">
        <f>IF('[1]4.1d O&amp;M Costs ES'!BC106=0,"",'[1]4.1d O&amp;M Costs ES'!BC106)</f>
        <v>26101.382902519152</v>
      </c>
      <c r="F51" s="11">
        <f>IF('[1]4.1d O&amp;M Costs ES'!BD106=0,"",'[1]4.1d O&amp;M Costs ES'!BD106)</f>
        <v>27835.907088382264</v>
      </c>
      <c r="G51" s="11">
        <f>IF('[1]4.1d O&amp;M Costs ES'!BE106=0,"",'[1]4.1d O&amp;M Costs ES'!BE106)</f>
        <v>29685.696207240704</v>
      </c>
      <c r="H51" s="11">
        <f>IF('[1]4.1d O&amp;M Costs ES'!BF106=0,"",'[1]4.1d O&amp;M Costs ES'!BF106)</f>
        <v>31658.409999377527</v>
      </c>
      <c r="I51" s="11">
        <f>IF('[1]4.1d O&amp;M Costs ES'!BG106=0,"",'[1]4.1d O&amp;M Costs ES'!BG106)</f>
        <v>33762.217220434424</v>
      </c>
      <c r="J51" s="11">
        <f>IF('[1]4.1d O&amp;M Costs ES'!BH106=0,"",'[1]4.1d O&amp;M Costs ES'!BH106)</f>
        <v>36005.829467184594</v>
      </c>
      <c r="K51" s="11">
        <f>IF('[1]4.1d O&amp;M Costs ES'!BI106=0,"",'[1]4.1d O&amp;M Costs ES'!BI106)</f>
        <v>38398.537251141395</v>
      </c>
      <c r="L51" s="11">
        <f>IF('[1]4.1d O&amp;M Costs ES'!BJ106=0,"",'[1]4.1d O&amp;M Costs ES'!BJ106)</f>
        <v>40950.248469378894</v>
      </c>
      <c r="M51" s="11">
        <f>IF('[1]4.1d O&amp;M Costs ES'!BK106=0,"",'[1]4.1d O&amp;M Costs ES'!BK106)</f>
        <v>43671.529431867129</v>
      </c>
      <c r="N51" s="11">
        <f>IF('[1]4.1d O&amp;M Costs ES'!BL106=0,"",'[1]4.1d O&amp;M Costs ES'!BL106)</f>
        <v>46573.648615211066</v>
      </c>
      <c r="O51" s="11">
        <f>IF('[1]4.1d O&amp;M Costs ES'!BM106=0,"",'[1]4.1d O&amp;M Costs ES'!BM106)</f>
        <v>49668.623323971697</v>
      </c>
      <c r="P51" s="11">
        <f>IF('[1]4.1d O&amp;M Costs ES'!BN106=0,"",'[1]4.1d O&amp;M Costs ES'!BN106)</f>
        <v>52969.269452788059</v>
      </c>
      <c r="Q51" s="11">
        <f>IF('[1]4.1d O&amp;M Costs ES'!BO106=0,"",'[1]4.1d O&amp;M Costs ES'!BO106)</f>
        <v>56489.254555358762</v>
      </c>
      <c r="R51" s="11">
        <f>IF('[1]4.1d O&amp;M Costs ES'!BP106=0,"",'[1]4.1d O&amp;M Costs ES'!BP106)</f>
        <v>60243.154440034654</v>
      </c>
      <c r="S51" s="11">
        <f>IF('[1]4.1d O&amp;M Costs ES'!BQ106=0,"",'[1]4.1d O&amp;M Costs ES'!BQ106)</f>
        <v>64246.513526377996</v>
      </c>
      <c r="T51" s="11">
        <f>IF('[1]4.1d O&amp;M Costs ES'!BR106=0,"",'[1]4.1d O&amp;M Costs ES'!BR106)</f>
        <v>68515.909212616854</v>
      </c>
      <c r="U51" s="11">
        <f>IF('[1]4.1d O&amp;M Costs ES'!BS106=0,"",'[1]4.1d O&amp;M Costs ES'!BS106)</f>
        <v>73069.020520532082</v>
      </c>
      <c r="V51" s="11">
        <f>IF('[1]4.1d O&amp;M Costs ES'!BT106=0,"",'[1]4.1d O&amp;M Costs ES'!BT106)</f>
        <v>77924.701302026559</v>
      </c>
      <c r="W51" s="17">
        <f t="shared" si="16"/>
        <v>905194.64130699995</v>
      </c>
    </row>
    <row r="52" spans="1:23" x14ac:dyDescent="0.25">
      <c r="A52" s="31"/>
      <c r="B52" s="4" t="s">
        <v>9</v>
      </c>
      <c r="C52" s="11" t="str">
        <f>IF('[1]4.1d O&amp;M Costs ES'!BA111=0,"",'[1]4.1d O&amp;M Costs ES'!BA111)</f>
        <v/>
      </c>
      <c r="D52" s="11">
        <f>IF('[1]4.1d O&amp;M Costs ES'!BB111=0,"",'[1]4.1d O&amp;M Costs ES'!BB111)</f>
        <v>10358.727497397193</v>
      </c>
      <c r="E52" s="11" t="str">
        <f>IF('[1]4.1d O&amp;M Costs ES'!BC111=0,"",'[1]4.1d O&amp;M Costs ES'!BC111)</f>
        <v/>
      </c>
      <c r="F52" s="11">
        <f>IF('[1]4.1d O&amp;M Costs ES'!BD111=0,"",'[1]4.1d O&amp;M Costs ES'!BD111)</f>
        <v>11781.216295311506</v>
      </c>
      <c r="G52" s="11" t="str">
        <f>IF('[1]4.1d O&amp;M Costs ES'!BE111=0,"",'[1]4.1d O&amp;M Costs ES'!BE111)</f>
        <v/>
      </c>
      <c r="H52" s="11" t="str">
        <f>IF('[1]4.1d O&amp;M Costs ES'!BF111=0,"",'[1]4.1d O&amp;M Costs ES'!BF111)</f>
        <v/>
      </c>
      <c r="I52" s="11" t="str">
        <f>IF('[1]4.1d O&amp;M Costs ES'!BG111=0,"",'[1]4.1d O&amp;M Costs ES'!BG111)</f>
        <v/>
      </c>
      <c r="J52" s="11" t="str">
        <f>IF('[1]4.1d O&amp;M Costs ES'!BH111=0,"",'[1]4.1d O&amp;M Costs ES'!BH111)</f>
        <v/>
      </c>
      <c r="K52" s="11" t="str">
        <f>IF('[1]4.1d O&amp;M Costs ES'!BI111=0,"",'[1]4.1d O&amp;M Costs ES'!BI111)</f>
        <v/>
      </c>
      <c r="L52" s="11" t="str">
        <f>IF('[1]4.1d O&amp;M Costs ES'!BJ111=0,"",'[1]4.1d O&amp;M Costs ES'!BJ111)</f>
        <v/>
      </c>
      <c r="M52" s="11" t="str">
        <f>IF('[1]4.1d O&amp;M Costs ES'!BK111=0,"",'[1]4.1d O&amp;M Costs ES'!BK111)</f>
        <v/>
      </c>
      <c r="N52" s="11">
        <f>IF('[1]4.1d O&amp;M Costs ES'!BL111=0,"",'[1]4.1d O&amp;M Costs ES'!BL111)</f>
        <v>19711.742328190285</v>
      </c>
      <c r="O52" s="11" t="str">
        <f>IF('[1]4.1d O&amp;M Costs ES'!BM111=0,"",'[1]4.1d O&amp;M Costs ES'!BM111)</f>
        <v/>
      </c>
      <c r="P52" s="11">
        <f>IF('[1]4.1d O&amp;M Costs ES'!BN111=0,"",'[1]4.1d O&amp;M Costs ES'!BN111)</f>
        <v>22418.612709351444</v>
      </c>
      <c r="Q52" s="11" t="str">
        <f>IF('[1]4.1d O&amp;M Costs ES'!BO111=0,"",'[1]4.1d O&amp;M Costs ES'!BO111)</f>
        <v/>
      </c>
      <c r="R52" s="11" t="str">
        <f>IF('[1]4.1d O&amp;M Costs ES'!BP111=0,"",'[1]4.1d O&amp;M Costs ES'!BP111)</f>
        <v/>
      </c>
      <c r="S52" s="11" t="str">
        <f>IF('[1]4.1d O&amp;M Costs ES'!BQ111=0,"",'[1]4.1d O&amp;M Costs ES'!BQ111)</f>
        <v/>
      </c>
      <c r="T52" s="11" t="str">
        <f>IF('[1]4.1d O&amp;M Costs ES'!BR111=0,"",'[1]4.1d O&amp;M Costs ES'!BR111)</f>
        <v/>
      </c>
      <c r="U52" s="11" t="str">
        <f>IF('[1]4.1d O&amp;M Costs ES'!BS111=0,"",'[1]4.1d O&amp;M Costs ES'!BS111)</f>
        <v/>
      </c>
      <c r="V52" s="11" t="str">
        <f>IF('[1]4.1d O&amp;M Costs ES'!BT111=0,"",'[1]4.1d O&amp;M Costs ES'!BT111)</f>
        <v/>
      </c>
      <c r="W52" s="17">
        <f t="shared" si="16"/>
        <v>64270.298830250431</v>
      </c>
    </row>
    <row r="53" spans="1:23" x14ac:dyDescent="0.25">
      <c r="A53" s="31"/>
      <c r="B53" s="4" t="s">
        <v>10</v>
      </c>
      <c r="C53" s="11" t="str">
        <f>IF('[1]4.1d O&amp;M Costs ES'!BA112=0,"",'[1]4.1d O&amp;M Costs ES'!BA112)</f>
        <v/>
      </c>
      <c r="D53" s="11" t="str">
        <f>IF('[1]4.1d O&amp;M Costs ES'!BB112=0,"",'[1]4.1d O&amp;M Costs ES'!BB112)</f>
        <v/>
      </c>
      <c r="E53" s="11" t="str">
        <f>IF('[1]4.1d O&amp;M Costs ES'!BC112=0,"",'[1]4.1d O&amp;M Costs ES'!BC112)</f>
        <v/>
      </c>
      <c r="F53" s="11" t="str">
        <f>IF('[1]4.1d O&amp;M Costs ES'!BD112=0,"",'[1]4.1d O&amp;M Costs ES'!BD112)</f>
        <v/>
      </c>
      <c r="G53" s="11">
        <f>IF('[1]4.1d O&amp;M Costs ES'!BE112=0,"",'[1]4.1d O&amp;M Costs ES'!BE112)</f>
        <v>19544.182806663361</v>
      </c>
      <c r="H53" s="11" t="str">
        <f>IF('[1]4.1d O&amp;M Costs ES'!BF112=0,"",'[1]4.1d O&amp;M Costs ES'!BF112)</f>
        <v/>
      </c>
      <c r="I53" s="11" t="str">
        <f>IF('[1]4.1d O&amp;M Costs ES'!BG112=0,"",'[1]4.1d O&amp;M Costs ES'!BG112)</f>
        <v/>
      </c>
      <c r="J53" s="11" t="str">
        <f>IF('[1]4.1d O&amp;M Costs ES'!BH112=0,"",'[1]4.1d O&amp;M Costs ES'!BH112)</f>
        <v/>
      </c>
      <c r="K53" s="11" t="str">
        <f>IF('[1]4.1d O&amp;M Costs ES'!BI112=0,"",'[1]4.1d O&amp;M Costs ES'!BI112)</f>
        <v/>
      </c>
      <c r="L53" s="11">
        <f>IF('[1]4.1d O&amp;M Costs ES'!BJ112=0,"",'[1]4.1d O&amp;M Costs ES'!BJ112)</f>
        <v>26960.430251543672</v>
      </c>
      <c r="M53" s="11" t="str">
        <f>IF('[1]4.1d O&amp;M Costs ES'!BK112=0,"",'[1]4.1d O&amp;M Costs ES'!BK112)</f>
        <v/>
      </c>
      <c r="N53" s="11" t="str">
        <f>IF('[1]4.1d O&amp;M Costs ES'!BL112=0,"",'[1]4.1d O&amp;M Costs ES'!BL112)</f>
        <v/>
      </c>
      <c r="O53" s="11" t="str">
        <f>IF('[1]4.1d O&amp;M Costs ES'!BM112=0,"",'[1]4.1d O&amp;M Costs ES'!BM112)</f>
        <v/>
      </c>
      <c r="P53" s="11" t="str">
        <f>IF('[1]4.1d O&amp;M Costs ES'!BN112=0,"",'[1]4.1d O&amp;M Costs ES'!BN112)</f>
        <v/>
      </c>
      <c r="Q53" s="11">
        <f>IF('[1]4.1d O&amp;M Costs ES'!BO112=0,"",'[1]4.1d O&amp;M Costs ES'!BO112)</f>
        <v>37190.85144355768</v>
      </c>
      <c r="R53" s="11" t="str">
        <f>IF('[1]4.1d O&amp;M Costs ES'!BP112=0,"",'[1]4.1d O&amp;M Costs ES'!BP112)</f>
        <v/>
      </c>
      <c r="S53" s="11" t="str">
        <f>IF('[1]4.1d O&amp;M Costs ES'!BQ112=0,"",'[1]4.1d O&amp;M Costs ES'!BQ112)</f>
        <v/>
      </c>
      <c r="T53" s="11" t="str">
        <f>IF('[1]4.1d O&amp;M Costs ES'!BR112=0,"",'[1]4.1d O&amp;M Costs ES'!BR112)</f>
        <v/>
      </c>
      <c r="U53" s="11" t="str">
        <f>IF('[1]4.1d O&amp;M Costs ES'!BS112=0,"",'[1]4.1d O&amp;M Costs ES'!BS112)</f>
        <v/>
      </c>
      <c r="V53" s="11">
        <f>IF('[1]4.1d O&amp;M Costs ES'!BT112=0,"",'[1]4.1d O&amp;M Costs ES'!BT112)</f>
        <v>51303.314457215718</v>
      </c>
      <c r="W53" s="17">
        <f t="shared" si="16"/>
        <v>134998.77895898043</v>
      </c>
    </row>
    <row r="54" spans="1:23" x14ac:dyDescent="0.25">
      <c r="A54" s="31"/>
      <c r="B54" s="4" t="s">
        <v>8</v>
      </c>
      <c r="C54" s="11">
        <f>IF('[1]4.1d O&amp;M Costs ES'!BA108+'[1]4.1d O&amp;M Costs ES'!BA109+'[1]4.1d O&amp;M Costs ES'!BA110+'[1]4.1d O&amp;M Costs ES'!BA116+'[1]4.1d O&amp;M Costs ES'!BA117=0,"",'[1]4.1d O&amp;M Costs ES'!BA108+'[1]4.1d O&amp;M Costs ES'!BA109+'[1]4.1d O&amp;M Costs ES'!BA110+'[1]4.1d O&amp;M Costs ES'!BA116+'[1]4.1d O&amp;M Costs ES'!BA117)</f>
        <v>33248.193736315567</v>
      </c>
      <c r="D54" s="11">
        <f>IF('[1]4.1d O&amp;M Costs ES'!BB108+'[1]4.1d O&amp;M Costs ES'!BB109+'[1]4.1d O&amp;M Costs ES'!BB110+'[1]4.1d O&amp;M Costs ES'!BB116+'[1]4.1d O&amp;M Costs ES'!BB117=0,"",'[1]4.1d O&amp;M Costs ES'!BB108+'[1]4.1d O&amp;M Costs ES'!BB109+'[1]4.1d O&amp;M Costs ES'!BB110+'[1]4.1d O&amp;M Costs ES'!BB116+'[1]4.1d O&amp;M Costs ES'!BB117)</f>
        <v>35457.647403474934</v>
      </c>
      <c r="E54" s="11" t="str">
        <f>IF('[1]4.1d O&amp;M Costs ES'!BC108+'[1]4.1d O&amp;M Costs ES'!BC109+'[1]4.1d O&amp;M Costs ES'!BC110+'[1]4.1d O&amp;M Costs ES'!BC116+'[1]4.1d O&amp;M Costs ES'!BC117=0,"",'[1]4.1d O&amp;M Costs ES'!BC108+'[1]4.1d O&amp;M Costs ES'!BC109+'[1]4.1d O&amp;M Costs ES'!BC110+'[1]4.1d O&amp;M Costs ES'!BC116+'[1]4.1d O&amp;M Costs ES'!BC117)</f>
        <v/>
      </c>
      <c r="F54" s="11" t="str">
        <f>IF('[1]4.1d O&amp;M Costs ES'!BD108+'[1]4.1d O&amp;M Costs ES'!BD109+'[1]4.1d O&amp;M Costs ES'!BD110+'[1]4.1d O&amp;M Costs ES'!BD116+'[1]4.1d O&amp;M Costs ES'!BD117=0,"",'[1]4.1d O&amp;M Costs ES'!BD108+'[1]4.1d O&amp;M Costs ES'!BD109+'[1]4.1d O&amp;M Costs ES'!BD110+'[1]4.1d O&amp;M Costs ES'!BD116+'[1]4.1d O&amp;M Costs ES'!BD117)</f>
        <v/>
      </c>
      <c r="G54" s="11" t="str">
        <f>IF('[1]4.1d O&amp;M Costs ES'!BE108+'[1]4.1d O&amp;M Costs ES'!BE109+'[1]4.1d O&amp;M Costs ES'!BE110+'[1]4.1d O&amp;M Costs ES'!BE116+'[1]4.1d O&amp;M Costs ES'!BE117=0,"",'[1]4.1d O&amp;M Costs ES'!BE108+'[1]4.1d O&amp;M Costs ES'!BE109+'[1]4.1d O&amp;M Costs ES'!BE110+'[1]4.1d O&amp;M Costs ES'!BE116+'[1]4.1d O&amp;M Costs ES'!BE117)</f>
        <v/>
      </c>
      <c r="H54" s="11" t="str">
        <f>IF('[1]4.1d O&amp;M Costs ES'!BF108+'[1]4.1d O&amp;M Costs ES'!BF109+'[1]4.1d O&amp;M Costs ES'!BF110+'[1]4.1d O&amp;M Costs ES'!BF116+'[1]4.1d O&amp;M Costs ES'!BF117=0,"",'[1]4.1d O&amp;M Costs ES'!BF108+'[1]4.1d O&amp;M Costs ES'!BF109+'[1]4.1d O&amp;M Costs ES'!BF110+'[1]4.1d O&amp;M Costs ES'!BF116+'[1]4.1d O&amp;M Costs ES'!BF117)</f>
        <v/>
      </c>
      <c r="I54" s="11" t="str">
        <f>IF('[1]4.1d O&amp;M Costs ES'!BG108+'[1]4.1d O&amp;M Costs ES'!BG109+'[1]4.1d O&amp;M Costs ES'!BG110+'[1]4.1d O&amp;M Costs ES'!BG116+'[1]4.1d O&amp;M Costs ES'!BG117=0,"",'[1]4.1d O&amp;M Costs ES'!BG108+'[1]4.1d O&amp;M Costs ES'!BG109+'[1]4.1d O&amp;M Costs ES'!BG110+'[1]4.1d O&amp;M Costs ES'!BG116+'[1]4.1d O&amp;M Costs ES'!BG117)</f>
        <v/>
      </c>
      <c r="J54" s="11" t="str">
        <f>IF('[1]4.1d O&amp;M Costs ES'!BH108+'[1]4.1d O&amp;M Costs ES'!BH109+'[1]4.1d O&amp;M Costs ES'!BH110+'[1]4.1d O&amp;M Costs ES'!BH116+'[1]4.1d O&amp;M Costs ES'!BH117=0,"",'[1]4.1d O&amp;M Costs ES'!BH108+'[1]4.1d O&amp;M Costs ES'!BH109+'[1]4.1d O&amp;M Costs ES'!BH110+'[1]4.1d O&amp;M Costs ES'!BH116+'[1]4.1d O&amp;M Costs ES'!BH117)</f>
        <v/>
      </c>
      <c r="K54" s="11" t="str">
        <f>IF('[1]4.1d O&amp;M Costs ES'!BI108+'[1]4.1d O&amp;M Costs ES'!BI109+'[1]4.1d O&amp;M Costs ES'!BI110+'[1]4.1d O&amp;M Costs ES'!BI116+'[1]4.1d O&amp;M Costs ES'!BI117=0,"",'[1]4.1d O&amp;M Costs ES'!BI108+'[1]4.1d O&amp;M Costs ES'!BI109+'[1]4.1d O&amp;M Costs ES'!BI110+'[1]4.1d O&amp;M Costs ES'!BI116+'[1]4.1d O&amp;M Costs ES'!BI117)</f>
        <v/>
      </c>
      <c r="L54" s="11" t="str">
        <f>IF('[1]4.1d O&amp;M Costs ES'!BJ108+'[1]4.1d O&amp;M Costs ES'!BJ109+'[1]4.1d O&amp;M Costs ES'!BJ110+'[1]4.1d O&amp;M Costs ES'!BJ116+'[1]4.1d O&amp;M Costs ES'!BJ117=0,"",'[1]4.1d O&amp;M Costs ES'!BJ108+'[1]4.1d O&amp;M Costs ES'!BJ109+'[1]4.1d O&amp;M Costs ES'!BJ110+'[1]4.1d O&amp;M Costs ES'!BJ116+'[1]4.1d O&amp;M Costs ES'!BJ117)</f>
        <v/>
      </c>
      <c r="M54" s="11">
        <f>IF('[1]4.1d O&amp;M Costs ES'!BK108+'[1]4.1d O&amp;M Costs ES'!BK109+'[1]4.1d O&amp;M Costs ES'!BK110+'[1]4.1d O&amp;M Costs ES'!BK116+'[1]4.1d O&amp;M Costs ES'!BK117=0,"",'[1]4.1d O&amp;M Costs ES'!BK108+'[1]4.1d O&amp;M Costs ES'!BK109+'[1]4.1d O&amp;M Costs ES'!BK110+'[1]4.1d O&amp;M Costs ES'!BK116+'[1]4.1d O&amp;M Costs ES'!BK117)</f>
        <v>63268.372295021574</v>
      </c>
      <c r="N54" s="11">
        <f>IF('[1]4.1d O&amp;M Costs ES'!BL108+'[1]4.1d O&amp;M Costs ES'!BL109+'[1]4.1d O&amp;M Costs ES'!BL110+'[1]4.1d O&amp;M Costs ES'!BL116+'[1]4.1d O&amp;M Costs ES'!BL117=0,"",'[1]4.1d O&amp;M Costs ES'!BL108+'[1]4.1d O&amp;M Costs ES'!BL109+'[1]4.1d O&amp;M Costs ES'!BL110+'[1]4.1d O&amp;M Costs ES'!BL116+'[1]4.1d O&amp;M Costs ES'!BL117)</f>
        <v>67472.767225196527</v>
      </c>
      <c r="O54" s="11" t="str">
        <f>IF('[1]4.1d O&amp;M Costs ES'!BM108+'[1]4.1d O&amp;M Costs ES'!BM109+'[1]4.1d O&amp;M Costs ES'!BM110+'[1]4.1d O&amp;M Costs ES'!BM116+'[1]4.1d O&amp;M Costs ES'!BM117=0,"",'[1]4.1d O&amp;M Costs ES'!BM108+'[1]4.1d O&amp;M Costs ES'!BM109+'[1]4.1d O&amp;M Costs ES'!BM110+'[1]4.1d O&amp;M Costs ES'!BM116+'[1]4.1d O&amp;M Costs ES'!BM117)</f>
        <v/>
      </c>
      <c r="P54" s="11" t="str">
        <f>IF('[1]4.1d O&amp;M Costs ES'!BN108+'[1]4.1d O&amp;M Costs ES'!BN109+'[1]4.1d O&amp;M Costs ES'!BN110+'[1]4.1d O&amp;M Costs ES'!BN116+'[1]4.1d O&amp;M Costs ES'!BN117=0,"",'[1]4.1d O&amp;M Costs ES'!BN108+'[1]4.1d O&amp;M Costs ES'!BN109+'[1]4.1d O&amp;M Costs ES'!BN110+'[1]4.1d O&amp;M Costs ES'!BN116+'[1]4.1d O&amp;M Costs ES'!BN117)</f>
        <v/>
      </c>
      <c r="Q54" s="11" t="str">
        <f>IF('[1]4.1d O&amp;M Costs ES'!BO108+'[1]4.1d O&amp;M Costs ES'!BO109+'[1]4.1d O&amp;M Costs ES'!BO110+'[1]4.1d O&amp;M Costs ES'!BO116+'[1]4.1d O&amp;M Costs ES'!BO117=0,"",'[1]4.1d O&amp;M Costs ES'!BO108+'[1]4.1d O&amp;M Costs ES'!BO109+'[1]4.1d O&amp;M Costs ES'!BO110+'[1]4.1d O&amp;M Costs ES'!BO116+'[1]4.1d O&amp;M Costs ES'!BO117)</f>
        <v/>
      </c>
      <c r="R54" s="11" t="str">
        <f>IF('[1]4.1d O&amp;M Costs ES'!BP108+'[1]4.1d O&amp;M Costs ES'!BP109+'[1]4.1d O&amp;M Costs ES'!BP110+'[1]4.1d O&amp;M Costs ES'!BP116+'[1]4.1d O&amp;M Costs ES'!BP117=0,"",'[1]4.1d O&amp;M Costs ES'!BP108+'[1]4.1d O&amp;M Costs ES'!BP109+'[1]4.1d O&amp;M Costs ES'!BP110+'[1]4.1d O&amp;M Costs ES'!BP116+'[1]4.1d O&amp;M Costs ES'!BP117)</f>
        <v/>
      </c>
      <c r="S54" s="11" t="str">
        <f>IF('[1]4.1d O&amp;M Costs ES'!BQ108+'[1]4.1d O&amp;M Costs ES'!BQ109+'[1]4.1d O&amp;M Costs ES'!BQ110+'[1]4.1d O&amp;M Costs ES'!BQ116+'[1]4.1d O&amp;M Costs ES'!BQ117=0,"",'[1]4.1d O&amp;M Costs ES'!BQ108+'[1]4.1d O&amp;M Costs ES'!BQ109+'[1]4.1d O&amp;M Costs ES'!BQ110+'[1]4.1d O&amp;M Costs ES'!BQ116+'[1]4.1d O&amp;M Costs ES'!BQ117)</f>
        <v/>
      </c>
      <c r="T54" s="11" t="str">
        <f>IF('[1]4.1d O&amp;M Costs ES'!BR108+'[1]4.1d O&amp;M Costs ES'!BR109+'[1]4.1d O&amp;M Costs ES'!BR110+'[1]4.1d O&amp;M Costs ES'!BR116+'[1]4.1d O&amp;M Costs ES'!BR117=0,"",'[1]4.1d O&amp;M Costs ES'!BR108+'[1]4.1d O&amp;M Costs ES'!BR109+'[1]4.1d O&amp;M Costs ES'!BR110+'[1]4.1d O&amp;M Costs ES'!BR116+'[1]4.1d O&amp;M Costs ES'!BR117)</f>
        <v/>
      </c>
      <c r="U54" s="11" t="str">
        <f>IF('[1]4.1d O&amp;M Costs ES'!BS108+'[1]4.1d O&amp;M Costs ES'!BS109+'[1]4.1d O&amp;M Costs ES'!BS110+'[1]4.1d O&amp;M Costs ES'!BS116+'[1]4.1d O&amp;M Costs ES'!BS117=0,"",'[1]4.1d O&amp;M Costs ES'!BS108+'[1]4.1d O&amp;M Costs ES'!BS109+'[1]4.1d O&amp;M Costs ES'!BS110+'[1]4.1d O&amp;M Costs ES'!BS116+'[1]4.1d O&amp;M Costs ES'!BS117)</f>
        <v/>
      </c>
      <c r="V54" s="11" t="str">
        <f>IF('[1]4.1d O&amp;M Costs ES'!BT108+'[1]4.1d O&amp;M Costs ES'!BT109+'[1]4.1d O&amp;M Costs ES'!BT110+'[1]4.1d O&amp;M Costs ES'!BT116+'[1]4.1d O&amp;M Costs ES'!BT117=0,"",'[1]4.1d O&amp;M Costs ES'!BT108+'[1]4.1d O&amp;M Costs ES'!BT109+'[1]4.1d O&amp;M Costs ES'!BT110+'[1]4.1d O&amp;M Costs ES'!BT116+'[1]4.1d O&amp;M Costs ES'!BT117)</f>
        <v/>
      </c>
      <c r="W54" s="17">
        <f t="shared" si="16"/>
        <v>199446.98066000862</v>
      </c>
    </row>
    <row r="55" spans="1:23" x14ac:dyDescent="0.25">
      <c r="A55" s="31"/>
      <c r="B55" s="4" t="s">
        <v>2</v>
      </c>
      <c r="C55" s="16">
        <f>SUM(C49:C54)</f>
        <v>56198.040850150355</v>
      </c>
      <c r="D55" s="16">
        <f t="shared" ref="D55:V55" si="17">SUM(D49:D54)</f>
        <v>78449.62984316751</v>
      </c>
      <c r="E55" s="16">
        <f t="shared" si="17"/>
        <v>26101.382902519152</v>
      </c>
      <c r="F55" s="16">
        <f t="shared" si="17"/>
        <v>48895.75907982119</v>
      </c>
      <c r="G55" s="16">
        <f t="shared" si="17"/>
        <v>63432.315616205837</v>
      </c>
      <c r="H55" s="16">
        <f t="shared" si="17"/>
        <v>42211.213332503372</v>
      </c>
      <c r="I55" s="16">
        <f t="shared" si="17"/>
        <v>33762.217220434424</v>
      </c>
      <c r="J55" s="16">
        <f t="shared" si="17"/>
        <v>48007.772622912795</v>
      </c>
      <c r="K55" s="16">
        <f t="shared" si="17"/>
        <v>38398.537251141395</v>
      </c>
      <c r="L55" s="16">
        <f t="shared" si="17"/>
        <v>96728.324818411362</v>
      </c>
      <c r="M55" s="16">
        <f t="shared" si="17"/>
        <v>106939.9017268887</v>
      </c>
      <c r="N55" s="16">
        <f t="shared" si="17"/>
        <v>149282.70770700157</v>
      </c>
      <c r="O55" s="16">
        <f t="shared" si="17"/>
        <v>49668.623323971697</v>
      </c>
      <c r="P55" s="16">
        <f t="shared" si="17"/>
        <v>93044.30531306885</v>
      </c>
      <c r="Q55" s="16">
        <f t="shared" si="17"/>
        <v>109878.38113464249</v>
      </c>
      <c r="R55" s="16">
        <f t="shared" si="17"/>
        <v>80324.20592004621</v>
      </c>
      <c r="S55" s="16">
        <f t="shared" si="17"/>
        <v>64246.513526377996</v>
      </c>
      <c r="T55" s="16">
        <f t="shared" si="17"/>
        <v>91354.545616822477</v>
      </c>
      <c r="U55" s="16">
        <f t="shared" si="17"/>
        <v>73069.020520532082</v>
      </c>
      <c r="V55" s="16">
        <f t="shared" si="17"/>
        <v>172501.94522161089</v>
      </c>
      <c r="W55" s="17">
        <f>SUM(C55:V55)</f>
        <v>1522495.3435482304</v>
      </c>
    </row>
    <row r="56" spans="1:23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5"/>
    </row>
    <row r="57" spans="1:23" x14ac:dyDescent="0.25">
      <c r="A57" s="34" t="str">
        <f>CONCATENATE("2.1.11 Establish ",AD11," km of firebreaks for forests and plantations.")</f>
        <v>2.1.11 Establish 25 km of firebreaks for forests and plantations.</v>
      </c>
      <c r="B57" s="7" t="s">
        <v>16</v>
      </c>
      <c r="C57" s="18">
        <f>+IF('[1]4.1d O&amp;M Costs ES'!BA245+'[1]4.1d O&amp;M Costs ES'!BA237-'[1]4.1d O&amp;M Costs ES'!BA235=0,"",'[1]4.1d O&amp;M Costs ES'!BA245+'[1]4.1d O&amp;M Costs ES'!BA237-'[1]4.1d O&amp;M Costs ES'!BA235)</f>
        <v>29296.704362435317</v>
      </c>
      <c r="D57" s="18">
        <f>+IF('[1]4.1d O&amp;M Costs ES'!BB245+'[1]4.1d O&amp;M Costs ES'!BB237-'[1]4.1d O&amp;M Costs ES'!BB235=0,"",'[1]4.1d O&amp;M Costs ES'!BB245+'[1]4.1d O&amp;M Costs ES'!BB237-'[1]4.1d O&amp;M Costs ES'!BB235)</f>
        <v>31243.568345562475</v>
      </c>
      <c r="E57" s="18">
        <f>+IF('[1]4.1d O&amp;M Costs ES'!BC245+'[1]4.1d O&amp;M Costs ES'!BC237-'[1]4.1d O&amp;M Costs ES'!BC235=0,"",'[1]4.1d O&amp;M Costs ES'!BC245+'[1]4.1d O&amp;M Costs ES'!BC237-'[1]4.1d O&amp;M Costs ES'!BC235)</f>
        <v>33319.807951350369</v>
      </c>
      <c r="F57" s="18">
        <f>+IF('[1]4.1d O&amp;M Costs ES'!BD245+'[1]4.1d O&amp;M Costs ES'!BD237-'[1]4.1d O&amp;M Costs ES'!BD235=0,"",'[1]4.1d O&amp;M Costs ES'!BD245+'[1]4.1d O&amp;M Costs ES'!BD237-'[1]4.1d O&amp;M Costs ES'!BD235)</f>
        <v>35534.020622601332</v>
      </c>
      <c r="G57" s="18">
        <f>+IF('[1]4.1d O&amp;M Costs ES'!BE245+'[1]4.1d O&amp;M Costs ES'!BE237-'[1]4.1d O&amp;M Costs ES'!BE235=0,"",'[1]4.1d O&amp;M Costs ES'!BE245+'[1]4.1d O&amp;M Costs ES'!BE237-'[1]4.1d O&amp;M Costs ES'!BE235)</f>
        <v>37895.375130944718</v>
      </c>
      <c r="H57" s="18">
        <f>+IF('[1]4.1d O&amp;M Costs ES'!BF245+'[1]4.1d O&amp;M Costs ES'!BF237-'[1]4.1d O&amp;M Costs ES'!BF235=0,"",'[1]4.1d O&amp;M Costs ES'!BF245+'[1]4.1d O&amp;M Costs ES'!BF237-'[1]4.1d O&amp;M Costs ES'!BF235)</f>
        <v>40413.649543548177</v>
      </c>
      <c r="I57" s="18">
        <f>+IF('[1]4.1d O&amp;M Costs ES'!BG245+'[1]4.1d O&amp;M Costs ES'!BG237-'[1]4.1d O&amp;M Costs ES'!BG235=0,"",'[1]4.1d O&amp;M Costs ES'!BG245+'[1]4.1d O&amp;M Costs ES'!BG237-'[1]4.1d O&amp;M Costs ES'!BG235)</f>
        <v>43099.271712843831</v>
      </c>
      <c r="J57" s="18">
        <f>+IF('[1]4.1d O&amp;M Costs ES'!BH245+'[1]4.1d O&amp;M Costs ES'!BH237-'[1]4.1d O&amp;M Costs ES'!BH235=0,"",'[1]4.1d O&amp;M Costs ES'!BH245+'[1]4.1d O&amp;M Costs ES'!BH237-'[1]4.1d O&amp;M Costs ES'!BH235)</f>
        <v>45963.362456932271</v>
      </c>
      <c r="K57" s="18">
        <f>+IF('[1]4.1d O&amp;M Costs ES'!BI245+'[1]4.1d O&amp;M Costs ES'!BI237-'[1]4.1d O&amp;M Costs ES'!BI235=0,"",'[1]4.1d O&amp;M Costs ES'!BI245+'[1]4.1d O&amp;M Costs ES'!BI237-'[1]4.1d O&amp;M Costs ES'!BI235)</f>
        <v>49017.781609468708</v>
      </c>
      <c r="L57" s="18">
        <f>+IF('[1]4.1d O&amp;M Costs ES'!BJ245+'[1]4.1d O&amp;M Costs ES'!BJ237-'[1]4.1d O&amp;M Costs ES'!BJ235=0,"",'[1]4.1d O&amp;M Costs ES'!BJ245+'[1]4.1d O&amp;M Costs ES'!BJ237-'[1]4.1d O&amp;M Costs ES'!BJ235)</f>
        <v>52275.177129718082</v>
      </c>
      <c r="M57" s="18">
        <f>+IF('[1]4.1d O&amp;M Costs ES'!BK245+'[1]4.1d O&amp;M Costs ES'!BK237-'[1]4.1d O&amp;M Costs ES'!BK235=0,"",'[1]4.1d O&amp;M Costs ES'!BK245+'[1]4.1d O&amp;M Costs ES'!BK237-'[1]4.1d O&amp;M Costs ES'!BK235)</f>
        <v>55749.037476137622</v>
      </c>
      <c r="N57" s="18">
        <f>+IF('[1]4.1d O&amp;M Costs ES'!BL245+'[1]4.1d O&amp;M Costs ES'!BL237-'[1]4.1d O&amp;M Costs ES'!BL235=0,"",'[1]4.1d O&amp;M Costs ES'!BL245+'[1]4.1d O&amp;M Costs ES'!BL237-'[1]4.1d O&amp;M Costs ES'!BL235)</f>
        <v>59453.747460359082</v>
      </c>
      <c r="O57" s="18">
        <f>+IF('[1]4.1d O&amp;M Costs ES'!BM245+'[1]4.1d O&amp;M Costs ES'!BM237-'[1]4.1d O&amp;M Costs ES'!BM235=0,"",'[1]4.1d O&amp;M Costs ES'!BM245+'[1]4.1d O&amp;M Costs ES'!BM237-'[1]4.1d O&amp;M Costs ES'!BM235)</f>
        <v>63404.647812854862</v>
      </c>
      <c r="P57" s="18">
        <f>+IF('[1]4.1d O&amp;M Costs ES'!BN245+'[1]4.1d O&amp;M Costs ES'!BN237-'[1]4.1d O&amp;M Costs ES'!BN235=0,"",'[1]4.1d O&amp;M Costs ES'!BN245+'[1]4.1d O&amp;M Costs ES'!BN237-'[1]4.1d O&amp;M Costs ES'!BN235)</f>
        <v>67618.098706941979</v>
      </c>
      <c r="Q57" s="18">
        <f>+IF('[1]4.1d O&amp;M Costs ES'!BO245+'[1]4.1d O&amp;M Costs ES'!BO237-'[1]4.1d O&amp;M Costs ES'!BO235=0,"",'[1]4.1d O&amp;M Costs ES'!BO245+'[1]4.1d O&amp;M Costs ES'!BO237-'[1]4.1d O&amp;M Costs ES'!BO235)</f>
        <v>72111.547504168368</v>
      </c>
      <c r="R57" s="18">
        <f>+IF('[1]4.1d O&amp;M Costs ES'!BP245+'[1]4.1d O&amp;M Costs ES'!BP237-'[1]4.1d O&amp;M Costs ES'!BP235=0,"",'[1]4.1d O&amp;M Costs ES'!BP245+'[1]4.1d O&amp;M Costs ES'!BP237-'[1]4.1d O&amp;M Costs ES'!BP235)</f>
        <v>76903.601001606803</v>
      </c>
      <c r="S57" s="18">
        <f>+IF('[1]4.1d O&amp;M Costs ES'!BQ245+'[1]4.1d O&amp;M Costs ES'!BQ237-'[1]4.1d O&amp;M Costs ES'!BQ235=0,"",'[1]4.1d O&amp;M Costs ES'!BQ245+'[1]4.1d O&amp;M Costs ES'!BQ237-'[1]4.1d O&amp;M Costs ES'!BQ235)</f>
        <v>82014.102480223068</v>
      </c>
      <c r="T57" s="18">
        <f>+IF('[1]4.1d O&amp;M Costs ES'!BR245+'[1]4.1d O&amp;M Costs ES'!BR237-'[1]4.1d O&amp;M Costs ES'!BR235=0,"",'[1]4.1d O&amp;M Costs ES'!BR245+'[1]4.1d O&amp;M Costs ES'!BR237-'[1]4.1d O&amp;M Costs ES'!BR235)</f>
        <v>87464.213873365894</v>
      </c>
      <c r="U57" s="18">
        <f>+IF('[1]4.1d O&amp;M Costs ES'!BS245+'[1]4.1d O&amp;M Costs ES'!BS237-'[1]4.1d O&amp;M Costs ES'!BS235=0,"",'[1]4.1d O&amp;M Costs ES'!BS245+'[1]4.1d O&amp;M Costs ES'!BS237-'[1]4.1d O&amp;M Costs ES'!BS235)</f>
        <v>93276.503395627762</v>
      </c>
      <c r="V57" s="18">
        <f>+IF('[1]4.1d O&amp;M Costs ES'!BT245+'[1]4.1d O&amp;M Costs ES'!BT237-'[1]4.1d O&amp;M Costs ES'!BT235=0,"",'[1]4.1d O&amp;M Costs ES'!BT245+'[1]4.1d O&amp;M Costs ES'!BT237-'[1]4.1d O&amp;M Costs ES'!BT235)</f>
        <v>99475.038994936709</v>
      </c>
      <c r="W57" s="15">
        <f t="shared" ref="W57:W59" si="18">SUM(C57:V57)</f>
        <v>1155529.2575716274</v>
      </c>
    </row>
    <row r="58" spans="1:23" ht="30" x14ac:dyDescent="0.25">
      <c r="A58" s="34"/>
      <c r="B58" s="7" t="s">
        <v>17</v>
      </c>
      <c r="C58" s="18" t="str">
        <f>+IF('[1]4.1d O&amp;M Costs ES'!BA235=0,"",'[1]4.1d O&amp;M Costs ES'!BA235)</f>
        <v/>
      </c>
      <c r="D58" s="18" t="str">
        <f>+IF('[1]4.1d O&amp;M Costs ES'!BB235=0,"",'[1]4.1d O&amp;M Costs ES'!BB235)</f>
        <v/>
      </c>
      <c r="E58" s="18" t="str">
        <f>+IF('[1]4.1d O&amp;M Costs ES'!BC235=0,"",'[1]4.1d O&amp;M Costs ES'!BC235)</f>
        <v/>
      </c>
      <c r="F58" s="18" t="str">
        <f>+IF('[1]4.1d O&amp;M Costs ES'!BD235=0,"",'[1]4.1d O&amp;M Costs ES'!BD235)</f>
        <v/>
      </c>
      <c r="G58" s="18">
        <f>+IF('[1]4.1d O&amp;M Costs ES'!BE235=0,"",'[1]4.1d O&amp;M Costs ES'!BE235)</f>
        <v>8481.6274877830565</v>
      </c>
      <c r="H58" s="18" t="str">
        <f>+IF('[1]4.1d O&amp;M Costs ES'!BF235=0,"",'[1]4.1d O&amp;M Costs ES'!BF235)</f>
        <v/>
      </c>
      <c r="I58" s="18" t="str">
        <f>+IF('[1]4.1d O&amp;M Costs ES'!BG235=0,"",'[1]4.1d O&amp;M Costs ES'!BG235)</f>
        <v/>
      </c>
      <c r="J58" s="18" t="str">
        <f>+IF('[1]4.1d O&amp;M Costs ES'!BH235=0,"",'[1]4.1d O&amp;M Costs ES'!BH235)</f>
        <v/>
      </c>
      <c r="K58" s="18" t="str">
        <f>+IF('[1]4.1d O&amp;M Costs ES'!BI235=0,"",'[1]4.1d O&amp;M Costs ES'!BI235)</f>
        <v/>
      </c>
      <c r="L58" s="18">
        <f>+IF('[1]4.1d O&amp;M Costs ES'!BJ235=0,"",'[1]4.1d O&amp;M Costs ES'!BJ235)</f>
        <v>11700.070991251112</v>
      </c>
      <c r="M58" s="18" t="str">
        <f>+IF('[1]4.1d O&amp;M Costs ES'!BK235=0,"",'[1]4.1d O&amp;M Costs ES'!BK235)</f>
        <v/>
      </c>
      <c r="N58" s="18" t="str">
        <f>+IF('[1]4.1d O&amp;M Costs ES'!BL235=0,"",'[1]4.1d O&amp;M Costs ES'!BL235)</f>
        <v/>
      </c>
      <c r="O58" s="18" t="str">
        <f>+IF('[1]4.1d O&amp;M Costs ES'!BM235=0,"",'[1]4.1d O&amp;M Costs ES'!BM235)</f>
        <v/>
      </c>
      <c r="P58" s="18" t="str">
        <f>+IF('[1]4.1d O&amp;M Costs ES'!BN235=0,"",'[1]4.1d O&amp;M Costs ES'!BN235)</f>
        <v/>
      </c>
      <c r="Q58" s="18">
        <f>+IF('[1]4.1d O&amp;M Costs ES'!BO235=0,"",'[1]4.1d O&amp;M Costs ES'!BO235)</f>
        <v>16139.787015816788</v>
      </c>
      <c r="R58" s="18" t="str">
        <f>+IF('[1]4.1d O&amp;M Costs ES'!BP235=0,"",'[1]4.1d O&amp;M Costs ES'!BP235)</f>
        <v/>
      </c>
      <c r="S58" s="18" t="str">
        <f>+IF('[1]4.1d O&amp;M Costs ES'!BQ235=0,"",'[1]4.1d O&amp;M Costs ES'!BQ235)</f>
        <v/>
      </c>
      <c r="T58" s="18" t="str">
        <f>+IF('[1]4.1d O&amp;M Costs ES'!BR235=0,"",'[1]4.1d O&amp;M Costs ES'!BR235)</f>
        <v/>
      </c>
      <c r="U58" s="18" t="str">
        <f>+IF('[1]4.1d O&amp;M Costs ES'!BS235=0,"",'[1]4.1d O&amp;M Costs ES'!BS235)</f>
        <v/>
      </c>
      <c r="V58" s="18">
        <f>+IF('[1]4.1d O&amp;M Costs ES'!BT235=0,"",'[1]4.1d O&amp;M Costs ES'!BT235)</f>
        <v>22264.200372007592</v>
      </c>
      <c r="W58" s="15">
        <f t="shared" si="18"/>
        <v>58585.685866858548</v>
      </c>
    </row>
    <row r="59" spans="1:23" x14ac:dyDescent="0.25">
      <c r="A59" s="34"/>
      <c r="B59" s="7" t="s">
        <v>2</v>
      </c>
      <c r="C59" s="19">
        <f>SUM(C57:C58)</f>
        <v>29296.704362435317</v>
      </c>
      <c r="D59" s="19">
        <f t="shared" ref="D59:V59" si="19">SUM(D57:D58)</f>
        <v>31243.568345562475</v>
      </c>
      <c r="E59" s="19">
        <f t="shared" si="19"/>
        <v>33319.807951350369</v>
      </c>
      <c r="F59" s="19">
        <f t="shared" si="19"/>
        <v>35534.020622601332</v>
      </c>
      <c r="G59" s="19">
        <f t="shared" si="19"/>
        <v>46377.002618727776</v>
      </c>
      <c r="H59" s="19">
        <f t="shared" si="19"/>
        <v>40413.649543548177</v>
      </c>
      <c r="I59" s="19">
        <f t="shared" si="19"/>
        <v>43099.271712843831</v>
      </c>
      <c r="J59" s="19">
        <f t="shared" si="19"/>
        <v>45963.362456932271</v>
      </c>
      <c r="K59" s="19">
        <f t="shared" si="19"/>
        <v>49017.781609468708</v>
      </c>
      <c r="L59" s="19">
        <f t="shared" si="19"/>
        <v>63975.24812096919</v>
      </c>
      <c r="M59" s="19">
        <f t="shared" si="19"/>
        <v>55749.037476137622</v>
      </c>
      <c r="N59" s="19">
        <f t="shared" si="19"/>
        <v>59453.747460359082</v>
      </c>
      <c r="O59" s="19">
        <f t="shared" si="19"/>
        <v>63404.647812854862</v>
      </c>
      <c r="P59" s="19">
        <f t="shared" si="19"/>
        <v>67618.098706941979</v>
      </c>
      <c r="Q59" s="19">
        <f t="shared" si="19"/>
        <v>88251.334519985161</v>
      </c>
      <c r="R59" s="19">
        <f t="shared" si="19"/>
        <v>76903.601001606803</v>
      </c>
      <c r="S59" s="19">
        <f t="shared" si="19"/>
        <v>82014.102480223068</v>
      </c>
      <c r="T59" s="19">
        <f t="shared" si="19"/>
        <v>87464.213873365894</v>
      </c>
      <c r="U59" s="19">
        <f t="shared" si="19"/>
        <v>93276.503395627762</v>
      </c>
      <c r="V59" s="19">
        <f t="shared" si="19"/>
        <v>121739.2393669443</v>
      </c>
      <c r="W59" s="15">
        <f t="shared" si="18"/>
        <v>1214114.9434384857</v>
      </c>
    </row>
    <row r="60" spans="1:23" x14ac:dyDescent="0.25">
      <c r="A60" s="34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8"/>
    </row>
    <row r="61" spans="1:23" x14ac:dyDescent="0.25">
      <c r="A61" s="31" t="str">
        <f>CONCATENATE("2.1.12 Construct ",AD13," km of living barriers for soil conservation.")</f>
        <v>2.1.12 Construct 25 km of living barriers for soil conservation.</v>
      </c>
      <c r="B61" s="4" t="s">
        <v>21</v>
      </c>
      <c r="C61" s="16">
        <v>0</v>
      </c>
      <c r="D61" s="16">
        <v>0</v>
      </c>
      <c r="E61" s="16">
        <f>+IF('[1]4.1d O&amp;M Costs ES'!BC288=0,"",'[1]4.1d O&amp;M Costs ES'!BC288)</f>
        <v>2485.84599071611</v>
      </c>
      <c r="F61" s="16">
        <v>0</v>
      </c>
      <c r="G61" s="16">
        <v>0</v>
      </c>
      <c r="H61" s="16">
        <f>+IF('[1]4.1d O&amp;M Costs ES'!BF288=0,"",'[1]4.1d O&amp;M Costs ES'!BF288)</f>
        <v>3015.0866666073834</v>
      </c>
      <c r="I61" s="16">
        <v>0</v>
      </c>
      <c r="J61" s="16">
        <v>0</v>
      </c>
      <c r="K61" s="16">
        <f>+IF('[1]4.1d O&amp;M Costs ES'!BI288=0,"",'[1]4.1d O&amp;M Costs ES'!BI288)</f>
        <v>3657.003547727752</v>
      </c>
      <c r="L61" s="16">
        <v>0</v>
      </c>
      <c r="M61" s="16">
        <v>0</v>
      </c>
      <c r="N61" s="16">
        <f>+IF('[1]4.1d O&amp;M Costs ES'!BL288=0,"",'[1]4.1d O&amp;M Costs ES'!BL288)</f>
        <v>4435.5855824010541</v>
      </c>
      <c r="O61" s="16">
        <v>0</v>
      </c>
      <c r="P61" s="16">
        <v>0</v>
      </c>
      <c r="Q61" s="16">
        <f>+IF('[1]4.1d O&amp;M Costs ES'!BO288=0,"",'[1]4.1d O&amp;M Costs ES'!BO288)</f>
        <v>5379.9290052722627</v>
      </c>
      <c r="R61" s="16">
        <v>0</v>
      </c>
      <c r="S61" s="16">
        <v>0</v>
      </c>
      <c r="T61" s="16">
        <f>+IF('[1]4.1d O&amp;M Costs ES'!BR288=0,"",'[1]4.1d O&amp;M Costs ES'!BR288)</f>
        <v>6525.3246869158911</v>
      </c>
      <c r="U61" s="16">
        <v>0</v>
      </c>
      <c r="V61" s="16">
        <v>0</v>
      </c>
      <c r="W61" s="17">
        <f t="shared" ref="W61" si="20">SUM(C61:V61)</f>
        <v>25498.775479640455</v>
      </c>
    </row>
    <row r="62" spans="1:23" x14ac:dyDescent="0.25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5"/>
    </row>
    <row r="63" spans="1:23" x14ac:dyDescent="0.25">
      <c r="A63" s="34" t="str">
        <f>CONCATENATE("2.1.13 Construct ",AD14," km of superficial drainage for coil conservation.")</f>
        <v>2.1.13 Construct 25 km of superficial drainage for coil conservation.</v>
      </c>
      <c r="B63" s="7" t="s">
        <v>22</v>
      </c>
      <c r="C63" s="19">
        <f>+IF('[1]4.1d O&amp;M Costs ES'!BA311+'[1]4.1d O&amp;M Costs ES'!BA320=0,"",'[1]4.1d O&amp;M Costs ES'!BA311+'[1]4.1d O&amp;M Costs ES'!BA320)</f>
        <v>11373.227356614738</v>
      </c>
      <c r="D63" s="19">
        <f>+IF('[1]4.1d O&amp;M Costs ES'!BB311+'[1]4.1d O&amp;M Costs ES'!BB320=0,"",'[1]4.1d O&amp;M Costs ES'!BB311+'[1]4.1d O&amp;M Costs ES'!BB320)</f>
        <v>28134.850917376327</v>
      </c>
      <c r="E63" s="19">
        <f>+IF('[1]4.1d O&amp;M Costs ES'!BC311+'[1]4.1d O&amp;M Costs ES'!BC320=0,"",'[1]4.1d O&amp;M Costs ES'!BC311+'[1]4.1d O&amp;M Costs ES'!BC320)</f>
        <v>12935.030050524983</v>
      </c>
      <c r="F63" s="19">
        <f>+IF('[1]4.1d O&amp;M Costs ES'!BD311+'[1]4.1d O&amp;M Costs ES'!BD320=0,"",'[1]4.1d O&amp;M Costs ES'!BD311+'[1]4.1d O&amp;M Costs ES'!BD320)</f>
        <v>31998.405612778166</v>
      </c>
      <c r="G63" s="19">
        <f>+IF('[1]4.1d O&amp;M Costs ES'!BE311+'[1]4.1d O&amp;M Costs ES'!BE320=0,"",'[1]4.1d O&amp;M Costs ES'!BE311+'[1]4.1d O&amp;M Costs ES'!BE320)</f>
        <v>14711.303762926444</v>
      </c>
      <c r="H63" s="19">
        <f>+IF('[1]4.1d O&amp;M Costs ES'!BF311+'[1]4.1d O&amp;M Costs ES'!BF320=0,"",'[1]4.1d O&amp;M Costs ES'!BF311+'[1]4.1d O&amp;M Costs ES'!BF320)</f>
        <v>36392.514208330322</v>
      </c>
      <c r="I63" s="19">
        <f>+IF('[1]4.1d O&amp;M Costs ES'!BG311+'[1]4.1d O&amp;M Costs ES'!BG320=0,"",'[1]4.1d O&amp;M Costs ES'!BG311+'[1]4.1d O&amp;M Costs ES'!BG320)</f>
        <v>16731.500240798436</v>
      </c>
      <c r="J63" s="19">
        <f>+IF('[1]4.1d O&amp;M Costs ES'!BH311+'[1]4.1d O&amp;M Costs ES'!BH320=0,"",'[1]4.1d O&amp;M Costs ES'!BH311+'[1]4.1d O&amp;M Costs ES'!BH320)</f>
        <v>41390.033817017284</v>
      </c>
      <c r="K63" s="19">
        <f>+IF('[1]4.1d O&amp;M Costs ES'!BI311+'[1]4.1d O&amp;M Costs ES'!BI320=0,"",'[1]4.1d O&amp;M Costs ES'!BI311+'[1]4.1d O&amp;M Costs ES'!BI320)</f>
        <v>19029.11562558548</v>
      </c>
      <c r="L63" s="19">
        <f>+IF('[1]4.1d O&amp;M Costs ES'!BJ311+'[1]4.1d O&amp;M Costs ES'!BJ320=0,"",'[1]4.1d O&amp;M Costs ES'!BJ311+'[1]4.1d O&amp;M Costs ES'!BJ320)</f>
        <v>47073.826489890998</v>
      </c>
      <c r="M63" s="19">
        <f>+IF('[1]4.1d O&amp;M Costs ES'!BK311+'[1]4.1d O&amp;M Costs ES'!BK320=0,"",'[1]4.1d O&amp;M Costs ES'!BK311+'[1]4.1d O&amp;M Costs ES'!BK320)</f>
        <v>21642.245840509371</v>
      </c>
      <c r="N63" s="19">
        <f>+IF('[1]4.1d O&amp;M Costs ES'!BL311+'[1]4.1d O&amp;M Costs ES'!BL320=0,"",'[1]4.1d O&amp;M Costs ES'!BL311+'[1]4.1d O&amp;M Costs ES'!BL320)</f>
        <v>53538.133121536383</v>
      </c>
      <c r="O63" s="19">
        <f>+IF('[1]4.1d O&amp;M Costs ES'!BM311+'[1]4.1d O&amp;M Costs ES'!BM320=0,"",'[1]4.1d O&amp;M Costs ES'!BM311+'[1]4.1d O&amp;M Costs ES'!BM320)</f>
        <v>24614.218245186268</v>
      </c>
      <c r="P63" s="19">
        <f>+IF('[1]4.1d O&amp;M Costs ES'!BN311+'[1]4.1d O&amp;M Costs ES'!BN320=0,"",'[1]4.1d O&amp;M Costs ES'!BN311+'[1]4.1d O&amp;M Costs ES'!BN320)</f>
        <v>60890.136023993924</v>
      </c>
      <c r="Q63" s="19">
        <f>+IF('[1]4.1d O&amp;M Costs ES'!BO311+'[1]4.1d O&amp;M Costs ES'!BO320=0,"",'[1]4.1d O&amp;M Costs ES'!BO311+'[1]4.1d O&amp;M Costs ES'!BO320)</f>
        <v>27994.310030783803</v>
      </c>
      <c r="R63" s="19">
        <f>+IF('[1]4.1d O&amp;M Costs ES'!BP311+'[1]4.1d O&amp;M Costs ES'!BP320=0,"",'[1]4.1d O&amp;M Costs ES'!BP311+'[1]4.1d O&amp;M Costs ES'!BP320)</f>
        <v>69251.736077608017</v>
      </c>
      <c r="S63" s="19">
        <f>+IF('[1]4.1d O&amp;M Costs ES'!BQ311+'[1]4.1d O&amp;M Costs ES'!BQ320=0,"",'[1]4.1d O&amp;M Costs ES'!BQ311+'[1]4.1d O&amp;M Costs ES'!BQ320)</f>
        <v>31838.565267166472</v>
      </c>
      <c r="T63" s="19">
        <f>+IF('[1]4.1d O&amp;M Costs ES'!BR311+'[1]4.1d O&amp;M Costs ES'!BR320=0,"",'[1]4.1d O&amp;M Costs ES'!BR311+'[1]4.1d O&amp;M Costs ES'!BR320)</f>
        <v>78761.573925091507</v>
      </c>
      <c r="U63" s="19">
        <f>+IF('[1]4.1d O&amp;M Costs ES'!BS311+'[1]4.1d O&amp;M Costs ES'!BS320=0,"",'[1]4.1d O&amp;M Costs ES'!BS311+'[1]4.1d O&amp;M Costs ES'!BS320)</f>
        <v>36210.724149190144</v>
      </c>
      <c r="V63" s="19">
        <f>+IF('[1]4.1d O&amp;M Costs ES'!BT311+'[1]4.1d O&amp;M Costs ES'!BT320=0,"",'[1]4.1d O&amp;M Costs ES'!BT311+'[1]4.1d O&amp;M Costs ES'!BT320)</f>
        <v>89577.328721488448</v>
      </c>
      <c r="W63" s="15">
        <f t="shared" ref="W63" si="21">SUM(C63:V63)</f>
        <v>754088.77948439762</v>
      </c>
    </row>
    <row r="64" spans="1:23" x14ac:dyDescent="0.25">
      <c r="A64" s="34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8"/>
    </row>
    <row r="65" spans="2:23" x14ac:dyDescent="0.25">
      <c r="W65" s="1"/>
    </row>
    <row r="66" spans="2:23" x14ac:dyDescent="0.25">
      <c r="B66" s="20" t="s">
        <v>2</v>
      </c>
      <c r="C66" s="21">
        <f t="shared" ref="C66:U66" si="22">+C63+C59+C55+C47+C43+C38+C36+C31+C25+C19+C12+C7+C61</f>
        <v>163702.06167600307</v>
      </c>
      <c r="D66" s="21">
        <f t="shared" si="22"/>
        <v>281528.20360836922</v>
      </c>
      <c r="E66" s="21">
        <f t="shared" si="22"/>
        <v>112405.81824121393</v>
      </c>
      <c r="F66" s="21">
        <f t="shared" si="22"/>
        <v>245126.55977830605</v>
      </c>
      <c r="G66" s="21">
        <f t="shared" si="22"/>
        <v>198720.08356093356</v>
      </c>
      <c r="H66" s="21">
        <f t="shared" si="22"/>
        <v>245843.70258179607</v>
      </c>
      <c r="I66" s="21">
        <f t="shared" si="22"/>
        <v>124619.85754821761</v>
      </c>
      <c r="J66" s="21">
        <f t="shared" si="22"/>
        <v>269133.89803712588</v>
      </c>
      <c r="K66" s="21">
        <f t="shared" si="22"/>
        <v>145390.00085220978</v>
      </c>
      <c r="L66" s="21">
        <f t="shared" si="22"/>
        <v>430222.06759798649</v>
      </c>
      <c r="M66" s="21">
        <f t="shared" si="22"/>
        <v>266313.71629299305</v>
      </c>
      <c r="N66" s="21">
        <f t="shared" si="22"/>
        <v>424103.95218867745</v>
      </c>
      <c r="O66" s="21">
        <f t="shared" si="22"/>
        <v>183332.05792844517</v>
      </c>
      <c r="P66" s="21">
        <f t="shared" si="22"/>
        <v>392941.48850536265</v>
      </c>
      <c r="Q66" s="21">
        <f t="shared" si="22"/>
        <v>324566.30456668418</v>
      </c>
      <c r="R66" s="21">
        <f t="shared" si="22"/>
        <v>413582.50379131408</v>
      </c>
      <c r="S66" s="21">
        <f t="shared" si="22"/>
        <v>237140.56785290249</v>
      </c>
      <c r="T66" s="21">
        <f t="shared" si="22"/>
        <v>468872.09981994441</v>
      </c>
      <c r="U66" s="21">
        <f t="shared" si="22"/>
        <v>269705.35936677834</v>
      </c>
      <c r="V66" s="21">
        <f>+V63+V59+V55+V47+V43+V38+V36+V31+V25+V19+V12+V7+V61</f>
        <v>727436.67668061052</v>
      </c>
      <c r="W66" s="22">
        <f>SUM(C66:V66)</f>
        <v>5924686.9804758737</v>
      </c>
    </row>
    <row r="69" spans="2:23" x14ac:dyDescent="0.25">
      <c r="W69" s="1"/>
    </row>
  </sheetData>
  <mergeCells count="29">
    <mergeCell ref="A57:A60"/>
    <mergeCell ref="B60:V60"/>
    <mergeCell ref="A61:A62"/>
    <mergeCell ref="B62:V62"/>
    <mergeCell ref="A63:A64"/>
    <mergeCell ref="B64:V64"/>
    <mergeCell ref="B44:V44"/>
    <mergeCell ref="A45:A48"/>
    <mergeCell ref="B48:V48"/>
    <mergeCell ref="A49:A56"/>
    <mergeCell ref="B56:V56"/>
    <mergeCell ref="A40:A44"/>
    <mergeCell ref="B32:V32"/>
    <mergeCell ref="A27:A32"/>
    <mergeCell ref="A33:A37"/>
    <mergeCell ref="B37:V37"/>
    <mergeCell ref="A38:A39"/>
    <mergeCell ref="B39:V39"/>
    <mergeCell ref="B20:V20"/>
    <mergeCell ref="A9:A13"/>
    <mergeCell ref="B13:V13"/>
    <mergeCell ref="A14:A20"/>
    <mergeCell ref="A21:A26"/>
    <mergeCell ref="B26:V26"/>
    <mergeCell ref="A1:A2"/>
    <mergeCell ref="B1:B2"/>
    <mergeCell ref="C1:W1"/>
    <mergeCell ref="A3:A8"/>
    <mergeCell ref="B8:V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69"/>
  <sheetViews>
    <sheetView topLeftCell="A46" zoomScaleNormal="100" workbookViewId="0">
      <selection activeCell="A66" sqref="A66"/>
    </sheetView>
  </sheetViews>
  <sheetFormatPr defaultColWidth="11.5703125" defaultRowHeight="15" x14ac:dyDescent="0.25"/>
  <cols>
    <col min="1" max="1" width="27.140625" style="9" customWidth="1"/>
    <col min="2" max="2" width="31.85546875" style="9" customWidth="1"/>
    <col min="3" max="3" width="11" style="9" bestFit="1" customWidth="1"/>
    <col min="4" max="22" width="11.140625" style="9" bestFit="1" customWidth="1"/>
    <col min="23" max="23" width="12.7109375" style="9" bestFit="1" customWidth="1"/>
    <col min="24" max="28" width="11.42578125" style="9" customWidth="1"/>
    <col min="29" max="29" width="102.28515625" style="9" bestFit="1" customWidth="1"/>
    <col min="30" max="16384" width="11.5703125" style="9"/>
  </cols>
  <sheetData>
    <row r="1" spans="1:31" x14ac:dyDescent="0.25">
      <c r="A1" s="30" t="s">
        <v>0</v>
      </c>
      <c r="B1" s="30" t="s">
        <v>1</v>
      </c>
      <c r="C1" s="30" t="s">
        <v>48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AC1" s="23"/>
      <c r="AD1" s="23" t="s">
        <v>28</v>
      </c>
      <c r="AE1" s="9">
        <v>6</v>
      </c>
    </row>
    <row r="2" spans="1:31" x14ac:dyDescent="0.25">
      <c r="A2" s="30"/>
      <c r="B2" s="30"/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J2" s="10">
        <v>8</v>
      </c>
      <c r="K2" s="10">
        <v>9</v>
      </c>
      <c r="L2" s="10">
        <v>10</v>
      </c>
      <c r="M2" s="10">
        <v>11</v>
      </c>
      <c r="N2" s="10">
        <v>12</v>
      </c>
      <c r="O2" s="10">
        <v>13</v>
      </c>
      <c r="P2" s="10">
        <v>14</v>
      </c>
      <c r="Q2" s="10">
        <v>15</v>
      </c>
      <c r="R2" s="10">
        <v>16</v>
      </c>
      <c r="S2" s="10">
        <v>17</v>
      </c>
      <c r="T2" s="10">
        <v>18</v>
      </c>
      <c r="U2" s="10">
        <v>19</v>
      </c>
      <c r="V2" s="10">
        <v>20</v>
      </c>
      <c r="W2" s="10" t="s">
        <v>2</v>
      </c>
      <c r="AC2" s="24" t="s">
        <v>50</v>
      </c>
      <c r="AD2" s="25">
        <v>625</v>
      </c>
      <c r="AE2" s="9">
        <v>625</v>
      </c>
    </row>
    <row r="3" spans="1:31" x14ac:dyDescent="0.25">
      <c r="A3" s="34" t="str">
        <f>CONCATENATE("2.1.1 Establish ",AD12," tree nurseries focused on native species")</f>
        <v>2.1.1 Establish 5 tree nurseries focused on native species</v>
      </c>
      <c r="B3" s="7" t="s">
        <v>18</v>
      </c>
      <c r="C3" s="13">
        <f>IF('[1]4.1e O&amp;M Costs NIC'!BA268=0,"",'[1]4.1e O&amp;M Costs NIC'!BA268)</f>
        <v>1413.7499045319096</v>
      </c>
      <c r="D3" s="13">
        <f>IF('[1]4.1e O&amp;M Costs NIC'!BB268=0,"",'[1]4.1e O&amp;M Costs NIC'!BB268)</f>
        <v>1488.6883527155192</v>
      </c>
      <c r="E3" s="13">
        <f>IF('[1]4.1e O&amp;M Costs NIC'!BC268=0,"",'[1]4.1e O&amp;M Costs NIC'!BC268)</f>
        <v>1567.5990529913593</v>
      </c>
      <c r="F3" s="13">
        <f>IF('[1]4.1e O&amp;M Costs NIC'!BD268=0,"",'[1]4.1e O&amp;M Costs NIC'!BD268)</f>
        <v>1650.6925619837889</v>
      </c>
      <c r="G3" s="13">
        <f>IF('[1]4.1e O&amp;M Costs NIC'!BE268=0,"",'[1]4.1e O&amp;M Costs NIC'!BE268)</f>
        <v>1738.1905972634086</v>
      </c>
      <c r="H3" s="13">
        <f>IF('[1]4.1e O&amp;M Costs NIC'!BF268=0,"",'[1]4.1e O&amp;M Costs NIC'!BF268)</f>
        <v>1830.3266289538151</v>
      </c>
      <c r="I3" s="13">
        <f>IF('[1]4.1e O&amp;M Costs NIC'!BG268=0,"",'[1]4.1e O&amp;M Costs NIC'!BG268)</f>
        <v>1927.3465026975739</v>
      </c>
      <c r="J3" s="13">
        <f>IF('[1]4.1e O&amp;M Costs NIC'!BH268=0,"",'[1]4.1e O&amp;M Costs NIC'!BH268)</f>
        <v>2029.5090956436613</v>
      </c>
      <c r="K3" s="13">
        <f>IF('[1]4.1e O&amp;M Costs NIC'!BI268=0,"",'[1]4.1e O&amp;M Costs NIC'!BI268)</f>
        <v>2137.0870072067491</v>
      </c>
      <c r="L3" s="13">
        <f>IF('[1]4.1e O&amp;M Costs NIC'!BJ268=0,"",'[1]4.1e O&amp;M Costs NIC'!BJ268)</f>
        <v>2250.3672864414657</v>
      </c>
      <c r="M3" s="13">
        <f>IF('[1]4.1e O&amp;M Costs NIC'!BK268=0,"",'[1]4.1e O&amp;M Costs NIC'!BK268)</f>
        <v>2369.6521979724903</v>
      </c>
      <c r="N3" s="13">
        <f>IF('[1]4.1e O&amp;M Costs NIC'!BL268=0,"",'[1]4.1e O&amp;M Costs NIC'!BL268)</f>
        <v>2495.2600285241992</v>
      </c>
      <c r="O3" s="13">
        <f>IF('[1]4.1e O&amp;M Costs NIC'!BM268=0,"",'[1]4.1e O&amp;M Costs NIC'!BM268)</f>
        <v>2627.5259362019119</v>
      </c>
      <c r="P3" s="13">
        <f>IF('[1]4.1e O&amp;M Costs NIC'!BN268=0,"",'[1]4.1e O&amp;M Costs NIC'!BN268)</f>
        <v>2766.8028447908828</v>
      </c>
      <c r="Q3" s="13">
        <f>IF('[1]4.1e O&amp;M Costs NIC'!BO268=0,"",'[1]4.1e O&amp;M Costs NIC'!BO268)</f>
        <v>2913.4623854592705</v>
      </c>
      <c r="R3" s="13">
        <f>IF('[1]4.1e O&amp;M Costs NIC'!BP268=0,"",'[1]4.1e O&amp;M Costs NIC'!BP268)</f>
        <v>3067.895888377825</v>
      </c>
      <c r="S3" s="13">
        <f>IF('[1]4.1e O&amp;M Costs NIC'!BQ268=0,"",'[1]4.1e O&amp;M Costs NIC'!BQ268)</f>
        <v>3230.5154269022378</v>
      </c>
      <c r="T3" s="13">
        <f>IF('[1]4.1e O&amp;M Costs NIC'!BR268=0,"",'[1]4.1e O&amp;M Costs NIC'!BR268)</f>
        <v>3401.7549171043042</v>
      </c>
      <c r="U3" s="13">
        <f>IF('[1]4.1e O&amp;M Costs NIC'!BS268=0,"",'[1]4.1e O&amp;M Costs NIC'!BS268)</f>
        <v>3582.0712755858035</v>
      </c>
      <c r="V3" s="13">
        <f>IF('[1]4.1e O&amp;M Costs NIC'!BT268=0,"",'[1]4.1e O&amp;M Costs NIC'!BT268)</f>
        <v>3771.9456386644424</v>
      </c>
      <c r="W3" s="17">
        <f t="shared" ref="W3:W7" si="0">SUM(C3:V3)</f>
        <v>48260.443530012628</v>
      </c>
      <c r="AC3" s="25" t="s">
        <v>51</v>
      </c>
      <c r="AD3" s="25">
        <v>275</v>
      </c>
      <c r="AE3" s="9">
        <v>275</v>
      </c>
    </row>
    <row r="4" spans="1:31" x14ac:dyDescent="0.25">
      <c r="A4" s="34"/>
      <c r="B4" s="7" t="s">
        <v>49</v>
      </c>
      <c r="C4" s="13">
        <f>IF('[1]4.1e O&amp;M Costs NIC'!BA271+'[1]4.1e O&amp;M Costs NIC'!BA262-'[1]4.1e O&amp;M Costs NIC'!BA255-'[1]4.1e O&amp;M Costs NIC'!BA260-'[1]4.1e O&amp;M Costs NIC'!BA268=0,"",'[1]4.1e O&amp;M Costs NIC'!BA271+'[1]4.1e O&amp;M Costs NIC'!BA262-'[1]4.1e O&amp;M Costs NIC'!BA255-'[1]4.1e O&amp;M Costs NIC'!BA260-'[1]4.1e O&amp;M Costs NIC'!BA268)</f>
        <v>15757.026508740313</v>
      </c>
      <c r="D4" s="13">
        <f>IF('[1]4.1e O&amp;M Costs NIC'!BB271+'[1]4.1e O&amp;M Costs NIC'!BB262-'[1]4.1e O&amp;M Costs NIC'!BB255-'[1]4.1e O&amp;M Costs NIC'!BB260-'[1]4.1e O&amp;M Costs NIC'!BB268=0,"",'[1]4.1e O&amp;M Costs NIC'!BB271+'[1]4.1e O&amp;M Costs NIC'!BB262-'[1]4.1e O&amp;M Costs NIC'!BB255-'[1]4.1e O&amp;M Costs NIC'!BB260-'[1]4.1e O&amp;M Costs NIC'!BB268)</f>
        <v>16592.257061731201</v>
      </c>
      <c r="E4" s="13">
        <f>IF('[1]4.1e O&amp;M Costs NIC'!BC271+'[1]4.1e O&amp;M Costs NIC'!BC262-'[1]4.1e O&amp;M Costs NIC'!BC255-'[1]4.1e O&amp;M Costs NIC'!BC260-'[1]4.1e O&amp;M Costs NIC'!BC268=0,"",'[1]4.1e O&amp;M Costs NIC'!BC271+'[1]4.1e O&amp;M Costs NIC'!BC262-'[1]4.1e O&amp;M Costs NIC'!BC255-'[1]4.1e O&amp;M Costs NIC'!BC260-'[1]4.1e O&amp;M Costs NIC'!BC268)</f>
        <v>17471.760566618341</v>
      </c>
      <c r="F4" s="13">
        <f>IF('[1]4.1e O&amp;M Costs NIC'!BD271+'[1]4.1e O&amp;M Costs NIC'!BD262-'[1]4.1e O&amp;M Costs NIC'!BD255-'[1]4.1e O&amp;M Costs NIC'!BD260-'[1]4.1e O&amp;M Costs NIC'!BD268=0,"",'[1]4.1e O&amp;M Costs NIC'!BD271+'[1]4.1e O&amp;M Costs NIC'!BD262-'[1]4.1e O&amp;M Costs NIC'!BD255-'[1]4.1e O&amp;M Costs NIC'!BD260-'[1]4.1e O&amp;M Costs NIC'!BD268)</f>
        <v>18397.883793718735</v>
      </c>
      <c r="G4" s="13">
        <f>IF('[1]4.1e O&amp;M Costs NIC'!BE271+'[1]4.1e O&amp;M Costs NIC'!BE262-'[1]4.1e O&amp;M Costs NIC'!BE255-'[1]4.1e O&amp;M Costs NIC'!BE260-'[1]4.1e O&amp;M Costs NIC'!BE268=0,"",'[1]4.1e O&amp;M Costs NIC'!BE271+'[1]4.1e O&amp;M Costs NIC'!BE262-'[1]4.1e O&amp;M Costs NIC'!BE255-'[1]4.1e O&amp;M Costs NIC'!BE260-'[1]4.1e O&amp;M Costs NIC'!BE268)</f>
        <v>19373.097908283187</v>
      </c>
      <c r="H4" s="13">
        <f>IF('[1]4.1e O&amp;M Costs NIC'!BF271+'[1]4.1e O&amp;M Costs NIC'!BF262-'[1]4.1e O&amp;M Costs NIC'!BF255-'[1]4.1e O&amp;M Costs NIC'!BF260-'[1]4.1e O&amp;M Costs NIC'!BF268=0,"",'[1]4.1e O&amp;M Costs NIC'!BF271+'[1]4.1e O&amp;M Costs NIC'!BF262-'[1]4.1e O&amp;M Costs NIC'!BF255-'[1]4.1e O&amp;M Costs NIC'!BF260-'[1]4.1e O&amp;M Costs NIC'!BF268)</f>
        <v>20400.005064281588</v>
      </c>
      <c r="I4" s="13">
        <f>IF('[1]4.1e O&amp;M Costs NIC'!BG271+'[1]4.1e O&amp;M Costs NIC'!BG262-'[1]4.1e O&amp;M Costs NIC'!BG255-'[1]4.1e O&amp;M Costs NIC'!BG260-'[1]4.1e O&amp;M Costs NIC'!BG268=0,"",'[1]4.1e O&amp;M Costs NIC'!BG271+'[1]4.1e O&amp;M Costs NIC'!BG262-'[1]4.1e O&amp;M Costs NIC'!BG255-'[1]4.1e O&amp;M Costs NIC'!BG260-'[1]4.1e O&amp;M Costs NIC'!BG268)</f>
        <v>21481.345347704068</v>
      </c>
      <c r="J4" s="13">
        <f>IF('[1]4.1e O&amp;M Costs NIC'!BH271+'[1]4.1e O&amp;M Costs NIC'!BH262-'[1]4.1e O&amp;M Costs NIC'!BH255-'[1]4.1e O&amp;M Costs NIC'!BH260-'[1]4.1e O&amp;M Costs NIC'!BH268=0,"",'[1]4.1e O&amp;M Costs NIC'!BH271+'[1]4.1e O&amp;M Costs NIC'!BH262-'[1]4.1e O&amp;M Costs NIC'!BH255-'[1]4.1e O&amp;M Costs NIC'!BH260-'[1]4.1e O&amp;M Costs NIC'!BH268)</f>
        <v>22620.004087904759</v>
      </c>
      <c r="K4" s="13">
        <f>IF('[1]4.1e O&amp;M Costs NIC'!BI271+'[1]4.1e O&amp;M Costs NIC'!BI262-'[1]4.1e O&amp;M Costs NIC'!BI255-'[1]4.1e O&amp;M Costs NIC'!BI260-'[1]4.1e O&amp;M Costs NIC'!BI268=0,"",'[1]4.1e O&amp;M Costs NIC'!BI271+'[1]4.1e O&amp;M Costs NIC'!BI262-'[1]4.1e O&amp;M Costs NIC'!BI255-'[1]4.1e O&amp;M Costs NIC'!BI260-'[1]4.1e O&amp;M Costs NIC'!BI268)</f>
        <v>23819.019556496947</v>
      </c>
      <c r="L4" s="13">
        <f>IF('[1]4.1e O&amp;M Costs NIC'!BJ271+'[1]4.1e O&amp;M Costs NIC'!BJ262-'[1]4.1e O&amp;M Costs NIC'!BJ255-'[1]4.1e O&amp;M Costs NIC'!BJ260-'[1]4.1e O&amp;M Costs NIC'!BJ268=0,"",'[1]4.1e O&amp;M Costs NIC'!BJ271+'[1]4.1e O&amp;M Costs NIC'!BJ262-'[1]4.1e O&amp;M Costs NIC'!BJ255-'[1]4.1e O&amp;M Costs NIC'!BJ260-'[1]4.1e O&amp;M Costs NIC'!BJ268)</f>
        <v>25081.591074342556</v>
      </c>
      <c r="M4" s="13">
        <f>IF('[1]4.1e O&amp;M Costs NIC'!BK271+'[1]4.1e O&amp;M Costs NIC'!BK262-'[1]4.1e O&amp;M Costs NIC'!BK255-'[1]4.1e O&amp;M Costs NIC'!BK260-'[1]4.1e O&amp;M Costs NIC'!BK268=0,"",'[1]4.1e O&amp;M Costs NIC'!BK271+'[1]4.1e O&amp;M Costs NIC'!BK262-'[1]4.1e O&amp;M Costs NIC'!BK255-'[1]4.1e O&amp;M Costs NIC'!BK260-'[1]4.1e O&amp;M Costs NIC'!BK268)</f>
        <v>26411.087548267646</v>
      </c>
      <c r="N4" s="13">
        <f>IF('[1]4.1e O&amp;M Costs NIC'!BL271+'[1]4.1e O&amp;M Costs NIC'!BL262-'[1]4.1e O&amp;M Costs NIC'!BL255-'[1]4.1e O&amp;M Costs NIC'!BL260-'[1]4.1e O&amp;M Costs NIC'!BL268=0,"",'[1]4.1e O&amp;M Costs NIC'!BL271+'[1]4.1e O&amp;M Costs NIC'!BL262-'[1]4.1e O&amp;M Costs NIC'!BL255-'[1]4.1e O&amp;M Costs NIC'!BL260-'[1]4.1e O&amp;M Costs NIC'!BL268)</f>
        <v>27811.056460282489</v>
      </c>
      <c r="O4" s="13">
        <f>IF('[1]4.1e O&amp;M Costs NIC'!BM271+'[1]4.1e O&amp;M Costs NIC'!BM262-'[1]4.1e O&amp;M Costs NIC'!BM255-'[1]4.1e O&amp;M Costs NIC'!BM260-'[1]4.1e O&amp;M Costs NIC'!BM268=0,"",'[1]4.1e O&amp;M Costs NIC'!BM271+'[1]4.1e O&amp;M Costs NIC'!BM262-'[1]4.1e O&amp;M Costs NIC'!BM255-'[1]4.1e O&amp;M Costs NIC'!BM260-'[1]4.1e O&amp;M Costs NIC'!BM268)</f>
        <v>29285.233333291981</v>
      </c>
      <c r="P4" s="13">
        <f>IF('[1]4.1e O&amp;M Costs NIC'!BN271+'[1]4.1e O&amp;M Costs NIC'!BN262-'[1]4.1e O&amp;M Costs NIC'!BN255-'[1]4.1e O&amp;M Costs NIC'!BN260-'[1]4.1e O&amp;M Costs NIC'!BN268=0,"",'[1]4.1e O&amp;M Costs NIC'!BN271+'[1]4.1e O&amp;M Costs NIC'!BN262-'[1]4.1e O&amp;M Costs NIC'!BN255-'[1]4.1e O&amp;M Costs NIC'!BN260-'[1]4.1e O&amp;M Costs NIC'!BN268)</f>
        <v>30837.551698553656</v>
      </c>
      <c r="Q4" s="13">
        <f>IF('[1]4.1e O&amp;M Costs NIC'!BO271+'[1]4.1e O&amp;M Costs NIC'!BO262-'[1]4.1e O&amp;M Costs NIC'!BO255-'[1]4.1e O&amp;M Costs NIC'!BO260-'[1]4.1e O&amp;M Costs NIC'!BO268=0,"",'[1]4.1e O&amp;M Costs NIC'!BO271+'[1]4.1e O&amp;M Costs NIC'!BO262-'[1]4.1e O&amp;M Costs NIC'!BO255-'[1]4.1e O&amp;M Costs NIC'!BO260-'[1]4.1e O&amp;M Costs NIC'!BO268)</f>
        <v>32472.1535914794</v>
      </c>
      <c r="R4" s="13">
        <f>IF('[1]4.1e O&amp;M Costs NIC'!BP271+'[1]4.1e O&amp;M Costs NIC'!BP262-'[1]4.1e O&amp;M Costs NIC'!BP255-'[1]4.1e O&amp;M Costs NIC'!BP260-'[1]4.1e O&amp;M Costs NIC'!BP268=0,"",'[1]4.1e O&amp;M Costs NIC'!BP271+'[1]4.1e O&amp;M Costs NIC'!BP262-'[1]4.1e O&amp;M Costs NIC'!BP255-'[1]4.1e O&amp;M Costs NIC'!BP260-'[1]4.1e O&amp;M Costs NIC'!BP268)</f>
        <v>34193.400603786715</v>
      </c>
      <c r="S4" s="13">
        <f>IF('[1]4.1e O&amp;M Costs NIC'!BQ271+'[1]4.1e O&amp;M Costs NIC'!BQ262-'[1]4.1e O&amp;M Costs NIC'!BQ255-'[1]4.1e O&amp;M Costs NIC'!BQ260-'[1]4.1e O&amp;M Costs NIC'!BQ268=0,"",'[1]4.1e O&amp;M Costs NIC'!BQ271+'[1]4.1e O&amp;M Costs NIC'!BQ262-'[1]4.1e O&amp;M Costs NIC'!BQ255-'[1]4.1e O&amp;M Costs NIC'!BQ260-'[1]4.1e O&amp;M Costs NIC'!BQ268)</f>
        <v>36005.885521489814</v>
      </c>
      <c r="T4" s="13">
        <f>IF('[1]4.1e O&amp;M Costs NIC'!BR271+'[1]4.1e O&amp;M Costs NIC'!BR262-'[1]4.1e O&amp;M Costs NIC'!BR255-'[1]4.1e O&amp;M Costs NIC'!BR260-'[1]4.1e O&amp;M Costs NIC'!BR268=0,"",'[1]4.1e O&amp;M Costs NIC'!BR271+'[1]4.1e O&amp;M Costs NIC'!BR262-'[1]4.1e O&amp;M Costs NIC'!BR255-'[1]4.1e O&amp;M Costs NIC'!BR260-'[1]4.1e O&amp;M Costs NIC'!BR268)</f>
        <v>37914.444579784162</v>
      </c>
      <c r="U4" s="13">
        <f>IF('[1]4.1e O&amp;M Costs NIC'!BS271+'[1]4.1e O&amp;M Costs NIC'!BS262-'[1]4.1e O&amp;M Costs NIC'!BS255-'[1]4.1e O&amp;M Costs NIC'!BS260-'[1]4.1e O&amp;M Costs NIC'!BS268=0,"",'[1]4.1e O&amp;M Costs NIC'!BS271+'[1]4.1e O&amp;M Costs NIC'!BS262-'[1]4.1e O&amp;M Costs NIC'!BS255-'[1]4.1e O&amp;M Costs NIC'!BS260-'[1]4.1e O&amp;M Costs NIC'!BS268)</f>
        <v>39924.170367523991</v>
      </c>
      <c r="V4" s="13">
        <f>IF('[1]4.1e O&amp;M Costs NIC'!BT271+'[1]4.1e O&amp;M Costs NIC'!BT262-'[1]4.1e O&amp;M Costs NIC'!BT255-'[1]4.1e O&amp;M Costs NIC'!BT260-'[1]4.1e O&amp;M Costs NIC'!BT268=0,"",'[1]4.1e O&amp;M Costs NIC'!BT271+'[1]4.1e O&amp;M Costs NIC'!BT262-'[1]4.1e O&amp;M Costs NIC'!BT255-'[1]4.1e O&amp;M Costs NIC'!BT260-'[1]4.1e O&amp;M Costs NIC'!BT268)</f>
        <v>42040.42541572568</v>
      </c>
      <c r="W4" s="17">
        <f t="shared" si="0"/>
        <v>537889.40009000734</v>
      </c>
      <c r="AC4" s="25" t="s">
        <v>52</v>
      </c>
      <c r="AD4" s="25">
        <v>625</v>
      </c>
      <c r="AE4" s="9">
        <v>625</v>
      </c>
    </row>
    <row r="5" spans="1:31" x14ac:dyDescent="0.25">
      <c r="A5" s="34"/>
      <c r="B5" s="7" t="s">
        <v>19</v>
      </c>
      <c r="C5" s="13" t="str">
        <f>+IF('[1]4.1e O&amp;M Costs NIC'!BA260=0,"",'[1]4.1e O&amp;M Costs NIC'!BA260)</f>
        <v/>
      </c>
      <c r="D5" s="13" t="str">
        <f>+IF('[1]4.1e O&amp;M Costs NIC'!BB260=0,"",'[1]4.1e O&amp;M Costs NIC'!BB260)</f>
        <v/>
      </c>
      <c r="E5" s="13" t="str">
        <f>+IF('[1]4.1e O&amp;M Costs NIC'!BC260=0,"",'[1]4.1e O&amp;M Costs NIC'!BC260)</f>
        <v/>
      </c>
      <c r="F5" s="13" t="str">
        <f>+IF('[1]4.1e O&amp;M Costs NIC'!BD260=0,"",'[1]4.1e O&amp;M Costs NIC'!BD260)</f>
        <v/>
      </c>
      <c r="G5" s="13">
        <f>+IF('[1]4.1e O&amp;M Costs NIC'!BE260=0,"",'[1]4.1e O&amp;M Costs NIC'!BE260)</f>
        <v>180.36913628094439</v>
      </c>
      <c r="H5" s="13" t="str">
        <f>+IF('[1]4.1e O&amp;M Costs NIC'!BF260=0,"",'[1]4.1e O&amp;M Costs NIC'!BF260)</f>
        <v/>
      </c>
      <c r="I5" s="13" t="str">
        <f>+IF('[1]4.1e O&amp;M Costs NIC'!BG260=0,"",'[1]4.1e O&amp;M Costs NIC'!BG260)</f>
        <v/>
      </c>
      <c r="J5" s="13" t="str">
        <f>+IF('[1]4.1e O&amp;M Costs NIC'!BH260=0,"",'[1]4.1e O&amp;M Costs NIC'!BH260)</f>
        <v/>
      </c>
      <c r="K5" s="13" t="str">
        <f>+IF('[1]4.1e O&amp;M Costs NIC'!BI260=0,"",'[1]4.1e O&amp;M Costs NIC'!BI260)</f>
        <v/>
      </c>
      <c r="L5" s="13">
        <f>+IF('[1]4.1e O&amp;M Costs NIC'!BJ260=0,"",'[1]4.1e O&amp;M Costs NIC'!BJ260)</f>
        <v>233.51685621207474</v>
      </c>
      <c r="M5" s="13" t="str">
        <f>+IF('[1]4.1e O&amp;M Costs NIC'!BK260=0,"",'[1]4.1e O&amp;M Costs NIC'!BK260)</f>
        <v/>
      </c>
      <c r="N5" s="13" t="str">
        <f>+IF('[1]4.1e O&amp;M Costs NIC'!BL260=0,"",'[1]4.1e O&amp;M Costs NIC'!BL260)</f>
        <v/>
      </c>
      <c r="O5" s="13" t="str">
        <f>+IF('[1]4.1e O&amp;M Costs NIC'!BM260=0,"",'[1]4.1e O&amp;M Costs NIC'!BM260)</f>
        <v/>
      </c>
      <c r="P5" s="13" t="str">
        <f>+IF('[1]4.1e O&amp;M Costs NIC'!BN260=0,"",'[1]4.1e O&amp;M Costs NIC'!BN260)</f>
        <v/>
      </c>
      <c r="Q5" s="13">
        <f>+IF('[1]4.1e O&amp;M Costs NIC'!BO260=0,"",'[1]4.1e O&amp;M Costs NIC'!BO260)</f>
        <v>302.32512756636061</v>
      </c>
      <c r="R5" s="13" t="str">
        <f>+IF('[1]4.1e O&amp;M Costs NIC'!BP260=0,"",'[1]4.1e O&amp;M Costs NIC'!BP260)</f>
        <v/>
      </c>
      <c r="S5" s="13" t="str">
        <f>+IF('[1]4.1e O&amp;M Costs NIC'!BQ260=0,"",'[1]4.1e O&amp;M Costs NIC'!BQ260)</f>
        <v/>
      </c>
      <c r="T5" s="13" t="str">
        <f>+IF('[1]4.1e O&amp;M Costs NIC'!BR260=0,"",'[1]4.1e O&amp;M Costs NIC'!BR260)</f>
        <v/>
      </c>
      <c r="U5" s="13" t="str">
        <f>+IF('[1]4.1e O&amp;M Costs NIC'!BS260=0,"",'[1]4.1e O&amp;M Costs NIC'!BS260)</f>
        <v/>
      </c>
      <c r="V5" s="13">
        <f>+IF('[1]4.1e O&amp;M Costs NIC'!BT260=0,"",'[1]4.1e O&amp;M Costs NIC'!BT260)</f>
        <v>391.40850147026788</v>
      </c>
      <c r="W5" s="17">
        <f t="shared" si="0"/>
        <v>1107.6196215296477</v>
      </c>
      <c r="AC5" s="25" t="s">
        <v>53</v>
      </c>
      <c r="AD5" s="25">
        <v>300</v>
      </c>
      <c r="AE5" s="9">
        <v>300</v>
      </c>
    </row>
    <row r="6" spans="1:31" x14ac:dyDescent="0.25">
      <c r="A6" s="34"/>
      <c r="B6" s="7" t="s">
        <v>20</v>
      </c>
      <c r="C6" s="13" t="str">
        <f>+IF('[1]4.1e O&amp;M Costs NIC'!BA255=0,"",'[1]4.1e O&amp;M Costs NIC'!BA255)</f>
        <v/>
      </c>
      <c r="D6" s="13" t="str">
        <f>+IF('[1]4.1e O&amp;M Costs NIC'!BB255=0,"",'[1]4.1e O&amp;M Costs NIC'!BB255)</f>
        <v/>
      </c>
      <c r="E6" s="13" t="str">
        <f>+IF('[1]4.1e O&amp;M Costs NIC'!BC255=0,"",'[1]4.1e O&amp;M Costs NIC'!BC255)</f>
        <v/>
      </c>
      <c r="F6" s="13" t="str">
        <f>+IF('[1]4.1e O&amp;M Costs NIC'!BD255=0,"",'[1]4.1e O&amp;M Costs NIC'!BD255)</f>
        <v/>
      </c>
      <c r="G6" s="13">
        <f>+IF('[1]4.1e O&amp;M Costs NIC'!BE255=0,"",'[1]4.1e O&amp;M Costs NIC'!BE255)</f>
        <v>300.61522713490734</v>
      </c>
      <c r="H6" s="13" t="str">
        <f>+IF('[1]4.1e O&amp;M Costs NIC'!BF255=0,"",'[1]4.1e O&amp;M Costs NIC'!BF255)</f>
        <v/>
      </c>
      <c r="I6" s="13" t="str">
        <f>+IF('[1]4.1e O&amp;M Costs NIC'!BG255=0,"",'[1]4.1e O&amp;M Costs NIC'!BG255)</f>
        <v/>
      </c>
      <c r="J6" s="13" t="str">
        <f>+IF('[1]4.1e O&amp;M Costs NIC'!BH255=0,"",'[1]4.1e O&amp;M Costs NIC'!BH255)</f>
        <v/>
      </c>
      <c r="K6" s="13" t="str">
        <f>+IF('[1]4.1e O&amp;M Costs NIC'!BI255=0,"",'[1]4.1e O&amp;M Costs NIC'!BI255)</f>
        <v/>
      </c>
      <c r="L6" s="13">
        <f>+IF('[1]4.1e O&amp;M Costs NIC'!BJ255=0,"",'[1]4.1e O&amp;M Costs NIC'!BJ255)</f>
        <v>389.19476035345792</v>
      </c>
      <c r="M6" s="13" t="str">
        <f>+IF('[1]4.1e O&amp;M Costs NIC'!BK255=0,"",'[1]4.1e O&amp;M Costs NIC'!BK255)</f>
        <v/>
      </c>
      <c r="N6" s="13" t="str">
        <f>+IF('[1]4.1e O&amp;M Costs NIC'!BL255=0,"",'[1]4.1e O&amp;M Costs NIC'!BL255)</f>
        <v/>
      </c>
      <c r="O6" s="13" t="str">
        <f>+IF('[1]4.1e O&amp;M Costs NIC'!BM255=0,"",'[1]4.1e O&amp;M Costs NIC'!BM255)</f>
        <v/>
      </c>
      <c r="P6" s="13" t="str">
        <f>+IF('[1]4.1e O&amp;M Costs NIC'!BN255=0,"",'[1]4.1e O&amp;M Costs NIC'!BN255)</f>
        <v/>
      </c>
      <c r="Q6" s="13">
        <f>+IF('[1]4.1e O&amp;M Costs NIC'!BO255=0,"",'[1]4.1e O&amp;M Costs NIC'!BO255)</f>
        <v>503.87521261060095</v>
      </c>
      <c r="R6" s="13" t="str">
        <f>+IF('[1]4.1e O&amp;M Costs NIC'!BP255=0,"",'[1]4.1e O&amp;M Costs NIC'!BP255)</f>
        <v/>
      </c>
      <c r="S6" s="13" t="str">
        <f>+IF('[1]4.1e O&amp;M Costs NIC'!BQ255=0,"",'[1]4.1e O&amp;M Costs NIC'!BQ255)</f>
        <v/>
      </c>
      <c r="T6" s="13" t="str">
        <f>+IF('[1]4.1e O&amp;M Costs NIC'!BR255=0,"",'[1]4.1e O&amp;M Costs NIC'!BR255)</f>
        <v/>
      </c>
      <c r="U6" s="13" t="str">
        <f>+IF('[1]4.1e O&amp;M Costs NIC'!BS255=0,"",'[1]4.1e O&amp;M Costs NIC'!BS255)</f>
        <v/>
      </c>
      <c r="V6" s="13">
        <f>+IF('[1]4.1e O&amp;M Costs NIC'!BT255=0,"",'[1]4.1e O&amp;M Costs NIC'!BT255)</f>
        <v>652.34750245044654</v>
      </c>
      <c r="W6" s="17">
        <f t="shared" si="0"/>
        <v>1846.032702549413</v>
      </c>
      <c r="AC6" s="25" t="s">
        <v>54</v>
      </c>
      <c r="AD6" s="25">
        <v>900</v>
      </c>
      <c r="AE6" s="9">
        <v>900</v>
      </c>
    </row>
    <row r="7" spans="1:31" s="20" customFormat="1" ht="30" x14ac:dyDescent="0.25">
      <c r="A7" s="34"/>
      <c r="B7" s="14" t="s">
        <v>2</v>
      </c>
      <c r="C7" s="15">
        <f>SUM(C3:C6)</f>
        <v>17170.776413272222</v>
      </c>
      <c r="D7" s="15">
        <f t="shared" ref="D7:V7" si="1">SUM(D3:D6)</f>
        <v>18080.94541444672</v>
      </c>
      <c r="E7" s="15">
        <f t="shared" si="1"/>
        <v>19039.359619609699</v>
      </c>
      <c r="F7" s="15">
        <f t="shared" si="1"/>
        <v>20048.576355702524</v>
      </c>
      <c r="G7" s="15">
        <f t="shared" si="1"/>
        <v>21592.272868962446</v>
      </c>
      <c r="H7" s="15">
        <f t="shared" si="1"/>
        <v>22230.331693235403</v>
      </c>
      <c r="I7" s="15">
        <f t="shared" si="1"/>
        <v>23408.691850401643</v>
      </c>
      <c r="J7" s="15">
        <f t="shared" si="1"/>
        <v>24649.513183548421</v>
      </c>
      <c r="K7" s="15">
        <f t="shared" si="1"/>
        <v>25956.106563703695</v>
      </c>
      <c r="L7" s="15">
        <f t="shared" si="1"/>
        <v>27954.669977349553</v>
      </c>
      <c r="M7" s="15">
        <f t="shared" si="1"/>
        <v>28780.739746240135</v>
      </c>
      <c r="N7" s="15">
        <f t="shared" si="1"/>
        <v>30306.316488806689</v>
      </c>
      <c r="O7" s="15">
        <f t="shared" si="1"/>
        <v>31912.759269493894</v>
      </c>
      <c r="P7" s="15">
        <f t="shared" si="1"/>
        <v>33604.35454334454</v>
      </c>
      <c r="Q7" s="15">
        <f t="shared" si="1"/>
        <v>36191.816317115634</v>
      </c>
      <c r="R7" s="15">
        <f t="shared" si="1"/>
        <v>37261.29649216454</v>
      </c>
      <c r="S7" s="15">
        <f t="shared" si="1"/>
        <v>39236.400948392053</v>
      </c>
      <c r="T7" s="15">
        <f t="shared" si="1"/>
        <v>41316.199496888468</v>
      </c>
      <c r="U7" s="15">
        <f t="shared" si="1"/>
        <v>43506.241643109795</v>
      </c>
      <c r="V7" s="15">
        <f t="shared" si="1"/>
        <v>46856.127058310834</v>
      </c>
      <c r="W7" s="17">
        <f t="shared" si="0"/>
        <v>589103.4959440988</v>
      </c>
      <c r="AC7" s="25" t="s">
        <v>55</v>
      </c>
      <c r="AD7" s="25">
        <v>250</v>
      </c>
      <c r="AE7" s="9">
        <v>250</v>
      </c>
    </row>
    <row r="8" spans="1:31" x14ac:dyDescent="0.25">
      <c r="A8" s="34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8"/>
      <c r="AC8" s="25" t="s">
        <v>56</v>
      </c>
      <c r="AD8" s="25">
        <v>165</v>
      </c>
      <c r="AE8" s="9">
        <v>165</v>
      </c>
    </row>
    <row r="9" spans="1:31" x14ac:dyDescent="0.25">
      <c r="A9" s="31" t="str">
        <f>CONCATENATE("2.1.2 Establish ",AD2," ha of forest protection zones.")</f>
        <v>2.1.2 Establish 625 ha of forest protection zones.</v>
      </c>
      <c r="B9" s="4" t="s">
        <v>4</v>
      </c>
      <c r="C9" s="11" t="str">
        <f>IF('[1]4.1e O&amp;M Costs NIC'!BA7=0,"",'[1]4.1e O&amp;M Costs NIC'!BA7)</f>
        <v/>
      </c>
      <c r="D9" s="11">
        <f>IF('[1]4.1e O&amp;M Costs NIC'!BB7=0,"",'[1]4.1e O&amp;M Costs NIC'!BB7)</f>
        <v>193.09838115102653</v>
      </c>
      <c r="E9" s="11" t="str">
        <f>IF('[1]4.1e O&amp;M Costs NIC'!BC7=0,"",'[1]4.1e O&amp;M Costs NIC'!BC7)</f>
        <v/>
      </c>
      <c r="F9" s="11">
        <f>IF('[1]4.1e O&amp;M Costs NIC'!BD7=0,"",'[1]4.1e O&amp;M Costs NIC'!BD7)</f>
        <v>214.11201405296472</v>
      </c>
      <c r="G9" s="11" t="str">
        <f>IF('[1]4.1e O&amp;M Costs NIC'!BE7=0,"",'[1]4.1e O&amp;M Costs NIC'!BE7)</f>
        <v/>
      </c>
      <c r="H9" s="11">
        <f>IF('[1]4.1e O&amp;M Costs NIC'!BF7=0,"",'[1]4.1e O&amp;M Costs NIC'!BF7)</f>
        <v>237.41242307961861</v>
      </c>
      <c r="I9" s="11" t="str">
        <f>IF('[1]4.1e O&amp;M Costs NIC'!BG7=0,"",'[1]4.1e O&amp;M Costs NIC'!BG7)</f>
        <v/>
      </c>
      <c r="J9" s="11">
        <f>IF('[1]4.1e O&amp;M Costs NIC'!BH7=0,"",'[1]4.1e O&amp;M Costs NIC'!BH7)</f>
        <v>263.2484631086275</v>
      </c>
      <c r="K9" s="11" t="str">
        <f>IF('[1]4.1e O&amp;M Costs NIC'!BI7=0,"",'[1]4.1e O&amp;M Costs NIC'!BI7)</f>
        <v/>
      </c>
      <c r="L9" s="11">
        <f>IF('[1]4.1e O&amp;M Costs NIC'!BJ7=0,"",'[1]4.1e O&amp;M Costs NIC'!BJ7)</f>
        <v>291.89607026509344</v>
      </c>
      <c r="M9" s="11" t="str">
        <f>IF('[1]4.1e O&amp;M Costs NIC'!BK7=0,"",'[1]4.1e O&amp;M Costs NIC'!BK7)</f>
        <v/>
      </c>
      <c r="N9" s="11">
        <f>IF('[1]4.1e O&amp;M Costs NIC'!BL7=0,"",'[1]4.1e O&amp;M Costs NIC'!BL7)</f>
        <v>323.66120899648263</v>
      </c>
      <c r="O9" s="11" t="str">
        <f>IF('[1]4.1e O&amp;M Costs NIC'!BM7=0,"",'[1]4.1e O&amp;M Costs NIC'!BM7)</f>
        <v/>
      </c>
      <c r="P9" s="11">
        <f>IF('[1]4.1e O&amp;M Costs NIC'!BN7=0,"",'[1]4.1e O&amp;M Costs NIC'!BN7)</f>
        <v>358.88313985839977</v>
      </c>
      <c r="Q9" s="11" t="str">
        <f>IF('[1]4.1e O&amp;M Costs NIC'!BO7=0,"",'[1]4.1e O&amp;M Costs NIC'!BO7)</f>
        <v/>
      </c>
      <c r="R9" s="11">
        <f>IF('[1]4.1e O&amp;M Costs NIC'!BP7=0,"",'[1]4.1e O&amp;M Costs NIC'!BP7)</f>
        <v>397.93804291209779</v>
      </c>
      <c r="S9" s="11" t="str">
        <f>IF('[1]4.1e O&amp;M Costs NIC'!BQ7=0,"",'[1]4.1e O&amp;M Costs NIC'!BQ7)</f>
        <v/>
      </c>
      <c r="T9" s="11">
        <f>IF('[1]4.1e O&amp;M Costs NIC'!BR7=0,"",'[1]4.1e O&amp;M Costs NIC'!BR7)</f>
        <v>441.24303543262204</v>
      </c>
      <c r="U9" s="11" t="str">
        <f>IF('[1]4.1e O&amp;M Costs NIC'!BS7=0,"",'[1]4.1e O&amp;M Costs NIC'!BS7)</f>
        <v/>
      </c>
      <c r="V9" s="11">
        <f>IF('[1]4.1e O&amp;M Costs NIC'!BT7=0,"",'[1]4.1e O&amp;M Costs NIC'!BT7)</f>
        <v>489.26062683783488</v>
      </c>
      <c r="W9" s="17">
        <f>SUM(C9:V9)</f>
        <v>3210.7534056947679</v>
      </c>
      <c r="AC9" s="25" t="s">
        <v>57</v>
      </c>
      <c r="AD9" s="25">
        <v>165</v>
      </c>
      <c r="AE9" s="9">
        <v>165</v>
      </c>
    </row>
    <row r="10" spans="1:31" x14ac:dyDescent="0.25">
      <c r="A10" s="31"/>
      <c r="B10" s="4" t="s">
        <v>5</v>
      </c>
      <c r="C10" s="11" t="str">
        <f>IF('[1]4.1e O&amp;M Costs NIC'!BA17=0,"",'[1]4.1e O&amp;M Costs NIC'!BA17)</f>
        <v/>
      </c>
      <c r="D10" s="11" t="str">
        <f>IF('[1]4.1e O&amp;M Costs NIC'!BB17=0,"",'[1]4.1e O&amp;M Costs NIC'!BB17)</f>
        <v/>
      </c>
      <c r="E10" s="11" t="str">
        <f>IF('[1]4.1e O&amp;M Costs NIC'!BC17=0,"",'[1]4.1e O&amp;M Costs NIC'!BC17)</f>
        <v/>
      </c>
      <c r="F10" s="11" t="str">
        <f>IF('[1]4.1e O&amp;M Costs NIC'!BD17=0,"",'[1]4.1e O&amp;M Costs NIC'!BD17)</f>
        <v/>
      </c>
      <c r="G10" s="11">
        <f>IF('[1]4.1e O&amp;M Costs NIC'!BE17=0,"",'[1]4.1e O&amp;M Costs NIC'!BE17)</f>
        <v>865.71038435461867</v>
      </c>
      <c r="H10" s="11" t="str">
        <f>IF('[1]4.1e O&amp;M Costs NIC'!BF17=0,"",'[1]4.1e O&amp;M Costs NIC'!BF17)</f>
        <v/>
      </c>
      <c r="I10" s="11" t="str">
        <f>IF('[1]4.1e O&amp;M Costs NIC'!BG17=0,"",'[1]4.1e O&amp;M Costs NIC'!BG17)</f>
        <v/>
      </c>
      <c r="J10" s="11" t="str">
        <f>IF('[1]4.1e O&amp;M Costs NIC'!BH17=0,"",'[1]4.1e O&amp;M Costs NIC'!BH17)</f>
        <v/>
      </c>
      <c r="K10" s="11" t="str">
        <f>IF('[1]4.1e O&amp;M Costs NIC'!BI17=0,"",'[1]4.1e O&amp;M Costs NIC'!BI17)</f>
        <v/>
      </c>
      <c r="L10" s="11">
        <f>IF('[1]4.1e O&amp;M Costs NIC'!BJ17=0,"",'[1]4.1e O&amp;M Costs NIC'!BJ17)</f>
        <v>1135.7510187163391</v>
      </c>
      <c r="M10" s="11" t="str">
        <f>IF('[1]4.1e O&amp;M Costs NIC'!BK17=0,"",'[1]4.1e O&amp;M Costs NIC'!BK17)</f>
        <v/>
      </c>
      <c r="N10" s="11" t="str">
        <f>IF('[1]4.1e O&amp;M Costs NIC'!BL17=0,"",'[1]4.1e O&amp;M Costs NIC'!BL17)</f>
        <v/>
      </c>
      <c r="O10" s="11" t="str">
        <f>IF('[1]4.1e O&amp;M Costs NIC'!BM17=0,"",'[1]4.1e O&amp;M Costs NIC'!BM17)</f>
        <v/>
      </c>
      <c r="P10" s="11" t="str">
        <f>IF('[1]4.1e O&amp;M Costs NIC'!BN17=0,"",'[1]4.1e O&amp;M Costs NIC'!BN17)</f>
        <v/>
      </c>
      <c r="Q10" s="11">
        <f>IF('[1]4.1e O&amp;M Costs NIC'!BO17=0,"",'[1]4.1e O&amp;M Costs NIC'!BO17)</f>
        <v>1490.0253015641442</v>
      </c>
      <c r="R10" s="11" t="str">
        <f>IF('[1]4.1e O&amp;M Costs NIC'!BP17=0,"",'[1]4.1e O&amp;M Costs NIC'!BP17)</f>
        <v/>
      </c>
      <c r="S10" s="11" t="str">
        <f>IF('[1]4.1e O&amp;M Costs NIC'!BQ17=0,"",'[1]4.1e O&amp;M Costs NIC'!BQ17)</f>
        <v/>
      </c>
      <c r="T10" s="11" t="str">
        <f>IF('[1]4.1e O&amp;M Costs NIC'!BR17=0,"",'[1]4.1e O&amp;M Costs NIC'!BR17)</f>
        <v/>
      </c>
      <c r="U10" s="11" t="str">
        <f>IF('[1]4.1e O&amp;M Costs NIC'!BS17=0,"",'[1]4.1e O&amp;M Costs NIC'!BS17)</f>
        <v/>
      </c>
      <c r="V10" s="11">
        <f>IF('[1]4.1e O&amp;M Costs NIC'!BT17=0,"",'[1]4.1e O&amp;M Costs NIC'!BT17)</f>
        <v>1954.8081953830251</v>
      </c>
      <c r="W10" s="17">
        <f>SUM(C10:V10)</f>
        <v>5446.294900018127</v>
      </c>
      <c r="AC10" s="25" t="s">
        <v>58</v>
      </c>
      <c r="AD10" s="25">
        <v>165</v>
      </c>
      <c r="AE10" s="9">
        <v>165</v>
      </c>
    </row>
    <row r="11" spans="1:31" x14ac:dyDescent="0.25">
      <c r="A11" s="31"/>
      <c r="B11" s="4" t="s">
        <v>6</v>
      </c>
      <c r="C11" s="11">
        <f>IF('[1]4.1e O&amp;M Costs NIC'!BA8=0,"",'[1]4.1e O&amp;M Costs NIC'!BA8)</f>
        <v>611.26028027639973</v>
      </c>
      <c r="D11" s="11">
        <f>IF('[1]4.1e O&amp;M Costs NIC'!BB8=0,"",'[1]4.1e O&amp;M Costs NIC'!BB8)</f>
        <v>643.66127050342175</v>
      </c>
      <c r="E11" s="11">
        <f>IF('[1]4.1e O&amp;M Costs NIC'!BC8=0,"",'[1]4.1e O&amp;M Costs NIC'!BC8)</f>
        <v>677.7797355960065</v>
      </c>
      <c r="F11" s="11">
        <f>IF('[1]4.1e O&amp;M Costs NIC'!BD8=0,"",'[1]4.1e O&amp;M Costs NIC'!BD8)</f>
        <v>713.70671350988243</v>
      </c>
      <c r="G11" s="11">
        <f>IF('[1]4.1e O&amp;M Costs NIC'!BE8=0,"",'[1]4.1e O&amp;M Costs NIC'!BE8)</f>
        <v>751.53806783726827</v>
      </c>
      <c r="H11" s="11">
        <f>IF('[1]4.1e O&amp;M Costs NIC'!BF8=0,"",'[1]4.1e O&amp;M Costs NIC'!BF8)</f>
        <v>791.37474359872863</v>
      </c>
      <c r="I11" s="11">
        <f>IF('[1]4.1e O&amp;M Costs NIC'!BG8=0,"",'[1]4.1e O&amp;M Costs NIC'!BG8)</f>
        <v>833.32303659375202</v>
      </c>
      <c r="J11" s="11">
        <f>IF('[1]4.1e O&amp;M Costs NIC'!BH8=0,"",'[1]4.1e O&amp;M Costs NIC'!BH8)</f>
        <v>877.49487702875842</v>
      </c>
      <c r="K11" s="11">
        <f>IF('[1]4.1e O&amp;M Costs NIC'!BI8=0,"",'[1]4.1e O&amp;M Costs NIC'!BI8)</f>
        <v>924.00812817933956</v>
      </c>
      <c r="L11" s="11">
        <f>IF('[1]4.1e O&amp;M Costs NIC'!BJ8=0,"",'[1]4.1e O&amp;M Costs NIC'!BJ8)</f>
        <v>972.98690088364481</v>
      </c>
      <c r="M11" s="11">
        <f>IF('[1]4.1e O&amp;M Costs NIC'!BK8=0,"",'[1]4.1e O&amp;M Costs NIC'!BK8)</f>
        <v>1024.561884706078</v>
      </c>
      <c r="N11" s="11">
        <f>IF('[1]4.1e O&amp;M Costs NIC'!BL8=0,"",'[1]4.1e O&amp;M Costs NIC'!BL8)</f>
        <v>1078.8706966549421</v>
      </c>
      <c r="O11" s="11">
        <f>IF('[1]4.1e O&amp;M Costs NIC'!BM8=0,"",'[1]4.1e O&amp;M Costs NIC'!BM8)</f>
        <v>1136.0582483845108</v>
      </c>
      <c r="P11" s="11">
        <f>IF('[1]4.1e O&amp;M Costs NIC'!BN8=0,"",'[1]4.1e O&amp;M Costs NIC'!BN8)</f>
        <v>1196.2771328613326</v>
      </c>
      <c r="Q11" s="11">
        <f>IF('[1]4.1e O&amp;M Costs NIC'!BO8=0,"",'[1]4.1e O&amp;M Costs NIC'!BO8)</f>
        <v>1259.6880315265021</v>
      </c>
      <c r="R11" s="11">
        <f>IF('[1]4.1e O&amp;M Costs NIC'!BP8=0,"",'[1]4.1e O&amp;M Costs NIC'!BP8)</f>
        <v>1326.4601430403259</v>
      </c>
      <c r="S11" s="11">
        <f>IF('[1]4.1e O&amp;M Costs NIC'!BQ8=0,"",'[1]4.1e O&amp;M Costs NIC'!BQ8)</f>
        <v>1396.7716347533974</v>
      </c>
      <c r="T11" s="11">
        <f>IF('[1]4.1e O&amp;M Costs NIC'!BR8=0,"",'[1]4.1e O&amp;M Costs NIC'!BR8)</f>
        <v>1470.8101181087402</v>
      </c>
      <c r="U11" s="11">
        <f>IF('[1]4.1e O&amp;M Costs NIC'!BS8=0,"",'[1]4.1e O&amp;M Costs NIC'!BS8)</f>
        <v>1548.7731492435255</v>
      </c>
      <c r="V11" s="11">
        <f>IF('[1]4.1e O&amp;M Costs NIC'!BT8=0,"",'[1]4.1e O&amp;M Costs NIC'!BT8)</f>
        <v>1630.8687561261163</v>
      </c>
      <c r="W11" s="17">
        <f>SUM(C11:V11)</f>
        <v>20866.273549412675</v>
      </c>
      <c r="AC11" s="25" t="s">
        <v>59</v>
      </c>
      <c r="AD11" s="25">
        <v>15</v>
      </c>
      <c r="AE11" s="9">
        <v>15</v>
      </c>
    </row>
    <row r="12" spans="1:31" x14ac:dyDescent="0.25">
      <c r="A12" s="31"/>
      <c r="B12" s="12" t="s">
        <v>2</v>
      </c>
      <c r="C12" s="17">
        <f t="shared" ref="C12:W12" si="2">SUM(C9:C11)</f>
        <v>611.26028027639973</v>
      </c>
      <c r="D12" s="17">
        <f t="shared" si="2"/>
        <v>836.75965165444825</v>
      </c>
      <c r="E12" s="17">
        <f t="shared" si="2"/>
        <v>677.7797355960065</v>
      </c>
      <c r="F12" s="17">
        <f t="shared" si="2"/>
        <v>927.81872756284713</v>
      </c>
      <c r="G12" s="17">
        <f t="shared" si="2"/>
        <v>1617.2484521918868</v>
      </c>
      <c r="H12" s="17">
        <f t="shared" si="2"/>
        <v>1028.7871666783471</v>
      </c>
      <c r="I12" s="17">
        <f t="shared" si="2"/>
        <v>833.32303659375202</v>
      </c>
      <c r="J12" s="17">
        <f t="shared" si="2"/>
        <v>1140.743340137386</v>
      </c>
      <c r="K12" s="17">
        <f t="shared" si="2"/>
        <v>924.00812817933956</v>
      </c>
      <c r="L12" s="17">
        <f t="shared" si="2"/>
        <v>2400.6339898650772</v>
      </c>
      <c r="M12" s="17">
        <f t="shared" si="2"/>
        <v>1024.561884706078</v>
      </c>
      <c r="N12" s="17">
        <f t="shared" si="2"/>
        <v>1402.5319056514247</v>
      </c>
      <c r="O12" s="17">
        <f t="shared" si="2"/>
        <v>1136.0582483845108</v>
      </c>
      <c r="P12" s="17">
        <f t="shared" si="2"/>
        <v>1555.1602727197323</v>
      </c>
      <c r="Q12" s="17">
        <f t="shared" si="2"/>
        <v>2749.7133330906463</v>
      </c>
      <c r="R12" s="17">
        <f t="shared" si="2"/>
        <v>1724.3981859524238</v>
      </c>
      <c r="S12" s="17">
        <f t="shared" si="2"/>
        <v>1396.7716347533974</v>
      </c>
      <c r="T12" s="17">
        <f t="shared" si="2"/>
        <v>1912.0531535413622</v>
      </c>
      <c r="U12" s="17">
        <f t="shared" si="2"/>
        <v>1548.7731492435255</v>
      </c>
      <c r="V12" s="17">
        <f t="shared" si="2"/>
        <v>4074.9375783469764</v>
      </c>
      <c r="W12" s="17">
        <f t="shared" si="2"/>
        <v>29523.32185512557</v>
      </c>
      <c r="AC12" s="24" t="s">
        <v>60</v>
      </c>
      <c r="AD12" s="25">
        <v>5</v>
      </c>
      <c r="AE12" s="9">
        <v>5</v>
      </c>
    </row>
    <row r="13" spans="1:31" x14ac:dyDescent="0.25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AC13" s="25" t="s">
        <v>61</v>
      </c>
      <c r="AD13" s="25">
        <v>15</v>
      </c>
      <c r="AE13" s="9">
        <v>15</v>
      </c>
    </row>
    <row r="14" spans="1:31" x14ac:dyDescent="0.25">
      <c r="A14" s="34" t="str">
        <f>CONCATENATE("2.1.3 Protect and restore ",AD3," ha of natural forest in major recharge areas and riparian zones.")</f>
        <v>2.1.3 Protect and restore 275 ha of natural forest in major recharge areas and riparian zones.</v>
      </c>
      <c r="B14" s="7" t="s">
        <v>4</v>
      </c>
      <c r="C14" s="13" t="str">
        <f>IF('[1]4.1e O&amp;M Costs NIC'!BA30=0,"",'[1]4.1e O&amp;M Costs NIC'!BA30)</f>
        <v/>
      </c>
      <c r="D14" s="13">
        <f>IF('[1]4.1e O&amp;M Costs NIC'!BB30=0,"",'[1]4.1e O&amp;M Costs NIC'!BB30)</f>
        <v>84.963287706451666</v>
      </c>
      <c r="E14" s="13" t="str">
        <f>IF('[1]4.1e O&amp;M Costs NIC'!BC30=0,"",'[1]4.1e O&amp;M Costs NIC'!BC30)</f>
        <v/>
      </c>
      <c r="F14" s="13">
        <f>IF('[1]4.1e O&amp;M Costs NIC'!BD30=0,"",'[1]4.1e O&amp;M Costs NIC'!BD30)</f>
        <v>94.209286183304471</v>
      </c>
      <c r="G14" s="13" t="str">
        <f>IF('[1]4.1e O&amp;M Costs NIC'!BE30=0,"",'[1]4.1e O&amp;M Costs NIC'!BE30)</f>
        <v/>
      </c>
      <c r="H14" s="13">
        <f>IF('[1]4.1e O&amp;M Costs NIC'!BF30=0,"",'[1]4.1e O&amp;M Costs NIC'!BF30)</f>
        <v>104.46146615503218</v>
      </c>
      <c r="I14" s="13" t="str">
        <f>IF('[1]4.1e O&amp;M Costs NIC'!BG30=0,"",'[1]4.1e O&amp;M Costs NIC'!BG30)</f>
        <v/>
      </c>
      <c r="J14" s="13">
        <f>IF('[1]4.1e O&amp;M Costs NIC'!BH30=0,"",'[1]4.1e O&amp;M Costs NIC'!BH30)</f>
        <v>115.82932376779611</v>
      </c>
      <c r="K14" s="13" t="str">
        <f>IF('[1]4.1e O&amp;M Costs NIC'!BI30=0,"",'[1]4.1e O&amp;M Costs NIC'!BI30)</f>
        <v/>
      </c>
      <c r="L14" s="13">
        <f>IF('[1]4.1e O&amp;M Costs NIC'!BJ30=0,"",'[1]4.1e O&amp;M Costs NIC'!BJ30)</f>
        <v>128.43427091664111</v>
      </c>
      <c r="M14" s="13" t="str">
        <f>IF('[1]4.1e O&amp;M Costs NIC'!BK30=0,"",'[1]4.1e O&amp;M Costs NIC'!BK30)</f>
        <v/>
      </c>
      <c r="N14" s="13">
        <f>IF('[1]4.1e O&amp;M Costs NIC'!BL30=0,"",'[1]4.1e O&amp;M Costs NIC'!BL30)</f>
        <v>142.41093195845235</v>
      </c>
      <c r="O14" s="13" t="str">
        <f>IF('[1]4.1e O&amp;M Costs NIC'!BM30=0,"",'[1]4.1e O&amp;M Costs NIC'!BM30)</f>
        <v/>
      </c>
      <c r="P14" s="13">
        <f>IF('[1]4.1e O&amp;M Costs NIC'!BN30=0,"",'[1]4.1e O&amp;M Costs NIC'!BN30)</f>
        <v>157.90858153769591</v>
      </c>
      <c r="Q14" s="13" t="str">
        <f>IF('[1]4.1e O&amp;M Costs NIC'!BO30=0,"",'[1]4.1e O&amp;M Costs NIC'!BO30)</f>
        <v/>
      </c>
      <c r="R14" s="13">
        <f>IF('[1]4.1e O&amp;M Costs NIC'!BP30=0,"",'[1]4.1e O&amp;M Costs NIC'!BP30)</f>
        <v>175.09273888132304</v>
      </c>
      <c r="S14" s="13" t="str">
        <f>IF('[1]4.1e O&amp;M Costs NIC'!BQ30=0,"",'[1]4.1e O&amp;M Costs NIC'!BQ30)</f>
        <v/>
      </c>
      <c r="T14" s="13">
        <f>IF('[1]4.1e O&amp;M Costs NIC'!BR30=0,"",'[1]4.1e O&amp;M Costs NIC'!BR30)</f>
        <v>194.14693559035368</v>
      </c>
      <c r="U14" s="13" t="str">
        <f>IF('[1]4.1e O&amp;M Costs NIC'!BS30=0,"",'[1]4.1e O&amp;M Costs NIC'!BS30)</f>
        <v/>
      </c>
      <c r="V14" s="13">
        <f>IF('[1]4.1e O&amp;M Costs NIC'!BT30=0,"",'[1]4.1e O&amp;M Costs NIC'!BT30)</f>
        <v>215.27467580864734</v>
      </c>
      <c r="W14" s="15">
        <f t="shared" ref="W14" si="3">SUM(C14:V14)</f>
        <v>1412.7314985056978</v>
      </c>
      <c r="AC14" s="25" t="s">
        <v>62</v>
      </c>
      <c r="AD14" s="25">
        <v>15</v>
      </c>
      <c r="AE14" s="9">
        <v>15</v>
      </c>
    </row>
    <row r="15" spans="1:31" x14ac:dyDescent="0.25">
      <c r="A15" s="34"/>
      <c r="B15" s="7" t="s">
        <v>6</v>
      </c>
      <c r="C15" s="13">
        <f>IF('[1]4.1e O&amp;M Costs NIC'!BA31=0,"",'[1]4.1e O&amp;M Costs NIC'!BA31)</f>
        <v>268.95452332161585</v>
      </c>
      <c r="D15" s="13">
        <f>IF('[1]4.1e O&amp;M Costs NIC'!BB31=0,"",'[1]4.1e O&amp;M Costs NIC'!BB31)</f>
        <v>283.21095902150557</v>
      </c>
      <c r="E15" s="13">
        <f>IF('[1]4.1e O&amp;M Costs NIC'!BC31=0,"",'[1]4.1e O&amp;M Costs NIC'!BC31)</f>
        <v>298.22308366224286</v>
      </c>
      <c r="F15" s="13">
        <f>IF('[1]4.1e O&amp;M Costs NIC'!BD31=0,"",'[1]4.1e O&amp;M Costs NIC'!BD31)</f>
        <v>314.03095394434831</v>
      </c>
      <c r="G15" s="13">
        <f>IF('[1]4.1e O&amp;M Costs NIC'!BE31=0,"",'[1]4.1e O&amp;M Costs NIC'!BE31)</f>
        <v>330.676749848398</v>
      </c>
      <c r="H15" s="13">
        <f>IF('[1]4.1e O&amp;M Costs NIC'!BF31=0,"",'[1]4.1e O&amp;M Costs NIC'!BF31)</f>
        <v>348.20488718344063</v>
      </c>
      <c r="I15" s="13">
        <f>IF('[1]4.1e O&amp;M Costs NIC'!BG31=0,"",'[1]4.1e O&amp;M Costs NIC'!BG31)</f>
        <v>366.66213610125089</v>
      </c>
      <c r="J15" s="13">
        <f>IF('[1]4.1e O&amp;M Costs NIC'!BH31=0,"",'[1]4.1e O&amp;M Costs NIC'!BH31)</f>
        <v>386.09774589265368</v>
      </c>
      <c r="K15" s="13">
        <f>IF('[1]4.1e O&amp;M Costs NIC'!BI31=0,"",'[1]4.1e O&amp;M Costs NIC'!BI31)</f>
        <v>406.56357639890939</v>
      </c>
      <c r="L15" s="13">
        <f>IF('[1]4.1e O&amp;M Costs NIC'!BJ31=0,"",'[1]4.1e O&amp;M Costs NIC'!BJ31)</f>
        <v>428.1142363888037</v>
      </c>
      <c r="M15" s="13">
        <f>IF('[1]4.1e O&amp;M Costs NIC'!BK31=0,"",'[1]4.1e O&amp;M Costs NIC'!BK31)</f>
        <v>450.80722927067433</v>
      </c>
      <c r="N15" s="13">
        <f>IF('[1]4.1e O&amp;M Costs NIC'!BL31=0,"",'[1]4.1e O&amp;M Costs NIC'!BL31)</f>
        <v>474.70310652817449</v>
      </c>
      <c r="O15" s="13">
        <f>IF('[1]4.1e O&amp;M Costs NIC'!BM31=0,"",'[1]4.1e O&amp;M Costs NIC'!BM31)</f>
        <v>499.86562928918471</v>
      </c>
      <c r="P15" s="13">
        <f>IF('[1]4.1e O&amp;M Costs NIC'!BN31=0,"",'[1]4.1e O&amp;M Costs NIC'!BN31)</f>
        <v>526.36193845898629</v>
      </c>
      <c r="Q15" s="13">
        <f>IF('[1]4.1e O&amp;M Costs NIC'!BO31=0,"",'[1]4.1e O&amp;M Costs NIC'!BO31)</f>
        <v>554.262733871661</v>
      </c>
      <c r="R15" s="13">
        <f>IF('[1]4.1e O&amp;M Costs NIC'!BP31=0,"",'[1]4.1e O&amp;M Costs NIC'!BP31)</f>
        <v>583.6424629377434</v>
      </c>
      <c r="S15" s="13">
        <f>IF('[1]4.1e O&amp;M Costs NIC'!BQ31=0,"",'[1]4.1e O&amp;M Costs NIC'!BQ31)</f>
        <v>614.57951929149488</v>
      </c>
      <c r="T15" s="13">
        <f>IF('[1]4.1e O&amp;M Costs NIC'!BR31=0,"",'[1]4.1e O&amp;M Costs NIC'!BR31)</f>
        <v>647.15645196784567</v>
      </c>
      <c r="U15" s="13">
        <f>IF('[1]4.1e O&amp;M Costs NIC'!BS31=0,"",'[1]4.1e O&amp;M Costs NIC'!BS31)</f>
        <v>681.46018566715122</v>
      </c>
      <c r="V15" s="13">
        <f>IF('[1]4.1e O&amp;M Costs NIC'!BT31=0,"",'[1]4.1e O&amp;M Costs NIC'!BT31)</f>
        <v>717.58225269549109</v>
      </c>
      <c r="W15" s="15">
        <f>SUM(C15:V15)</f>
        <v>9181.1603617415767</v>
      </c>
      <c r="AE15" s="9">
        <f>SUM(AE2:AE14)</f>
        <v>3520</v>
      </c>
    </row>
    <row r="16" spans="1:31" x14ac:dyDescent="0.25">
      <c r="A16" s="34"/>
      <c r="B16" s="7" t="s">
        <v>5</v>
      </c>
      <c r="C16" s="13" t="str">
        <f>IF('[1]4.1e O&amp;M Costs NIC'!BA40=0,"",'[1]4.1e O&amp;M Costs NIC'!BA40)</f>
        <v/>
      </c>
      <c r="D16" s="13" t="str">
        <f>IF('[1]4.1e O&amp;M Costs NIC'!BB40=0,"",'[1]4.1e O&amp;M Costs NIC'!BB40)</f>
        <v/>
      </c>
      <c r="E16" s="13" t="str">
        <f>IF('[1]4.1e O&amp;M Costs NIC'!BC40=0,"",'[1]4.1e O&amp;M Costs NIC'!BC40)</f>
        <v/>
      </c>
      <c r="F16" s="13" t="str">
        <f>IF('[1]4.1e O&amp;M Costs NIC'!BD40=0,"",'[1]4.1e O&amp;M Costs NIC'!BD40)</f>
        <v/>
      </c>
      <c r="G16" s="13">
        <f>IF('[1]4.1e O&amp;M Costs NIC'!BE40=0,"",'[1]4.1e O&amp;M Costs NIC'!BE40)</f>
        <v>1904.5628455801611</v>
      </c>
      <c r="H16" s="13" t="str">
        <f>IF('[1]4.1e O&amp;M Costs NIC'!BF40=0,"",'[1]4.1e O&amp;M Costs NIC'!BF40)</f>
        <v/>
      </c>
      <c r="I16" s="13" t="str">
        <f>IF('[1]4.1e O&amp;M Costs NIC'!BG40=0,"",'[1]4.1e O&amp;M Costs NIC'!BG40)</f>
        <v/>
      </c>
      <c r="J16" s="13" t="str">
        <f>IF('[1]4.1e O&amp;M Costs NIC'!BH40=0,"",'[1]4.1e O&amp;M Costs NIC'!BH40)</f>
        <v/>
      </c>
      <c r="K16" s="13" t="str">
        <f>IF('[1]4.1e O&amp;M Costs NIC'!BI40=0,"",'[1]4.1e O&amp;M Costs NIC'!BI40)</f>
        <v/>
      </c>
      <c r="L16" s="13">
        <f>IF('[1]4.1e O&amp;M Costs NIC'!BJ40=0,"",'[1]4.1e O&amp;M Costs NIC'!BJ40)</f>
        <v>2498.6522411759461</v>
      </c>
      <c r="M16" s="13" t="str">
        <f>IF('[1]4.1e O&amp;M Costs NIC'!BK40=0,"",'[1]4.1e O&amp;M Costs NIC'!BK40)</f>
        <v/>
      </c>
      <c r="N16" s="13" t="str">
        <f>IF('[1]4.1e O&amp;M Costs NIC'!BL40=0,"",'[1]4.1e O&amp;M Costs NIC'!BL40)</f>
        <v/>
      </c>
      <c r="O16" s="13" t="str">
        <f>IF('[1]4.1e O&amp;M Costs NIC'!BM40=0,"",'[1]4.1e O&amp;M Costs NIC'!BM40)</f>
        <v/>
      </c>
      <c r="P16" s="13" t="str">
        <f>IF('[1]4.1e O&amp;M Costs NIC'!BN40=0,"",'[1]4.1e O&amp;M Costs NIC'!BN40)</f>
        <v/>
      </c>
      <c r="Q16" s="13">
        <f>IF('[1]4.1e O&amp;M Costs NIC'!BO40=0,"",'[1]4.1e O&amp;M Costs NIC'!BO40)</f>
        <v>3278.0556634411173</v>
      </c>
      <c r="R16" s="13" t="str">
        <f>IF('[1]4.1e O&amp;M Costs NIC'!BP40=0,"",'[1]4.1e O&amp;M Costs NIC'!BP40)</f>
        <v/>
      </c>
      <c r="S16" s="13" t="str">
        <f>IF('[1]4.1e O&amp;M Costs NIC'!BQ40=0,"",'[1]4.1e O&amp;M Costs NIC'!BQ40)</f>
        <v/>
      </c>
      <c r="T16" s="13" t="str">
        <f>IF('[1]4.1e O&amp;M Costs NIC'!BR40=0,"",'[1]4.1e O&amp;M Costs NIC'!BR40)</f>
        <v/>
      </c>
      <c r="U16" s="13" t="str">
        <f>IF('[1]4.1e O&amp;M Costs NIC'!BS40=0,"",'[1]4.1e O&amp;M Costs NIC'!BS40)</f>
        <v/>
      </c>
      <c r="V16" s="13">
        <f>IF('[1]4.1e O&amp;M Costs NIC'!BT40=0,"",'[1]4.1e O&amp;M Costs NIC'!BT40)</f>
        <v>4300.5780298426553</v>
      </c>
      <c r="W16" s="15">
        <f t="shared" ref="W16:W18" si="4">SUM(C16:V16)</f>
        <v>11981.84878003988</v>
      </c>
      <c r="X16" s="9" t="s">
        <v>47</v>
      </c>
    </row>
    <row r="17" spans="1:23" x14ac:dyDescent="0.25">
      <c r="A17" s="34"/>
      <c r="B17" s="7" t="s">
        <v>7</v>
      </c>
      <c r="C17" s="13">
        <f>IF('[1]4.1e O&amp;M Costs NIC'!BA32+'[1]4.1e O&amp;M Costs NIC'!BA41+'[1]4.1e O&amp;M Costs NIC'!BA42+'[1]4.1e O&amp;M Costs NIC'!BA43=0,"",'[1]4.1e O&amp;M Costs NIC'!BA32+'[1]4.1e O&amp;M Costs NIC'!BA41+'[1]4.1e O&amp;M Costs NIC'!BA42+'[1]4.1e O&amp;M Costs NIC'!BA43)</f>
        <v>102.18229257120674</v>
      </c>
      <c r="D17" s="13">
        <f>IF('[1]4.1e O&amp;M Costs NIC'!BB32+'[1]4.1e O&amp;M Costs NIC'!BB41+'[1]4.1e O&amp;M Costs NIC'!BB42+'[1]4.1e O&amp;M Costs NIC'!BB43=0,"",'[1]4.1e O&amp;M Costs NIC'!BB32+'[1]4.1e O&amp;M Costs NIC'!BB41+'[1]4.1e O&amp;M Costs NIC'!BB42+'[1]4.1e O&amp;M Costs NIC'!BB43)</f>
        <v>21394.907912532701</v>
      </c>
      <c r="E17" s="13" t="str">
        <f>IF('[1]4.1e O&amp;M Costs NIC'!BC32+'[1]4.1e O&amp;M Costs NIC'!BC41+'[1]4.1e O&amp;M Costs NIC'!BC42+'[1]4.1e O&amp;M Costs NIC'!BC43=0,"",'[1]4.1e O&amp;M Costs NIC'!BC32+'[1]4.1e O&amp;M Costs NIC'!BC41+'[1]4.1e O&amp;M Costs NIC'!BC42+'[1]4.1e O&amp;M Costs NIC'!BC43)</f>
        <v/>
      </c>
      <c r="F17" s="13">
        <f>IF('[1]4.1e O&amp;M Costs NIC'!BD32+'[1]4.1e O&amp;M Costs NIC'!BD41+'[1]4.1e O&amp;M Costs NIC'!BD42+'[1]4.1e O&amp;M Costs NIC'!BD43=0,"",'[1]4.1e O&amp;M Costs NIC'!BD32+'[1]4.1e O&amp;M Costs NIC'!BD41+'[1]4.1e O&amp;M Costs NIC'!BD42+'[1]4.1e O&amp;M Costs NIC'!BD43)</f>
        <v>23835.059545500062</v>
      </c>
      <c r="G17" s="13" t="str">
        <f>IF('[1]4.1e O&amp;M Costs NIC'!BE32+'[1]4.1e O&amp;M Costs NIC'!BE41+'[1]4.1e O&amp;M Costs NIC'!BE42+'[1]4.1e O&amp;M Costs NIC'!BE43=0,"",'[1]4.1e O&amp;M Costs NIC'!BE32+'[1]4.1e O&amp;M Costs NIC'!BE41+'[1]4.1e O&amp;M Costs NIC'!BE42+'[1]4.1e O&amp;M Costs NIC'!BE43)</f>
        <v/>
      </c>
      <c r="H17" s="13">
        <f>IF('[1]4.1e O&amp;M Costs NIC'!BF32+'[1]4.1e O&amp;M Costs NIC'!BF41+'[1]4.1e O&amp;M Costs NIC'!BF42+'[1]4.1e O&amp;M Costs NIC'!BF43=0,"",'[1]4.1e O&amp;M Costs NIC'!BF32+'[1]4.1e O&amp;M Costs NIC'!BF41+'[1]4.1e O&amp;M Costs NIC'!BF42+'[1]4.1e O&amp;M Costs NIC'!BF43)</f>
        <v>26553.59176679084</v>
      </c>
      <c r="I17" s="13" t="str">
        <f>IF('[1]4.1e O&amp;M Costs NIC'!BG32+'[1]4.1e O&amp;M Costs NIC'!BG41+'[1]4.1e O&amp;M Costs NIC'!BG42+'[1]4.1e O&amp;M Costs NIC'!BG43=0,"",'[1]4.1e O&amp;M Costs NIC'!BG32+'[1]4.1e O&amp;M Costs NIC'!BG41+'[1]4.1e O&amp;M Costs NIC'!BG42+'[1]4.1e O&amp;M Costs NIC'!BG43)</f>
        <v/>
      </c>
      <c r="J17" s="13">
        <f>IF('[1]4.1e O&amp;M Costs NIC'!BH32+'[1]4.1e O&amp;M Costs NIC'!BH41+'[1]4.1e O&amp;M Costs NIC'!BH42+'[1]4.1e O&amp;M Costs NIC'!BH43=0,"",'[1]4.1e O&amp;M Costs NIC'!BH32+'[1]4.1e O&amp;M Costs NIC'!BH41+'[1]4.1e O&amp;M Costs NIC'!BH42+'[1]4.1e O&amp;M Costs NIC'!BH43)</f>
        <v>29582.271276236042</v>
      </c>
      <c r="K17" s="13" t="str">
        <f>IF('[1]4.1e O&amp;M Costs NIC'!BI32+'[1]4.1e O&amp;M Costs NIC'!BI41+'[1]4.1e O&amp;M Costs NIC'!BI42+'[1]4.1e O&amp;M Costs NIC'!BI43=0,"",'[1]4.1e O&amp;M Costs NIC'!BI32+'[1]4.1e O&amp;M Costs NIC'!BI41+'[1]4.1e O&amp;M Costs NIC'!BI42+'[1]4.1e O&amp;M Costs NIC'!BI43)</f>
        <v/>
      </c>
      <c r="L17" s="13">
        <f>IF('[1]4.1e O&amp;M Costs NIC'!BJ32+'[1]4.1e O&amp;M Costs NIC'!BJ41+'[1]4.1e O&amp;M Costs NIC'!BJ42+'[1]4.1e O&amp;M Costs NIC'!BJ43=0,"",'[1]4.1e O&amp;M Costs NIC'!BJ32+'[1]4.1e O&amp;M Costs NIC'!BJ41+'[1]4.1e O&amp;M Costs NIC'!BJ42+'[1]4.1e O&amp;M Costs NIC'!BJ43)</f>
        <v>32956.490639102594</v>
      </c>
      <c r="M17" s="13" t="str">
        <f>IF('[1]4.1e O&amp;M Costs NIC'!BK32+'[1]4.1e O&amp;M Costs NIC'!BK41+'[1]4.1e O&amp;M Costs NIC'!BK42+'[1]4.1e O&amp;M Costs NIC'!BK43=0,"",'[1]4.1e O&amp;M Costs NIC'!BK32+'[1]4.1e O&amp;M Costs NIC'!BK41+'[1]4.1e O&amp;M Costs NIC'!BK42+'[1]4.1e O&amp;M Costs NIC'!BK43)</f>
        <v/>
      </c>
      <c r="N17" s="13">
        <f>IF('[1]4.1e O&amp;M Costs NIC'!BL32+'[1]4.1e O&amp;M Costs NIC'!BL41+'[1]4.1e O&amp;M Costs NIC'!BL42+'[1]4.1e O&amp;M Costs NIC'!BL43=0,"",'[1]4.1e O&amp;M Costs NIC'!BL32+'[1]4.1e O&amp;M Costs NIC'!BL41+'[1]4.1e O&amp;M Costs NIC'!BL42+'[1]4.1e O&amp;M Costs NIC'!BL43)</f>
        <v>36715.682241206938</v>
      </c>
      <c r="O17" s="13" t="str">
        <f>IF('[1]4.1e O&amp;M Costs NIC'!BM32+'[1]4.1e O&amp;M Costs NIC'!BM41+'[1]4.1e O&amp;M Costs NIC'!BM42+'[1]4.1e O&amp;M Costs NIC'!BM43=0,"",'[1]4.1e O&amp;M Costs NIC'!BM32+'[1]4.1e O&amp;M Costs NIC'!BM41+'[1]4.1e O&amp;M Costs NIC'!BM42+'[1]4.1e O&amp;M Costs NIC'!BM43)</f>
        <v/>
      </c>
      <c r="P17" s="13">
        <f>IF('[1]4.1e O&amp;M Costs NIC'!BN32+'[1]4.1e O&amp;M Costs NIC'!BN41+'[1]4.1e O&amp;M Costs NIC'!BN42+'[1]4.1e O&amp;M Costs NIC'!BN43=0,"",'[1]4.1e O&amp;M Costs NIC'!BN32+'[1]4.1e O&amp;M Costs NIC'!BN41+'[1]4.1e O&amp;M Costs NIC'!BN42+'[1]4.1e O&amp;M Costs NIC'!BN43)</f>
        <v>40903.779514779562</v>
      </c>
      <c r="Q17" s="13" t="str">
        <f>IF('[1]4.1e O&amp;M Costs NIC'!BO32+'[1]4.1e O&amp;M Costs NIC'!BO41+'[1]4.1e O&amp;M Costs NIC'!BO42+'[1]4.1e O&amp;M Costs NIC'!BO43=0,"",'[1]4.1e O&amp;M Costs NIC'!BO32+'[1]4.1e O&amp;M Costs NIC'!BO41+'[1]4.1e O&amp;M Costs NIC'!BO42+'[1]4.1e O&amp;M Costs NIC'!BO43)</f>
        <v/>
      </c>
      <c r="R17" s="13">
        <f>IF('[1]4.1e O&amp;M Costs NIC'!BP32+'[1]4.1e O&amp;M Costs NIC'!BP41+'[1]4.1e O&amp;M Costs NIC'!BP42+'[1]4.1e O&amp;M Costs NIC'!BP43=0,"",'[1]4.1e O&amp;M Costs NIC'!BP32+'[1]4.1e O&amp;M Costs NIC'!BP41+'[1]4.1e O&amp;M Costs NIC'!BP42+'[1]4.1e O&amp;M Costs NIC'!BP43)</f>
        <v>45569.730834228896</v>
      </c>
      <c r="S17" s="13" t="str">
        <f>IF('[1]4.1e O&amp;M Costs NIC'!BQ32+'[1]4.1e O&amp;M Costs NIC'!BQ41+'[1]4.1e O&amp;M Costs NIC'!BQ42+'[1]4.1e O&amp;M Costs NIC'!BQ43=0,"",'[1]4.1e O&amp;M Costs NIC'!BQ32+'[1]4.1e O&amp;M Costs NIC'!BQ41+'[1]4.1e O&amp;M Costs NIC'!BQ42+'[1]4.1e O&amp;M Costs NIC'!BQ43)</f>
        <v/>
      </c>
      <c r="T17" s="13">
        <f>IF('[1]4.1e O&amp;M Costs NIC'!BR32+'[1]4.1e O&amp;M Costs NIC'!BR41+'[1]4.1e O&amp;M Costs NIC'!BR42+'[1]4.1e O&amp;M Costs NIC'!BR43=0,"",'[1]4.1e O&amp;M Costs NIC'!BR32+'[1]4.1e O&amp;M Costs NIC'!BR41+'[1]4.1e O&amp;M Costs NIC'!BR42+'[1]4.1e O&amp;M Costs NIC'!BR43)</f>
        <v>50768.07209775738</v>
      </c>
      <c r="U17" s="13" t="str">
        <f>IF('[1]4.1e O&amp;M Costs NIC'!BS32+'[1]4.1e O&amp;M Costs NIC'!BS41+'[1]4.1e O&amp;M Costs NIC'!BS42+'[1]4.1e O&amp;M Costs NIC'!BS43=0,"",'[1]4.1e O&amp;M Costs NIC'!BS32+'[1]4.1e O&amp;M Costs NIC'!BS41+'[1]4.1e O&amp;M Costs NIC'!BS42+'[1]4.1e O&amp;M Costs NIC'!BS43)</f>
        <v/>
      </c>
      <c r="V17" s="13">
        <f>IF('[1]4.1e O&amp;M Costs NIC'!BT32+'[1]4.1e O&amp;M Costs NIC'!BT41+'[1]4.1e O&amp;M Costs NIC'!BT42+'[1]4.1e O&amp;M Costs NIC'!BT43=0,"",'[1]4.1e O&amp;M Costs NIC'!BT32+'[1]4.1e O&amp;M Costs NIC'!BT41+'[1]4.1e O&amp;M Costs NIC'!BT42+'[1]4.1e O&amp;M Costs NIC'!BT43)</f>
        <v>56559.564698065486</v>
      </c>
      <c r="W17" s="15">
        <f t="shared" si="4"/>
        <v>364941.33281877171</v>
      </c>
    </row>
    <row r="18" spans="1:23" x14ac:dyDescent="0.25">
      <c r="A18" s="34"/>
      <c r="B18" s="7" t="s">
        <v>8</v>
      </c>
      <c r="C18" s="13">
        <f>IF('[1]4.1e O&amp;M Costs NIC'!BA34+'[1]4.1e O&amp;M Costs NIC'!BA35+'[1]4.1e O&amp;M Costs NIC'!BA36+'[1]4.1e O&amp;M Costs NIC'!BA44+'[1]4.1e O&amp;M Costs NIC'!BA45=0,"",'[1]4.1e O&amp;M Costs NIC'!BA34+'[1]4.1e O&amp;M Costs NIC'!BA35+'[1]4.1e O&amp;M Costs NIC'!BA36+'[1]4.1e O&amp;M Costs NIC'!BA44+'[1]4.1e O&amp;M Costs NIC'!BA45)</f>
        <v>2450.3885022205664</v>
      </c>
      <c r="D18" s="13">
        <f>IF('[1]4.1e O&amp;M Costs NIC'!BB34+'[1]4.1e O&amp;M Costs NIC'!BB35+'[1]4.1e O&amp;M Costs NIC'!BB36+'[1]4.1e O&amp;M Costs NIC'!BB44+'[1]4.1e O&amp;M Costs NIC'!BB45=0,"",'[1]4.1e O&amp;M Costs NIC'!BB34+'[1]4.1e O&amp;M Costs NIC'!BB35+'[1]4.1e O&amp;M Costs NIC'!BB36+'[1]4.1e O&amp;M Costs NIC'!BB44+'[1]4.1e O&amp;M Costs NIC'!BB45)</f>
        <v>2586.7000969446135</v>
      </c>
      <c r="E18" s="13">
        <f>IF('[1]4.1e O&amp;M Costs NIC'!BC34+'[1]4.1e O&amp;M Costs NIC'!BC35+'[1]4.1e O&amp;M Costs NIC'!BC36+'[1]4.1e O&amp;M Costs NIC'!BC44+'[1]4.1e O&amp;M Costs NIC'!BC45=0,"",'[1]4.1e O&amp;M Costs NIC'!BC34+'[1]4.1e O&amp;M Costs NIC'!BC35+'[1]4.1e O&amp;M Costs NIC'!BC36+'[1]4.1e O&amp;M Costs NIC'!BC44+'[1]4.1e O&amp;M Costs NIC'!BC45)</f>
        <v>2730.5956182682767</v>
      </c>
      <c r="F18" s="13">
        <f>IF('[1]4.1e O&amp;M Costs NIC'!BD34+'[1]4.1e O&amp;M Costs NIC'!BD35+'[1]4.1e O&amp;M Costs NIC'!BD36+'[1]4.1e O&amp;M Costs NIC'!BD44+'[1]4.1e O&amp;M Costs NIC'!BD45=0,"",'[1]4.1e O&amp;M Costs NIC'!BD34+'[1]4.1e O&amp;M Costs NIC'!BD35+'[1]4.1e O&amp;M Costs NIC'!BD36+'[1]4.1e O&amp;M Costs NIC'!BD44+'[1]4.1e O&amp;M Costs NIC'!BD45)</f>
        <v>2882.4970697294621</v>
      </c>
      <c r="G18" s="13">
        <f>IF('[1]4.1e O&amp;M Costs NIC'!BE34+'[1]4.1e O&amp;M Costs NIC'!BE35+'[1]4.1e O&amp;M Costs NIC'!BE36+'[1]4.1e O&amp;M Costs NIC'!BE44+'[1]4.1e O&amp;M Costs NIC'!BE45=0,"",'[1]4.1e O&amp;M Costs NIC'!BE34+'[1]4.1e O&amp;M Costs NIC'!BE35+'[1]4.1e O&amp;M Costs NIC'!BE36+'[1]4.1e O&amp;M Costs NIC'!BE44+'[1]4.1e O&amp;M Costs NIC'!BE45)</f>
        <v>3042.8499401599656</v>
      </c>
      <c r="H18" s="13" t="str">
        <f>IF('[1]4.1e O&amp;M Costs NIC'!BF34+'[1]4.1e O&amp;M Costs NIC'!BF35+'[1]4.1e O&amp;M Costs NIC'!BF36+'[1]4.1e O&amp;M Costs NIC'!BF44+'[1]4.1e O&amp;M Costs NIC'!BF45=0,"",'[1]4.1e O&amp;M Costs NIC'!BF34+'[1]4.1e O&amp;M Costs NIC'!BF35+'[1]4.1e O&amp;M Costs NIC'!BF36+'[1]4.1e O&amp;M Costs NIC'!BF44+'[1]4.1e O&amp;M Costs NIC'!BF45)</f>
        <v/>
      </c>
      <c r="I18" s="13" t="str">
        <f>IF('[1]4.1e O&amp;M Costs NIC'!BG34+'[1]4.1e O&amp;M Costs NIC'!BG35+'[1]4.1e O&amp;M Costs NIC'!BG36+'[1]4.1e O&amp;M Costs NIC'!BG44+'[1]4.1e O&amp;M Costs NIC'!BG45=0,"",'[1]4.1e O&amp;M Costs NIC'!BG34+'[1]4.1e O&amp;M Costs NIC'!BG35+'[1]4.1e O&amp;M Costs NIC'!BG36+'[1]4.1e O&amp;M Costs NIC'!BG44+'[1]4.1e O&amp;M Costs NIC'!BG45)</f>
        <v/>
      </c>
      <c r="J18" s="13" t="str">
        <f>IF('[1]4.1e O&amp;M Costs NIC'!BH34+'[1]4.1e O&amp;M Costs NIC'!BH35+'[1]4.1e O&amp;M Costs NIC'!BH36+'[1]4.1e O&amp;M Costs NIC'!BH44+'[1]4.1e O&amp;M Costs NIC'!BH45=0,"",'[1]4.1e O&amp;M Costs NIC'!BH34+'[1]4.1e O&amp;M Costs NIC'!BH35+'[1]4.1e O&amp;M Costs NIC'!BH36+'[1]4.1e O&amp;M Costs NIC'!BH44+'[1]4.1e O&amp;M Costs NIC'!BH45)</f>
        <v/>
      </c>
      <c r="K18" s="13" t="str">
        <f>IF('[1]4.1e O&amp;M Costs NIC'!BI34+'[1]4.1e O&amp;M Costs NIC'!BI35+'[1]4.1e O&amp;M Costs NIC'!BI36+'[1]4.1e O&amp;M Costs NIC'!BI44+'[1]4.1e O&amp;M Costs NIC'!BI45=0,"",'[1]4.1e O&amp;M Costs NIC'!BI34+'[1]4.1e O&amp;M Costs NIC'!BI35+'[1]4.1e O&amp;M Costs NIC'!BI36+'[1]4.1e O&amp;M Costs NIC'!BI44+'[1]4.1e O&amp;M Costs NIC'!BI45)</f>
        <v/>
      </c>
      <c r="L18" s="13" t="str">
        <f>IF('[1]4.1e O&amp;M Costs NIC'!BJ34+'[1]4.1e O&amp;M Costs NIC'!BJ35+'[1]4.1e O&amp;M Costs NIC'!BJ36+'[1]4.1e O&amp;M Costs NIC'!BJ44+'[1]4.1e O&amp;M Costs NIC'!BJ45=0,"",'[1]4.1e O&amp;M Costs NIC'!BJ34+'[1]4.1e O&amp;M Costs NIC'!BJ35+'[1]4.1e O&amp;M Costs NIC'!BJ36+'[1]4.1e O&amp;M Costs NIC'!BJ44+'[1]4.1e O&amp;M Costs NIC'!BJ45)</f>
        <v/>
      </c>
      <c r="M18" s="13" t="str">
        <f>IF('[1]4.1e O&amp;M Costs NIC'!BK34+'[1]4.1e O&amp;M Costs NIC'!BK35+'[1]4.1e O&amp;M Costs NIC'!BK36+'[1]4.1e O&amp;M Costs NIC'!BK44+'[1]4.1e O&amp;M Costs NIC'!BK45=0,"",'[1]4.1e O&amp;M Costs NIC'!BK34+'[1]4.1e O&amp;M Costs NIC'!BK35+'[1]4.1e O&amp;M Costs NIC'!BK36+'[1]4.1e O&amp;M Costs NIC'!BK44+'[1]4.1e O&amp;M Costs NIC'!BK45)</f>
        <v/>
      </c>
      <c r="N18" s="13" t="str">
        <f>IF('[1]4.1e O&amp;M Costs NIC'!BL34+'[1]4.1e O&amp;M Costs NIC'!BL35+'[1]4.1e O&amp;M Costs NIC'!BL36+'[1]4.1e O&amp;M Costs NIC'!BL44+'[1]4.1e O&amp;M Costs NIC'!BL45=0,"",'[1]4.1e O&amp;M Costs NIC'!BL34+'[1]4.1e O&amp;M Costs NIC'!BL35+'[1]4.1e O&amp;M Costs NIC'!BL36+'[1]4.1e O&amp;M Costs NIC'!BL44+'[1]4.1e O&amp;M Costs NIC'!BL45)</f>
        <v/>
      </c>
      <c r="O18" s="13" t="str">
        <f>IF('[1]4.1e O&amp;M Costs NIC'!BM34+'[1]4.1e O&amp;M Costs NIC'!BM35+'[1]4.1e O&amp;M Costs NIC'!BM36+'[1]4.1e O&amp;M Costs NIC'!BM44+'[1]4.1e O&amp;M Costs NIC'!BM45=0,"",'[1]4.1e O&amp;M Costs NIC'!BM34+'[1]4.1e O&amp;M Costs NIC'!BM35+'[1]4.1e O&amp;M Costs NIC'!BM36+'[1]4.1e O&amp;M Costs NIC'!BM44+'[1]4.1e O&amp;M Costs NIC'!BM45)</f>
        <v/>
      </c>
      <c r="P18" s="13" t="str">
        <f>IF('[1]4.1e O&amp;M Costs NIC'!BN34+'[1]4.1e O&amp;M Costs NIC'!BN35+'[1]4.1e O&amp;M Costs NIC'!BN36+'[1]4.1e O&amp;M Costs NIC'!BN44+'[1]4.1e O&amp;M Costs NIC'!BN45=0,"",'[1]4.1e O&amp;M Costs NIC'!BN34+'[1]4.1e O&amp;M Costs NIC'!BN35+'[1]4.1e O&amp;M Costs NIC'!BN36+'[1]4.1e O&amp;M Costs NIC'!BN44+'[1]4.1e O&amp;M Costs NIC'!BN45)</f>
        <v/>
      </c>
      <c r="Q18" s="13" t="str">
        <f>IF('[1]4.1e O&amp;M Costs NIC'!BO34+'[1]4.1e O&amp;M Costs NIC'!BO35+'[1]4.1e O&amp;M Costs NIC'!BO36+'[1]4.1e O&amp;M Costs NIC'!BO44+'[1]4.1e O&amp;M Costs NIC'!BO45=0,"",'[1]4.1e O&amp;M Costs NIC'!BO34+'[1]4.1e O&amp;M Costs NIC'!BO35+'[1]4.1e O&amp;M Costs NIC'!BO36+'[1]4.1e O&amp;M Costs NIC'!BO44+'[1]4.1e O&amp;M Costs NIC'!BO45)</f>
        <v/>
      </c>
      <c r="R18" s="13" t="str">
        <f>IF('[1]4.1e O&amp;M Costs NIC'!BP34+'[1]4.1e O&amp;M Costs NIC'!BP35+'[1]4.1e O&amp;M Costs NIC'!BP36+'[1]4.1e O&amp;M Costs NIC'!BP44+'[1]4.1e O&amp;M Costs NIC'!BP45=0,"",'[1]4.1e O&amp;M Costs NIC'!BP34+'[1]4.1e O&amp;M Costs NIC'!BP35+'[1]4.1e O&amp;M Costs NIC'!BP36+'[1]4.1e O&amp;M Costs NIC'!BP44+'[1]4.1e O&amp;M Costs NIC'!BP45)</f>
        <v/>
      </c>
      <c r="S18" s="13" t="str">
        <f>IF('[1]4.1e O&amp;M Costs NIC'!BQ34+'[1]4.1e O&amp;M Costs NIC'!BQ35+'[1]4.1e O&amp;M Costs NIC'!BQ36+'[1]4.1e O&amp;M Costs NIC'!BQ44+'[1]4.1e O&amp;M Costs NIC'!BQ45=0,"",'[1]4.1e O&amp;M Costs NIC'!BQ34+'[1]4.1e O&amp;M Costs NIC'!BQ35+'[1]4.1e O&amp;M Costs NIC'!BQ36+'[1]4.1e O&amp;M Costs NIC'!BQ44+'[1]4.1e O&amp;M Costs NIC'!BQ45)</f>
        <v/>
      </c>
      <c r="T18" s="13" t="str">
        <f>IF('[1]4.1e O&amp;M Costs NIC'!BR34+'[1]4.1e O&amp;M Costs NIC'!BR35+'[1]4.1e O&amp;M Costs NIC'!BR36+'[1]4.1e O&amp;M Costs NIC'!BR44+'[1]4.1e O&amp;M Costs NIC'!BR45=0,"",'[1]4.1e O&amp;M Costs NIC'!BR34+'[1]4.1e O&amp;M Costs NIC'!BR35+'[1]4.1e O&amp;M Costs NIC'!BR36+'[1]4.1e O&amp;M Costs NIC'!BR44+'[1]4.1e O&amp;M Costs NIC'!BR45)</f>
        <v/>
      </c>
      <c r="U18" s="13" t="str">
        <f>IF('[1]4.1e O&amp;M Costs NIC'!BS34+'[1]4.1e O&amp;M Costs NIC'!BS35+'[1]4.1e O&amp;M Costs NIC'!BS36+'[1]4.1e O&amp;M Costs NIC'!BS44+'[1]4.1e O&amp;M Costs NIC'!BS45=0,"",'[1]4.1e O&amp;M Costs NIC'!BS34+'[1]4.1e O&amp;M Costs NIC'!BS35+'[1]4.1e O&amp;M Costs NIC'!BS36+'[1]4.1e O&amp;M Costs NIC'!BS44+'[1]4.1e O&amp;M Costs NIC'!BS45)</f>
        <v/>
      </c>
      <c r="V18" s="13" t="str">
        <f>IF('[1]4.1e O&amp;M Costs NIC'!BT34+'[1]4.1e O&amp;M Costs NIC'!BT35+'[1]4.1e O&amp;M Costs NIC'!BT36+'[1]4.1e O&amp;M Costs NIC'!BT44+'[1]4.1e O&amp;M Costs NIC'!BT45=0,"",'[1]4.1e O&amp;M Costs NIC'!BT34+'[1]4.1e O&amp;M Costs NIC'!BT35+'[1]4.1e O&amp;M Costs NIC'!BT36+'[1]4.1e O&amp;M Costs NIC'!BT44+'[1]4.1e O&amp;M Costs NIC'!BT45)</f>
        <v/>
      </c>
      <c r="W18" s="15">
        <f t="shared" si="4"/>
        <v>13693.031227322885</v>
      </c>
    </row>
    <row r="19" spans="1:23" x14ac:dyDescent="0.25">
      <c r="A19" s="34"/>
      <c r="B19" s="14" t="s">
        <v>2</v>
      </c>
      <c r="C19" s="15">
        <f>SUM(C14:C18)</f>
        <v>2821.5253181133889</v>
      </c>
      <c r="D19" s="15">
        <f t="shared" ref="D19:W19" si="5">SUM(D14:D18)</f>
        <v>24349.782256205272</v>
      </c>
      <c r="E19" s="15">
        <f t="shared" si="5"/>
        <v>3028.8187019305196</v>
      </c>
      <c r="F19" s="15">
        <f t="shared" si="5"/>
        <v>27125.796855357177</v>
      </c>
      <c r="G19" s="15">
        <f t="shared" si="5"/>
        <v>5278.089535588525</v>
      </c>
      <c r="H19" s="15">
        <f t="shared" si="5"/>
        <v>27006.258120129314</v>
      </c>
      <c r="I19" s="15">
        <f t="shared" si="5"/>
        <v>366.66213610125089</v>
      </c>
      <c r="J19" s="15">
        <f t="shared" si="5"/>
        <v>30084.198345896493</v>
      </c>
      <c r="K19" s="15">
        <f t="shared" si="5"/>
        <v>406.56357639890939</v>
      </c>
      <c r="L19" s="15">
        <f t="shared" si="5"/>
        <v>36011.691387583982</v>
      </c>
      <c r="M19" s="15">
        <f t="shared" si="5"/>
        <v>450.80722927067433</v>
      </c>
      <c r="N19" s="15">
        <f t="shared" si="5"/>
        <v>37332.796279693568</v>
      </c>
      <c r="O19" s="15">
        <f t="shared" si="5"/>
        <v>499.86562928918471</v>
      </c>
      <c r="P19" s="15">
        <f t="shared" si="5"/>
        <v>41588.050034776243</v>
      </c>
      <c r="Q19" s="15">
        <f t="shared" si="5"/>
        <v>3832.3183973127784</v>
      </c>
      <c r="R19" s="15">
        <f t="shared" si="5"/>
        <v>46328.466036047961</v>
      </c>
      <c r="S19" s="15">
        <f t="shared" si="5"/>
        <v>614.57951929149488</v>
      </c>
      <c r="T19" s="15">
        <f t="shared" si="5"/>
        <v>51609.375485315577</v>
      </c>
      <c r="U19" s="15">
        <f t="shared" si="5"/>
        <v>681.46018566715122</v>
      </c>
      <c r="V19" s="15">
        <f t="shared" si="5"/>
        <v>61792.999656412278</v>
      </c>
      <c r="W19" s="15">
        <f t="shared" si="5"/>
        <v>401210.10468638176</v>
      </c>
    </row>
    <row r="20" spans="1:23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8"/>
    </row>
    <row r="21" spans="1:23" x14ac:dyDescent="0.25">
      <c r="A21" s="35" t="str">
        <f>CONCATENATE("2.1.4 Restore ",AD4," ha of forested areas across seven catchments.")</f>
        <v>2.1.4 Restore 625 ha of forested areas across seven catchments.</v>
      </c>
      <c r="B21" s="4" t="s">
        <v>4</v>
      </c>
      <c r="C21" s="11" t="str">
        <f>IF('[1]4.1e O&amp;M Costs NIC'!BA55=0,"",'[1]4.1e O&amp;M Costs NIC'!BA55)</f>
        <v/>
      </c>
      <c r="D21" s="11">
        <f>IF('[1]4.1e O&amp;M Costs NIC'!BB55=0,"",'[1]4.1e O&amp;M Costs NIC'!BB55)</f>
        <v>193.09838115102653</v>
      </c>
      <c r="E21" s="11" t="str">
        <f>IF('[1]4.1e O&amp;M Costs NIC'!BC55=0,"",'[1]4.1e O&amp;M Costs NIC'!BC55)</f>
        <v/>
      </c>
      <c r="F21" s="11">
        <f>IF('[1]4.1e O&amp;M Costs NIC'!BD55=0,"",'[1]4.1e O&amp;M Costs NIC'!BD55)</f>
        <v>214.11201405296472</v>
      </c>
      <c r="G21" s="11" t="str">
        <f>IF('[1]4.1e O&amp;M Costs NIC'!BE55=0,"",'[1]4.1e O&amp;M Costs NIC'!BE55)</f>
        <v/>
      </c>
      <c r="H21" s="11">
        <f>IF('[1]4.1e O&amp;M Costs NIC'!BF55=0,"",'[1]4.1e O&amp;M Costs NIC'!BF55)</f>
        <v>237.41242307961861</v>
      </c>
      <c r="I21" s="11" t="str">
        <f>IF('[1]4.1e O&amp;M Costs NIC'!BG55=0,"",'[1]4.1e O&amp;M Costs NIC'!BG55)</f>
        <v/>
      </c>
      <c r="J21" s="11">
        <f>IF('[1]4.1e O&amp;M Costs NIC'!BH55=0,"",'[1]4.1e O&amp;M Costs NIC'!BH55)</f>
        <v>263.2484631086275</v>
      </c>
      <c r="K21" s="11" t="str">
        <f>IF('[1]4.1e O&amp;M Costs NIC'!BI55=0,"",'[1]4.1e O&amp;M Costs NIC'!BI55)</f>
        <v/>
      </c>
      <c r="L21" s="11">
        <f>IF('[1]4.1e O&amp;M Costs NIC'!BJ55=0,"",'[1]4.1e O&amp;M Costs NIC'!BJ55)</f>
        <v>291.89607026509344</v>
      </c>
      <c r="M21" s="11" t="str">
        <f>IF('[1]4.1e O&amp;M Costs NIC'!BK55=0,"",'[1]4.1e O&amp;M Costs NIC'!BK55)</f>
        <v/>
      </c>
      <c r="N21" s="11">
        <f>IF('[1]4.1e O&amp;M Costs NIC'!BL55=0,"",'[1]4.1e O&amp;M Costs NIC'!BL55)</f>
        <v>323.66120899648263</v>
      </c>
      <c r="O21" s="11" t="str">
        <f>IF('[1]4.1e O&amp;M Costs NIC'!BM55=0,"",'[1]4.1e O&amp;M Costs NIC'!BM55)</f>
        <v/>
      </c>
      <c r="P21" s="11">
        <f>IF('[1]4.1e O&amp;M Costs NIC'!BN55=0,"",'[1]4.1e O&amp;M Costs NIC'!BN55)</f>
        <v>358.88313985839977</v>
      </c>
      <c r="Q21" s="11" t="str">
        <f>IF('[1]4.1e O&amp;M Costs NIC'!BO55=0,"",'[1]4.1e O&amp;M Costs NIC'!BO55)</f>
        <v/>
      </c>
      <c r="R21" s="11">
        <f>IF('[1]4.1e O&amp;M Costs NIC'!BP55=0,"",'[1]4.1e O&amp;M Costs NIC'!BP55)</f>
        <v>397.93804291209779</v>
      </c>
      <c r="S21" s="11" t="str">
        <f>IF('[1]4.1e O&amp;M Costs NIC'!BQ55=0,"",'[1]4.1e O&amp;M Costs NIC'!BQ55)</f>
        <v/>
      </c>
      <c r="T21" s="11">
        <f>IF('[1]4.1e O&amp;M Costs NIC'!BR55=0,"",'[1]4.1e O&amp;M Costs NIC'!BR55)</f>
        <v>441.24303543262204</v>
      </c>
      <c r="U21" s="11" t="str">
        <f>IF('[1]4.1e O&amp;M Costs NIC'!BS55=0,"",'[1]4.1e O&amp;M Costs NIC'!BS55)</f>
        <v/>
      </c>
      <c r="V21" s="11">
        <f>IF('[1]4.1e O&amp;M Costs NIC'!BT55=0,"",'[1]4.1e O&amp;M Costs NIC'!BT55)</f>
        <v>489.26062683783488</v>
      </c>
      <c r="W21" s="17">
        <f>SUM(C21:V21)</f>
        <v>3210.7534056947679</v>
      </c>
    </row>
    <row r="22" spans="1:23" x14ac:dyDescent="0.25">
      <c r="A22" s="35"/>
      <c r="B22" s="4" t="s">
        <v>6</v>
      </c>
      <c r="C22" s="11">
        <f>IF('[1]4.1e O&amp;M Costs NIC'!BA56=0,"",'[1]4.1e O&amp;M Costs NIC'!BA56)</f>
        <v>611.26028027639973</v>
      </c>
      <c r="D22" s="11">
        <f>IF('[1]4.1e O&amp;M Costs NIC'!BB56=0,"",'[1]4.1e O&amp;M Costs NIC'!BB56)</f>
        <v>643.66127050342175</v>
      </c>
      <c r="E22" s="11">
        <f>IF('[1]4.1e O&amp;M Costs NIC'!BC56=0,"",'[1]4.1e O&amp;M Costs NIC'!BC56)</f>
        <v>677.7797355960065</v>
      </c>
      <c r="F22" s="11">
        <f>IF('[1]4.1e O&amp;M Costs NIC'!BD56=0,"",'[1]4.1e O&amp;M Costs NIC'!BD56)</f>
        <v>713.70671350988243</v>
      </c>
      <c r="G22" s="11">
        <f>IF('[1]4.1e O&amp;M Costs NIC'!BE56=0,"",'[1]4.1e O&amp;M Costs NIC'!BE56)</f>
        <v>751.53806783726827</v>
      </c>
      <c r="H22" s="11">
        <f>IF('[1]4.1e O&amp;M Costs NIC'!BF56=0,"",'[1]4.1e O&amp;M Costs NIC'!BF56)</f>
        <v>791.37474359872863</v>
      </c>
      <c r="I22" s="11">
        <f>IF('[1]4.1e O&amp;M Costs NIC'!BG56=0,"",'[1]4.1e O&amp;M Costs NIC'!BG56)</f>
        <v>833.32303659375202</v>
      </c>
      <c r="J22" s="11">
        <f>IF('[1]4.1e O&amp;M Costs NIC'!BH56=0,"",'[1]4.1e O&amp;M Costs NIC'!BH56)</f>
        <v>877.49487702875842</v>
      </c>
      <c r="K22" s="11">
        <f>IF('[1]4.1e O&amp;M Costs NIC'!BI56=0,"",'[1]4.1e O&amp;M Costs NIC'!BI56)</f>
        <v>924.00812817933956</v>
      </c>
      <c r="L22" s="11">
        <f>IF('[1]4.1e O&amp;M Costs NIC'!BJ56=0,"",'[1]4.1e O&amp;M Costs NIC'!BJ56)</f>
        <v>972.98690088364481</v>
      </c>
      <c r="M22" s="11">
        <f>IF('[1]4.1e O&amp;M Costs NIC'!BK56=0,"",'[1]4.1e O&amp;M Costs NIC'!BK56)</f>
        <v>1024.561884706078</v>
      </c>
      <c r="N22" s="11">
        <f>IF('[1]4.1e O&amp;M Costs NIC'!BL56=0,"",'[1]4.1e O&amp;M Costs NIC'!BL56)</f>
        <v>1078.8706966549421</v>
      </c>
      <c r="O22" s="11">
        <f>IF('[1]4.1e O&amp;M Costs NIC'!BM56=0,"",'[1]4.1e O&amp;M Costs NIC'!BM56)</f>
        <v>1136.0582483845108</v>
      </c>
      <c r="P22" s="11">
        <f>IF('[1]4.1e O&amp;M Costs NIC'!BN56=0,"",'[1]4.1e O&amp;M Costs NIC'!BN56)</f>
        <v>1196.2771328613326</v>
      </c>
      <c r="Q22" s="11">
        <f>IF('[1]4.1e O&amp;M Costs NIC'!BO56=0,"",'[1]4.1e O&amp;M Costs NIC'!BO56)</f>
        <v>1259.6880315265021</v>
      </c>
      <c r="R22" s="11">
        <f>IF('[1]4.1e O&amp;M Costs NIC'!BP56=0,"",'[1]4.1e O&amp;M Costs NIC'!BP56)</f>
        <v>1326.4601430403259</v>
      </c>
      <c r="S22" s="11">
        <f>IF('[1]4.1e O&amp;M Costs NIC'!BQ56=0,"",'[1]4.1e O&amp;M Costs NIC'!BQ56)</f>
        <v>1396.7716347533974</v>
      </c>
      <c r="T22" s="11">
        <f>IF('[1]4.1e O&amp;M Costs NIC'!BR56=0,"",'[1]4.1e O&amp;M Costs NIC'!BR56)</f>
        <v>1470.8101181087402</v>
      </c>
      <c r="U22" s="11">
        <f>IF('[1]4.1e O&amp;M Costs NIC'!BS56=0,"",'[1]4.1e O&amp;M Costs NIC'!BS56)</f>
        <v>1548.7731492435255</v>
      </c>
      <c r="V22" s="11">
        <f>IF('[1]4.1e O&amp;M Costs NIC'!BT56=0,"",'[1]4.1e O&amp;M Costs NIC'!BT56)</f>
        <v>1630.8687561261163</v>
      </c>
      <c r="W22" s="17">
        <f>SUM(C22:V22)</f>
        <v>20866.273549412675</v>
      </c>
    </row>
    <row r="23" spans="1:23" x14ac:dyDescent="0.25">
      <c r="A23" s="35"/>
      <c r="B23" s="4" t="s">
        <v>5</v>
      </c>
      <c r="C23" s="11" t="str">
        <f>IF('[1]4.1e O&amp;M Costs NIC'!BA65=0,"",'[1]4.1e O&amp;M Costs NIC'!BA65)</f>
        <v/>
      </c>
      <c r="D23" s="11" t="str">
        <f>IF('[1]4.1e O&amp;M Costs NIC'!BB65=0,"",'[1]4.1e O&amp;M Costs NIC'!BB65)</f>
        <v/>
      </c>
      <c r="E23" s="11" t="str">
        <f>IF('[1]4.1e O&amp;M Costs NIC'!BC65=0,"",'[1]4.1e O&amp;M Costs NIC'!BC65)</f>
        <v/>
      </c>
      <c r="F23" s="11" t="str">
        <f>IF('[1]4.1e O&amp;M Costs NIC'!BD65=0,"",'[1]4.1e O&amp;M Costs NIC'!BD65)</f>
        <v/>
      </c>
      <c r="G23" s="11">
        <f>IF('[1]4.1e O&amp;M Costs NIC'!BE65=0,"",'[1]4.1e O&amp;M Costs NIC'!BE65)</f>
        <v>865.71038435461867</v>
      </c>
      <c r="H23" s="11" t="str">
        <f>IF('[1]4.1e O&amp;M Costs NIC'!BF65=0,"",'[1]4.1e O&amp;M Costs NIC'!BF65)</f>
        <v/>
      </c>
      <c r="I23" s="11" t="str">
        <f>IF('[1]4.1e O&amp;M Costs NIC'!BG65=0,"",'[1]4.1e O&amp;M Costs NIC'!BG65)</f>
        <v/>
      </c>
      <c r="J23" s="11" t="str">
        <f>IF('[1]4.1e O&amp;M Costs NIC'!BH65=0,"",'[1]4.1e O&amp;M Costs NIC'!BH65)</f>
        <v/>
      </c>
      <c r="K23" s="11" t="str">
        <f>IF('[1]4.1e O&amp;M Costs NIC'!BI65=0,"",'[1]4.1e O&amp;M Costs NIC'!BI65)</f>
        <v/>
      </c>
      <c r="L23" s="11">
        <f>IF('[1]4.1e O&amp;M Costs NIC'!BJ65=0,"",'[1]4.1e O&amp;M Costs NIC'!BJ65)</f>
        <v>1135.7510187163391</v>
      </c>
      <c r="M23" s="11" t="str">
        <f>IF('[1]4.1e O&amp;M Costs NIC'!BK65=0,"",'[1]4.1e O&amp;M Costs NIC'!BK65)</f>
        <v/>
      </c>
      <c r="N23" s="11" t="str">
        <f>IF('[1]4.1e O&amp;M Costs NIC'!BL65=0,"",'[1]4.1e O&amp;M Costs NIC'!BL65)</f>
        <v/>
      </c>
      <c r="O23" s="11" t="str">
        <f>IF('[1]4.1e O&amp;M Costs NIC'!BM65=0,"",'[1]4.1e O&amp;M Costs NIC'!BM65)</f>
        <v/>
      </c>
      <c r="P23" s="11" t="str">
        <f>IF('[1]4.1e O&amp;M Costs NIC'!BN65=0,"",'[1]4.1e O&amp;M Costs NIC'!BN65)</f>
        <v/>
      </c>
      <c r="Q23" s="11">
        <f>IF('[1]4.1e O&amp;M Costs NIC'!BO65=0,"",'[1]4.1e O&amp;M Costs NIC'!BO65)</f>
        <v>1490.0253015641442</v>
      </c>
      <c r="R23" s="11" t="str">
        <f>IF('[1]4.1e O&amp;M Costs NIC'!BP65=0,"",'[1]4.1e O&amp;M Costs NIC'!BP65)</f>
        <v/>
      </c>
      <c r="S23" s="11" t="str">
        <f>IF('[1]4.1e O&amp;M Costs NIC'!BQ65=0,"",'[1]4.1e O&amp;M Costs NIC'!BQ65)</f>
        <v/>
      </c>
      <c r="T23" s="11" t="str">
        <f>IF('[1]4.1e O&amp;M Costs NIC'!BR65=0,"",'[1]4.1e O&amp;M Costs NIC'!BR65)</f>
        <v/>
      </c>
      <c r="U23" s="11" t="str">
        <f>IF('[1]4.1e O&amp;M Costs NIC'!BS65=0,"",'[1]4.1e O&amp;M Costs NIC'!BS65)</f>
        <v/>
      </c>
      <c r="V23" s="11">
        <f>IF('[1]4.1e O&amp;M Costs NIC'!BT65=0,"",'[1]4.1e O&amp;M Costs NIC'!BT65)</f>
        <v>1954.8081953830251</v>
      </c>
      <c r="W23" s="17">
        <f t="shared" ref="W23:W25" si="6">SUM(C23:V23)</f>
        <v>5446.294900018127</v>
      </c>
    </row>
    <row r="24" spans="1:23" x14ac:dyDescent="0.25">
      <c r="A24" s="35"/>
      <c r="B24" s="4" t="s">
        <v>8</v>
      </c>
      <c r="C24" s="11">
        <f>IF('[1]4.1e O&amp;M Costs NIC'!BA58+'[1]4.1e O&amp;M Costs NIC'!BA59+'[1]4.1e O&amp;M Costs NIC'!BA60+'[1]4.1e O&amp;M Costs NIC'!BA66+'[1]4.1e O&amp;M Costs NIC'!BA67=0,"",'[1]4.1e O&amp;M Costs NIC'!BA58+'[1]4.1e O&amp;M Costs NIC'!BA59+'[1]4.1e O&amp;M Costs NIC'!BA60+'[1]4.1e O&amp;M Costs NIC'!BA66+'[1]4.1e O&amp;M Costs NIC'!BA67)</f>
        <v>6415.5626239956655</v>
      </c>
      <c r="D24" s="11">
        <f>IF('[1]4.1e O&amp;M Costs NIC'!BB58+'[1]4.1e O&amp;M Costs NIC'!BB59+'[1]4.1e O&amp;M Costs NIC'!BB60+'[1]4.1e O&amp;M Costs NIC'!BB66+'[1]4.1e O&amp;M Costs NIC'!BB67=0,"",'[1]4.1e O&amp;M Costs NIC'!BB58+'[1]4.1e O&amp;M Costs NIC'!BB59+'[1]4.1e O&amp;M Costs NIC'!BB60+'[1]4.1e O&amp;M Costs NIC'!BB66+'[1]4.1e O&amp;M Costs NIC'!BB67)</f>
        <v>6772.4511629095341</v>
      </c>
      <c r="E24" s="11">
        <f>IF('[1]4.1e O&amp;M Costs NIC'!BC58+'[1]4.1e O&amp;M Costs NIC'!BC59+'[1]4.1e O&amp;M Costs NIC'!BC60+'[1]4.1e O&amp;M Costs NIC'!BC66+'[1]4.1e O&amp;M Costs NIC'!BC67=0,"",'[1]4.1e O&amp;M Costs NIC'!BC58+'[1]4.1e O&amp;M Costs NIC'!BC59+'[1]4.1e O&amp;M Costs NIC'!BC60+'[1]4.1e O&amp;M Costs NIC'!BC66+'[1]4.1e O&amp;M Costs NIC'!BC67)</f>
        <v>7149.195800556945</v>
      </c>
      <c r="F24" s="11">
        <f>IF('[1]4.1e O&amp;M Costs NIC'!BD58+'[1]4.1e O&amp;M Costs NIC'!BD59+'[1]4.1e O&amp;M Costs NIC'!BD60+'[1]4.1e O&amp;M Costs NIC'!BD66+'[1]4.1e O&amp;M Costs NIC'!BD67=0,"",'[1]4.1e O&amp;M Costs NIC'!BD58+'[1]4.1e O&amp;M Costs NIC'!BD59+'[1]4.1e O&amp;M Costs NIC'!BD60+'[1]4.1e O&amp;M Costs NIC'!BD66+'[1]4.1e O&amp;M Costs NIC'!BD67)</f>
        <v>7546.901418928046</v>
      </c>
      <c r="G24" s="11">
        <f>IF('[1]4.1e O&amp;M Costs NIC'!BE58+'[1]4.1e O&amp;M Costs NIC'!BE59+'[1]4.1e O&amp;M Costs NIC'!BE60+'[1]4.1e O&amp;M Costs NIC'!BE66+'[1]4.1e O&amp;M Costs NIC'!BE67=0,"",'[1]4.1e O&amp;M Costs NIC'!BE58+'[1]4.1e O&amp;M Costs NIC'!BE59+'[1]4.1e O&amp;M Costs NIC'!BE60+'[1]4.1e O&amp;M Costs NIC'!BE66+'[1]4.1e O&amp;M Costs NIC'!BE67)</f>
        <v>7966.7343887824545</v>
      </c>
      <c r="H24" s="11" t="str">
        <f>IF('[1]4.1e O&amp;M Costs NIC'!BF58+'[1]4.1e O&amp;M Costs NIC'!BF59+'[1]4.1e O&amp;M Costs NIC'!BF60+'[1]4.1e O&amp;M Costs NIC'!BF66+'[1]4.1e O&amp;M Costs NIC'!BF67=0,"",'[1]4.1e O&amp;M Costs NIC'!BF58+'[1]4.1e O&amp;M Costs NIC'!BF59+'[1]4.1e O&amp;M Costs NIC'!BF60+'[1]4.1e O&amp;M Costs NIC'!BF66+'[1]4.1e O&amp;M Costs NIC'!BF67)</f>
        <v/>
      </c>
      <c r="I24" s="11" t="str">
        <f>IF('[1]4.1e O&amp;M Costs NIC'!BG58+'[1]4.1e O&amp;M Costs NIC'!BG59+'[1]4.1e O&amp;M Costs NIC'!BG60+'[1]4.1e O&amp;M Costs NIC'!BG66+'[1]4.1e O&amp;M Costs NIC'!BG67=0,"",'[1]4.1e O&amp;M Costs NIC'!BG58+'[1]4.1e O&amp;M Costs NIC'!BG59+'[1]4.1e O&amp;M Costs NIC'!BG60+'[1]4.1e O&amp;M Costs NIC'!BG66+'[1]4.1e O&amp;M Costs NIC'!BG67)</f>
        <v/>
      </c>
      <c r="J24" s="11" t="str">
        <f>IF('[1]4.1e O&amp;M Costs NIC'!BH58+'[1]4.1e O&amp;M Costs NIC'!BH59+'[1]4.1e O&amp;M Costs NIC'!BH60+'[1]4.1e O&amp;M Costs NIC'!BH66+'[1]4.1e O&amp;M Costs NIC'!BH67=0,"",'[1]4.1e O&amp;M Costs NIC'!BH58+'[1]4.1e O&amp;M Costs NIC'!BH59+'[1]4.1e O&amp;M Costs NIC'!BH60+'[1]4.1e O&amp;M Costs NIC'!BH66+'[1]4.1e O&amp;M Costs NIC'!BH67)</f>
        <v/>
      </c>
      <c r="K24" s="11" t="str">
        <f>IF('[1]4.1e O&amp;M Costs NIC'!BI58+'[1]4.1e O&amp;M Costs NIC'!BI59+'[1]4.1e O&amp;M Costs NIC'!BI60+'[1]4.1e O&amp;M Costs NIC'!BI66+'[1]4.1e O&amp;M Costs NIC'!BI67=0,"",'[1]4.1e O&amp;M Costs NIC'!BI58+'[1]4.1e O&amp;M Costs NIC'!BI59+'[1]4.1e O&amp;M Costs NIC'!BI60+'[1]4.1e O&amp;M Costs NIC'!BI66+'[1]4.1e O&amp;M Costs NIC'!BI67)</f>
        <v/>
      </c>
      <c r="L24" s="11" t="str">
        <f>IF('[1]4.1e O&amp;M Costs NIC'!BJ58+'[1]4.1e O&amp;M Costs NIC'!BJ59+'[1]4.1e O&amp;M Costs NIC'!BJ60+'[1]4.1e O&amp;M Costs NIC'!BJ66+'[1]4.1e O&amp;M Costs NIC'!BJ67=0,"",'[1]4.1e O&amp;M Costs NIC'!BJ58+'[1]4.1e O&amp;M Costs NIC'!BJ59+'[1]4.1e O&amp;M Costs NIC'!BJ60+'[1]4.1e O&amp;M Costs NIC'!BJ66+'[1]4.1e O&amp;M Costs NIC'!BJ67)</f>
        <v/>
      </c>
      <c r="M24" s="11" t="str">
        <f>IF('[1]4.1e O&amp;M Costs NIC'!BK58+'[1]4.1e O&amp;M Costs NIC'!BK59+'[1]4.1e O&amp;M Costs NIC'!BK60+'[1]4.1e O&amp;M Costs NIC'!BK66+'[1]4.1e O&amp;M Costs NIC'!BK67=0,"",'[1]4.1e O&amp;M Costs NIC'!BK58+'[1]4.1e O&amp;M Costs NIC'!BK59+'[1]4.1e O&amp;M Costs NIC'!BK60+'[1]4.1e O&amp;M Costs NIC'!BK66+'[1]4.1e O&amp;M Costs NIC'!BK67)</f>
        <v/>
      </c>
      <c r="N24" s="11" t="str">
        <f>IF('[1]4.1e O&amp;M Costs NIC'!BL58+'[1]4.1e O&amp;M Costs NIC'!BL59+'[1]4.1e O&amp;M Costs NIC'!BL60+'[1]4.1e O&amp;M Costs NIC'!BL66+'[1]4.1e O&amp;M Costs NIC'!BL67=0,"",'[1]4.1e O&amp;M Costs NIC'!BL58+'[1]4.1e O&amp;M Costs NIC'!BL59+'[1]4.1e O&amp;M Costs NIC'!BL60+'[1]4.1e O&amp;M Costs NIC'!BL66+'[1]4.1e O&amp;M Costs NIC'!BL67)</f>
        <v/>
      </c>
      <c r="O24" s="11" t="str">
        <f>IF('[1]4.1e O&amp;M Costs NIC'!BM58+'[1]4.1e O&amp;M Costs NIC'!BM59+'[1]4.1e O&amp;M Costs NIC'!BM60+'[1]4.1e O&amp;M Costs NIC'!BM66+'[1]4.1e O&amp;M Costs NIC'!BM67=0,"",'[1]4.1e O&amp;M Costs NIC'!BM58+'[1]4.1e O&amp;M Costs NIC'!BM59+'[1]4.1e O&amp;M Costs NIC'!BM60+'[1]4.1e O&amp;M Costs NIC'!BM66+'[1]4.1e O&amp;M Costs NIC'!BM67)</f>
        <v/>
      </c>
      <c r="P24" s="11" t="str">
        <f>IF('[1]4.1e O&amp;M Costs NIC'!BN58+'[1]4.1e O&amp;M Costs NIC'!BN59+'[1]4.1e O&amp;M Costs NIC'!BN60+'[1]4.1e O&amp;M Costs NIC'!BN66+'[1]4.1e O&amp;M Costs NIC'!BN67=0,"",'[1]4.1e O&amp;M Costs NIC'!BN58+'[1]4.1e O&amp;M Costs NIC'!BN59+'[1]4.1e O&amp;M Costs NIC'!BN60+'[1]4.1e O&amp;M Costs NIC'!BN66+'[1]4.1e O&amp;M Costs NIC'!BN67)</f>
        <v/>
      </c>
      <c r="Q24" s="11" t="str">
        <f>IF('[1]4.1e O&amp;M Costs NIC'!BO58+'[1]4.1e O&amp;M Costs NIC'!BO59+'[1]4.1e O&amp;M Costs NIC'!BO60+'[1]4.1e O&amp;M Costs NIC'!BO66+'[1]4.1e O&amp;M Costs NIC'!BO67=0,"",'[1]4.1e O&amp;M Costs NIC'!BO58+'[1]4.1e O&amp;M Costs NIC'!BO59+'[1]4.1e O&amp;M Costs NIC'!BO60+'[1]4.1e O&amp;M Costs NIC'!BO66+'[1]4.1e O&amp;M Costs NIC'!BO67)</f>
        <v/>
      </c>
      <c r="R24" s="11" t="str">
        <f>IF('[1]4.1e O&amp;M Costs NIC'!BP58+'[1]4.1e O&amp;M Costs NIC'!BP59+'[1]4.1e O&amp;M Costs NIC'!BP60+'[1]4.1e O&amp;M Costs NIC'!BP66+'[1]4.1e O&amp;M Costs NIC'!BP67=0,"",'[1]4.1e O&amp;M Costs NIC'!BP58+'[1]4.1e O&amp;M Costs NIC'!BP59+'[1]4.1e O&amp;M Costs NIC'!BP60+'[1]4.1e O&amp;M Costs NIC'!BP66+'[1]4.1e O&amp;M Costs NIC'!BP67)</f>
        <v/>
      </c>
      <c r="S24" s="11" t="str">
        <f>IF('[1]4.1e O&amp;M Costs NIC'!BQ58+'[1]4.1e O&amp;M Costs NIC'!BQ59+'[1]4.1e O&amp;M Costs NIC'!BQ60+'[1]4.1e O&amp;M Costs NIC'!BQ66+'[1]4.1e O&amp;M Costs NIC'!BQ67=0,"",'[1]4.1e O&amp;M Costs NIC'!BQ58+'[1]4.1e O&amp;M Costs NIC'!BQ59+'[1]4.1e O&amp;M Costs NIC'!BQ60+'[1]4.1e O&amp;M Costs NIC'!BQ66+'[1]4.1e O&amp;M Costs NIC'!BQ67)</f>
        <v/>
      </c>
      <c r="T24" s="11" t="str">
        <f>IF('[1]4.1e O&amp;M Costs NIC'!BR58+'[1]4.1e O&amp;M Costs NIC'!BR59+'[1]4.1e O&amp;M Costs NIC'!BR60+'[1]4.1e O&amp;M Costs NIC'!BR66+'[1]4.1e O&amp;M Costs NIC'!BR67=0,"",'[1]4.1e O&amp;M Costs NIC'!BR58+'[1]4.1e O&amp;M Costs NIC'!BR59+'[1]4.1e O&amp;M Costs NIC'!BR60+'[1]4.1e O&amp;M Costs NIC'!BR66+'[1]4.1e O&amp;M Costs NIC'!BR67)</f>
        <v/>
      </c>
      <c r="U24" s="11" t="str">
        <f>IF('[1]4.1e O&amp;M Costs NIC'!BS58+'[1]4.1e O&amp;M Costs NIC'!BS59+'[1]4.1e O&amp;M Costs NIC'!BS60+'[1]4.1e O&amp;M Costs NIC'!BS66+'[1]4.1e O&amp;M Costs NIC'!BS67=0,"",'[1]4.1e O&amp;M Costs NIC'!BS58+'[1]4.1e O&amp;M Costs NIC'!BS59+'[1]4.1e O&amp;M Costs NIC'!BS60+'[1]4.1e O&amp;M Costs NIC'!BS66+'[1]4.1e O&amp;M Costs NIC'!BS67)</f>
        <v/>
      </c>
      <c r="V24" s="11" t="str">
        <f>IF('[1]4.1e O&amp;M Costs NIC'!BT58+'[1]4.1e O&amp;M Costs NIC'!BT59+'[1]4.1e O&amp;M Costs NIC'!BT60+'[1]4.1e O&amp;M Costs NIC'!BT66+'[1]4.1e O&amp;M Costs NIC'!BT67=0,"",'[1]4.1e O&amp;M Costs NIC'!BT58+'[1]4.1e O&amp;M Costs NIC'!BT59+'[1]4.1e O&amp;M Costs NIC'!BT60+'[1]4.1e O&amp;M Costs NIC'!BT66+'[1]4.1e O&amp;M Costs NIC'!BT67)</f>
        <v/>
      </c>
      <c r="W24" s="17">
        <f t="shared" si="6"/>
        <v>35850.845395172648</v>
      </c>
    </row>
    <row r="25" spans="1:23" x14ac:dyDescent="0.25">
      <c r="A25" s="35"/>
      <c r="B25" s="4" t="s">
        <v>2</v>
      </c>
      <c r="C25" s="16">
        <f>SUM(C21:C24)</f>
        <v>7026.822904272065</v>
      </c>
      <c r="D25" s="16">
        <f t="shared" ref="D25:V25" si="7">SUM(D21:D24)</f>
        <v>7609.2108145639822</v>
      </c>
      <c r="E25" s="16">
        <f t="shared" si="7"/>
        <v>7826.9755361529515</v>
      </c>
      <c r="F25" s="16">
        <f t="shared" si="7"/>
        <v>8474.720146490894</v>
      </c>
      <c r="G25" s="16">
        <f t="shared" si="7"/>
        <v>9583.9828409743423</v>
      </c>
      <c r="H25" s="16">
        <f t="shared" si="7"/>
        <v>1028.7871666783471</v>
      </c>
      <c r="I25" s="16">
        <f t="shared" si="7"/>
        <v>833.32303659375202</v>
      </c>
      <c r="J25" s="16">
        <f t="shared" si="7"/>
        <v>1140.743340137386</v>
      </c>
      <c r="K25" s="16">
        <f t="shared" si="7"/>
        <v>924.00812817933956</v>
      </c>
      <c r="L25" s="16">
        <f t="shared" si="7"/>
        <v>2400.6339898650776</v>
      </c>
      <c r="M25" s="16">
        <f t="shared" si="7"/>
        <v>1024.561884706078</v>
      </c>
      <c r="N25" s="16">
        <f t="shared" si="7"/>
        <v>1402.5319056514247</v>
      </c>
      <c r="O25" s="16">
        <f t="shared" si="7"/>
        <v>1136.0582483845108</v>
      </c>
      <c r="P25" s="16">
        <f t="shared" si="7"/>
        <v>1555.1602727197323</v>
      </c>
      <c r="Q25" s="16">
        <f t="shared" si="7"/>
        <v>2749.7133330906463</v>
      </c>
      <c r="R25" s="16">
        <f t="shared" si="7"/>
        <v>1724.3981859524238</v>
      </c>
      <c r="S25" s="16">
        <f t="shared" si="7"/>
        <v>1396.7716347533974</v>
      </c>
      <c r="T25" s="16">
        <f t="shared" si="7"/>
        <v>1912.0531535413622</v>
      </c>
      <c r="U25" s="16">
        <f t="shared" si="7"/>
        <v>1548.7731492435255</v>
      </c>
      <c r="V25" s="16">
        <f t="shared" si="7"/>
        <v>4074.9375783469764</v>
      </c>
      <c r="W25" s="17">
        <f t="shared" si="6"/>
        <v>65374.167250298204</v>
      </c>
    </row>
    <row r="26" spans="1:23" x14ac:dyDescent="0.25">
      <c r="A26" s="35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5"/>
    </row>
    <row r="27" spans="1:23" x14ac:dyDescent="0.25">
      <c r="A27" s="34" t="str">
        <f>CONCATENATE("2.1.5 Restore ",AD5," ha of pine forests in Guatemala, Honduras and Nicaragua.")</f>
        <v>2.1.5 Restore 300 ha of pine forests in Guatemala, Honduras and Nicaragua.</v>
      </c>
      <c r="B27" s="7" t="s">
        <v>4</v>
      </c>
      <c r="C27" s="13" t="str">
        <f>IF('[1]4.1e O&amp;M Costs NIC'!BA80=0,"",'[1]4.1e O&amp;M Costs NIC'!BA80)</f>
        <v/>
      </c>
      <c r="D27" s="13">
        <f>IF('[1]4.1e O&amp;M Costs NIC'!BB80=0,"",'[1]4.1e O&amp;M Costs NIC'!BB80)</f>
        <v>92.687222952492732</v>
      </c>
      <c r="E27" s="13" t="str">
        <f>IF('[1]4.1e O&amp;M Costs NIC'!BC80=0,"",'[1]4.1e O&amp;M Costs NIC'!BC80)</f>
        <v/>
      </c>
      <c r="F27" s="13">
        <f>IF('[1]4.1e O&amp;M Costs NIC'!BD80=0,"",'[1]4.1e O&amp;M Costs NIC'!BD80)</f>
        <v>102.77376674542306</v>
      </c>
      <c r="G27" s="13" t="str">
        <f>IF('[1]4.1e O&amp;M Costs NIC'!BE80=0,"",'[1]4.1e O&amp;M Costs NIC'!BE80)</f>
        <v/>
      </c>
      <c r="H27" s="13">
        <f>IF('[1]4.1e O&amp;M Costs NIC'!BF80=0,"",'[1]4.1e O&amp;M Costs NIC'!BF80)</f>
        <v>113.95796307821693</v>
      </c>
      <c r="I27" s="13" t="str">
        <f>IF('[1]4.1e O&amp;M Costs NIC'!BG80=0,"",'[1]4.1e O&amp;M Costs NIC'!BG80)</f>
        <v/>
      </c>
      <c r="J27" s="13">
        <f>IF('[1]4.1e O&amp;M Costs NIC'!BH80=0,"",'[1]4.1e O&amp;M Costs NIC'!BH80)</f>
        <v>126.35926229214121</v>
      </c>
      <c r="K27" s="13" t="str">
        <f>IF('[1]4.1e O&amp;M Costs NIC'!BI80=0,"",'[1]4.1e O&amp;M Costs NIC'!BI80)</f>
        <v/>
      </c>
      <c r="L27" s="13">
        <f>IF('[1]4.1e O&amp;M Costs NIC'!BJ80=0,"",'[1]4.1e O&amp;M Costs NIC'!BJ80)</f>
        <v>140.11011372724485</v>
      </c>
      <c r="M27" s="13" t="str">
        <f>IF('[1]4.1e O&amp;M Costs NIC'!BK80=0,"",'[1]4.1e O&amp;M Costs NIC'!BK80)</f>
        <v/>
      </c>
      <c r="N27" s="13">
        <f>IF('[1]4.1e O&amp;M Costs NIC'!BL80=0,"",'[1]4.1e O&amp;M Costs NIC'!BL80)</f>
        <v>155.35738031831167</v>
      </c>
      <c r="O27" s="13" t="str">
        <f>IF('[1]4.1e O&amp;M Costs NIC'!BM80=0,"",'[1]4.1e O&amp;M Costs NIC'!BM80)</f>
        <v/>
      </c>
      <c r="P27" s="13">
        <f>IF('[1]4.1e O&amp;M Costs NIC'!BN80=0,"",'[1]4.1e O&amp;M Costs NIC'!BN80)</f>
        <v>172.2639071320319</v>
      </c>
      <c r="Q27" s="13" t="str">
        <f>IF('[1]4.1e O&amp;M Costs NIC'!BO80=0,"",'[1]4.1e O&amp;M Costs NIC'!BO80)</f>
        <v/>
      </c>
      <c r="R27" s="13">
        <f>IF('[1]4.1e O&amp;M Costs NIC'!BP80=0,"",'[1]4.1e O&amp;M Costs NIC'!BP80)</f>
        <v>191.01026059780693</v>
      </c>
      <c r="S27" s="13" t="str">
        <f>IF('[1]4.1e O&amp;M Costs NIC'!BQ80=0,"",'[1]4.1e O&amp;M Costs NIC'!BQ80)</f>
        <v/>
      </c>
      <c r="T27" s="13">
        <f>IF('[1]4.1e O&amp;M Costs NIC'!BR80=0,"",'[1]4.1e O&amp;M Costs NIC'!BR80)</f>
        <v>211.79665700765858</v>
      </c>
      <c r="U27" s="13" t="str">
        <f>IF('[1]4.1e O&amp;M Costs NIC'!BS80=0,"",'[1]4.1e O&amp;M Costs NIC'!BS80)</f>
        <v/>
      </c>
      <c r="V27" s="13">
        <f>IF('[1]4.1e O&amp;M Costs NIC'!BT80=0,"",'[1]4.1e O&amp;M Costs NIC'!BT80)</f>
        <v>234.84510088216075</v>
      </c>
      <c r="W27" s="15">
        <f t="shared" ref="W27:W30" si="8">SUM(C27:V27)</f>
        <v>1541.1616347334887</v>
      </c>
    </row>
    <row r="28" spans="1:23" x14ac:dyDescent="0.25">
      <c r="A28" s="34"/>
      <c r="B28" s="7" t="s">
        <v>6</v>
      </c>
      <c r="C28" s="13">
        <f>IF('[1]4.1e O&amp;M Costs NIC'!BA81=0,"",'[1]4.1e O&amp;M Costs NIC'!BA81)</f>
        <v>293.40493453267186</v>
      </c>
      <c r="D28" s="13">
        <f>IF('[1]4.1e O&amp;M Costs NIC'!BB81=0,"",'[1]4.1e O&amp;M Costs NIC'!BB81)</f>
        <v>308.9574098416424</v>
      </c>
      <c r="E28" s="13">
        <f>IF('[1]4.1e O&amp;M Costs NIC'!BC81=0,"",'[1]4.1e O&amp;M Costs NIC'!BC81)</f>
        <v>325.3342730860831</v>
      </c>
      <c r="F28" s="13">
        <f>IF('[1]4.1e O&amp;M Costs NIC'!BD81=0,"",'[1]4.1e O&amp;M Costs NIC'!BD81)</f>
        <v>342.57922248474358</v>
      </c>
      <c r="G28" s="13">
        <f>IF('[1]4.1e O&amp;M Costs NIC'!BE81=0,"",'[1]4.1e O&amp;M Costs NIC'!BE81)</f>
        <v>360.73827256188878</v>
      </c>
      <c r="H28" s="13">
        <f>IF('[1]4.1e O&amp;M Costs NIC'!BF81=0,"",'[1]4.1e O&amp;M Costs NIC'!BF81)</f>
        <v>379.85987692738973</v>
      </c>
      <c r="I28" s="13">
        <f>IF('[1]4.1e O&amp;M Costs NIC'!BG81=0,"",'[1]4.1e O&amp;M Costs NIC'!BG81)</f>
        <v>399.99505756500099</v>
      </c>
      <c r="J28" s="13">
        <f>IF('[1]4.1e O&amp;M Costs NIC'!BH81=0,"",'[1]4.1e O&amp;M Costs NIC'!BH81)</f>
        <v>421.19754097380405</v>
      </c>
      <c r="K28" s="13">
        <f>IF('[1]4.1e O&amp;M Costs NIC'!BI81=0,"",'[1]4.1e O&amp;M Costs NIC'!BI81)</f>
        <v>443.52390152608297</v>
      </c>
      <c r="L28" s="13">
        <f>IF('[1]4.1e O&amp;M Costs NIC'!BJ81=0,"",'[1]4.1e O&amp;M Costs NIC'!BJ81)</f>
        <v>467.03371242414948</v>
      </c>
      <c r="M28" s="13">
        <f>IF('[1]4.1e O&amp;M Costs NIC'!BK81=0,"",'[1]4.1e O&amp;M Costs NIC'!BK81)</f>
        <v>491.78970465891746</v>
      </c>
      <c r="N28" s="13">
        <f>IF('[1]4.1e O&amp;M Costs NIC'!BL81=0,"",'[1]4.1e O&amp;M Costs NIC'!BL81)</f>
        <v>517.85793439437214</v>
      </c>
      <c r="O28" s="13">
        <f>IF('[1]4.1e O&amp;M Costs NIC'!BM81=0,"",'[1]4.1e O&amp;M Costs NIC'!BM81)</f>
        <v>545.30795922456514</v>
      </c>
      <c r="P28" s="13">
        <f>IF('[1]4.1e O&amp;M Costs NIC'!BN81=0,"",'[1]4.1e O&amp;M Costs NIC'!BN81)</f>
        <v>574.21302377343966</v>
      </c>
      <c r="Q28" s="13">
        <f>IF('[1]4.1e O&amp;M Costs NIC'!BO81=0,"",'[1]4.1e O&amp;M Costs NIC'!BO81)</f>
        <v>604.65025513272099</v>
      </c>
      <c r="R28" s="13">
        <f>IF('[1]4.1e O&amp;M Costs NIC'!BP81=0,"",'[1]4.1e O&amp;M Costs NIC'!BP81)</f>
        <v>636.70086865935639</v>
      </c>
      <c r="S28" s="13">
        <f>IF('[1]4.1e O&amp;M Costs NIC'!BQ81=0,"",'[1]4.1e O&amp;M Costs NIC'!BQ81)</f>
        <v>670.45038468163068</v>
      </c>
      <c r="T28" s="13">
        <f>IF('[1]4.1e O&amp;M Costs NIC'!BR81=0,"",'[1]4.1e O&amp;M Costs NIC'!BR81)</f>
        <v>705.98885669219533</v>
      </c>
      <c r="U28" s="13">
        <f>IF('[1]4.1e O&amp;M Costs NIC'!BS81=0,"",'[1]4.1e O&amp;M Costs NIC'!BS81)</f>
        <v>743.41111163689231</v>
      </c>
      <c r="V28" s="13">
        <f>IF('[1]4.1e O&amp;M Costs NIC'!BT81=0,"",'[1]4.1e O&amp;M Costs NIC'!BT81)</f>
        <v>782.81700294053576</v>
      </c>
      <c r="W28" s="15">
        <f t="shared" si="8"/>
        <v>10015.811303718083</v>
      </c>
    </row>
    <row r="29" spans="1:23" x14ac:dyDescent="0.25">
      <c r="A29" s="34"/>
      <c r="B29" s="7" t="s">
        <v>5</v>
      </c>
      <c r="C29" s="13" t="str">
        <f>IF('[1]4.1e O&amp;M Costs NIC'!BA90=0,"",'[1]4.1e O&amp;M Costs NIC'!BA90)</f>
        <v/>
      </c>
      <c r="D29" s="13" t="str">
        <f>IF('[1]4.1e O&amp;M Costs NIC'!BB90=0,"",'[1]4.1e O&amp;M Costs NIC'!BB90)</f>
        <v/>
      </c>
      <c r="E29" s="13" t="str">
        <f>IF('[1]4.1e O&amp;M Costs NIC'!BC90=0,"",'[1]4.1e O&amp;M Costs NIC'!BC90)</f>
        <v/>
      </c>
      <c r="F29" s="13" t="str">
        <f>IF('[1]4.1e O&amp;M Costs NIC'!BD90=0,"",'[1]4.1e O&amp;M Costs NIC'!BD90)</f>
        <v/>
      </c>
      <c r="G29" s="13">
        <f>IF('[1]4.1e O&amp;M Costs NIC'!BE90=0,"",'[1]4.1e O&amp;M Costs NIC'!BE90)</f>
        <v>415.54098449021694</v>
      </c>
      <c r="H29" s="13" t="str">
        <f>IF('[1]4.1e O&amp;M Costs NIC'!BF90=0,"",'[1]4.1e O&amp;M Costs NIC'!BF90)</f>
        <v/>
      </c>
      <c r="I29" s="13" t="str">
        <f>IF('[1]4.1e O&amp;M Costs NIC'!BG90=0,"",'[1]4.1e O&amp;M Costs NIC'!BG90)</f>
        <v/>
      </c>
      <c r="J29" s="13" t="str">
        <f>IF('[1]4.1e O&amp;M Costs NIC'!BH90=0,"",'[1]4.1e O&amp;M Costs NIC'!BH90)</f>
        <v/>
      </c>
      <c r="K29" s="13" t="str">
        <f>IF('[1]4.1e O&amp;M Costs NIC'!BI90=0,"",'[1]4.1e O&amp;M Costs NIC'!BI90)</f>
        <v/>
      </c>
      <c r="L29" s="13">
        <f>IF('[1]4.1e O&amp;M Costs NIC'!BJ90=0,"",'[1]4.1e O&amp;M Costs NIC'!BJ90)</f>
        <v>545.1604889838427</v>
      </c>
      <c r="M29" s="13" t="str">
        <f>IF('[1]4.1e O&amp;M Costs NIC'!BK90=0,"",'[1]4.1e O&amp;M Costs NIC'!BK90)</f>
        <v/>
      </c>
      <c r="N29" s="13" t="str">
        <f>IF('[1]4.1e O&amp;M Costs NIC'!BL90=0,"",'[1]4.1e O&amp;M Costs NIC'!BL90)</f>
        <v/>
      </c>
      <c r="O29" s="13" t="str">
        <f>IF('[1]4.1e O&amp;M Costs NIC'!BM90=0,"",'[1]4.1e O&amp;M Costs NIC'!BM90)</f>
        <v/>
      </c>
      <c r="P29" s="13" t="str">
        <f>IF('[1]4.1e O&amp;M Costs NIC'!BN90=0,"",'[1]4.1e O&amp;M Costs NIC'!BN90)</f>
        <v/>
      </c>
      <c r="Q29" s="13">
        <f>IF('[1]4.1e O&amp;M Costs NIC'!BO90=0,"",'[1]4.1e O&amp;M Costs NIC'!BO90)</f>
        <v>715.21214475078932</v>
      </c>
      <c r="R29" s="13" t="str">
        <f>IF('[1]4.1e O&amp;M Costs NIC'!BP90=0,"",'[1]4.1e O&amp;M Costs NIC'!BP90)</f>
        <v/>
      </c>
      <c r="S29" s="13" t="str">
        <f>IF('[1]4.1e O&amp;M Costs NIC'!BQ90=0,"",'[1]4.1e O&amp;M Costs NIC'!BQ90)</f>
        <v/>
      </c>
      <c r="T29" s="13" t="str">
        <f>IF('[1]4.1e O&amp;M Costs NIC'!BR90=0,"",'[1]4.1e O&amp;M Costs NIC'!BR90)</f>
        <v/>
      </c>
      <c r="U29" s="13" t="str">
        <f>IF('[1]4.1e O&amp;M Costs NIC'!BS90=0,"",'[1]4.1e O&amp;M Costs NIC'!BS90)</f>
        <v/>
      </c>
      <c r="V29" s="13">
        <f>IF('[1]4.1e O&amp;M Costs NIC'!BT90=0,"",'[1]4.1e O&amp;M Costs NIC'!BT90)</f>
        <v>938.30793378385204</v>
      </c>
      <c r="W29" s="15">
        <f t="shared" si="8"/>
        <v>2614.2215520087011</v>
      </c>
    </row>
    <row r="30" spans="1:23" x14ac:dyDescent="0.25">
      <c r="A30" s="34"/>
      <c r="B30" s="7" t="s">
        <v>8</v>
      </c>
      <c r="C30" s="13">
        <f>IF('[1]4.1e O&amp;M Costs NIC'!BA83+'[1]4.1e O&amp;M Costs NIC'!BA84+'[1]4.1e O&amp;M Costs NIC'!BA85+'[1]4.1e O&amp;M Costs NIC'!BA91+'[1]4.1e O&amp;M Costs NIC'!BA92=0,"",'[1]4.1e O&amp;M Costs NIC'!BA83+'[1]4.1e O&amp;M Costs NIC'!BA84+'[1]4.1e O&amp;M Costs NIC'!BA85+'[1]4.1e O&amp;M Costs NIC'!BA91+'[1]4.1e O&amp;M Costs NIC'!BA92)</f>
        <v>3084.1556139130803</v>
      </c>
      <c r="D30" s="13">
        <f>IF('[1]4.1e O&amp;M Costs NIC'!BB83+'[1]4.1e O&amp;M Costs NIC'!BB84+'[1]4.1e O&amp;M Costs NIC'!BB85+'[1]4.1e O&amp;M Costs NIC'!BB91+'[1]4.1e O&amp;M Costs NIC'!BB92=0,"",'[1]4.1e O&amp;M Costs NIC'!BB83+'[1]4.1e O&amp;M Costs NIC'!BB84+'[1]4.1e O&amp;M Costs NIC'!BB85+'[1]4.1e O&amp;M Costs NIC'!BB91+'[1]4.1e O&amp;M Costs NIC'!BB92)</f>
        <v>3247.6370294891526</v>
      </c>
      <c r="E30" s="13">
        <f>IF('[1]4.1e O&amp;M Costs NIC'!BC83+'[1]4.1e O&amp;M Costs NIC'!BC84+'[1]4.1e O&amp;M Costs NIC'!BC85+'[1]4.1e O&amp;M Costs NIC'!BC91+'[1]4.1e O&amp;M Costs NIC'!BC92=0,"",'[1]4.1e O&amp;M Costs NIC'!BC83+'[1]4.1e O&amp;M Costs NIC'!BC84+'[1]4.1e O&amp;M Costs NIC'!BC85+'[1]4.1e O&amp;M Costs NIC'!BC91+'[1]4.1e O&amp;M Costs NIC'!BC92)</f>
        <v>3419.7840821420941</v>
      </c>
      <c r="F30" s="13">
        <f>IF('[1]4.1e O&amp;M Costs NIC'!BD83+'[1]4.1e O&amp;M Costs NIC'!BD84+'[1]4.1e O&amp;M Costs NIC'!BD85+'[1]4.1e O&amp;M Costs NIC'!BD91+'[1]4.1e O&amp;M Costs NIC'!BD92=0,"",'[1]4.1e O&amp;M Costs NIC'!BD83+'[1]4.1e O&amp;M Costs NIC'!BD84+'[1]4.1e O&amp;M Costs NIC'!BD85+'[1]4.1e O&amp;M Costs NIC'!BD91+'[1]4.1e O&amp;M Costs NIC'!BD92)</f>
        <v>3601.056110113399</v>
      </c>
      <c r="G30" s="13">
        <f>IF('[1]4.1e O&amp;M Costs NIC'!BE83+'[1]4.1e O&amp;M Costs NIC'!BE84+'[1]4.1e O&amp;M Costs NIC'!BE85+'[1]4.1e O&amp;M Costs NIC'!BE91+'[1]4.1e O&amp;M Costs NIC'!BE92=0,"",'[1]4.1e O&amp;M Costs NIC'!BE83+'[1]4.1e O&amp;M Costs NIC'!BE84+'[1]4.1e O&amp;M Costs NIC'!BE85+'[1]4.1e O&amp;M Costs NIC'!BE91+'[1]4.1e O&amp;M Costs NIC'!BE92)</f>
        <v>3791.9367997240233</v>
      </c>
      <c r="H30" s="13" t="str">
        <f>IF('[1]4.1e O&amp;M Costs NIC'!BF83+'[1]4.1e O&amp;M Costs NIC'!BF84+'[1]4.1e O&amp;M Costs NIC'!BF85+'[1]4.1e O&amp;M Costs NIC'!BF91+'[1]4.1e O&amp;M Costs NIC'!BF92=0,"",'[1]4.1e O&amp;M Costs NIC'!BF83+'[1]4.1e O&amp;M Costs NIC'!BF84+'[1]4.1e O&amp;M Costs NIC'!BF85+'[1]4.1e O&amp;M Costs NIC'!BF91+'[1]4.1e O&amp;M Costs NIC'!BF92)</f>
        <v/>
      </c>
      <c r="I30" s="13" t="str">
        <f>IF('[1]4.1e O&amp;M Costs NIC'!BG83+'[1]4.1e O&amp;M Costs NIC'!BG84+'[1]4.1e O&amp;M Costs NIC'!BG85+'[1]4.1e O&amp;M Costs NIC'!BG91+'[1]4.1e O&amp;M Costs NIC'!BG92=0,"",'[1]4.1e O&amp;M Costs NIC'!BG83+'[1]4.1e O&amp;M Costs NIC'!BG84+'[1]4.1e O&amp;M Costs NIC'!BG85+'[1]4.1e O&amp;M Costs NIC'!BG91+'[1]4.1e O&amp;M Costs NIC'!BG92)</f>
        <v/>
      </c>
      <c r="J30" s="13" t="str">
        <f>IF('[1]4.1e O&amp;M Costs NIC'!BH83+'[1]4.1e O&amp;M Costs NIC'!BH84+'[1]4.1e O&amp;M Costs NIC'!BH85+'[1]4.1e O&amp;M Costs NIC'!BH91+'[1]4.1e O&amp;M Costs NIC'!BH92=0,"",'[1]4.1e O&amp;M Costs NIC'!BH83+'[1]4.1e O&amp;M Costs NIC'!BH84+'[1]4.1e O&amp;M Costs NIC'!BH85+'[1]4.1e O&amp;M Costs NIC'!BH91+'[1]4.1e O&amp;M Costs NIC'!BH92)</f>
        <v/>
      </c>
      <c r="K30" s="13" t="str">
        <f>IF('[1]4.1e O&amp;M Costs NIC'!BI83+'[1]4.1e O&amp;M Costs NIC'!BI84+'[1]4.1e O&amp;M Costs NIC'!BI85+'[1]4.1e O&amp;M Costs NIC'!BI91+'[1]4.1e O&amp;M Costs NIC'!BI92=0,"",'[1]4.1e O&amp;M Costs NIC'!BI83+'[1]4.1e O&amp;M Costs NIC'!BI84+'[1]4.1e O&amp;M Costs NIC'!BI85+'[1]4.1e O&amp;M Costs NIC'!BI91+'[1]4.1e O&amp;M Costs NIC'!BI92)</f>
        <v/>
      </c>
      <c r="L30" s="13" t="str">
        <f>IF('[1]4.1e O&amp;M Costs NIC'!BJ83+'[1]4.1e O&amp;M Costs NIC'!BJ84+'[1]4.1e O&amp;M Costs NIC'!BJ85+'[1]4.1e O&amp;M Costs NIC'!BJ91+'[1]4.1e O&amp;M Costs NIC'!BJ92=0,"",'[1]4.1e O&amp;M Costs NIC'!BJ83+'[1]4.1e O&amp;M Costs NIC'!BJ84+'[1]4.1e O&amp;M Costs NIC'!BJ85+'[1]4.1e O&amp;M Costs NIC'!BJ91+'[1]4.1e O&amp;M Costs NIC'!BJ92)</f>
        <v/>
      </c>
      <c r="M30" s="13" t="str">
        <f>IF('[1]4.1e O&amp;M Costs NIC'!BK83+'[1]4.1e O&amp;M Costs NIC'!BK84+'[1]4.1e O&amp;M Costs NIC'!BK85+'[1]4.1e O&amp;M Costs NIC'!BK91+'[1]4.1e O&amp;M Costs NIC'!BK92=0,"",'[1]4.1e O&amp;M Costs NIC'!BK83+'[1]4.1e O&amp;M Costs NIC'!BK84+'[1]4.1e O&amp;M Costs NIC'!BK85+'[1]4.1e O&amp;M Costs NIC'!BK91+'[1]4.1e O&amp;M Costs NIC'!BK92)</f>
        <v/>
      </c>
      <c r="N30" s="13" t="str">
        <f>IF('[1]4.1e O&amp;M Costs NIC'!BL83+'[1]4.1e O&amp;M Costs NIC'!BL84+'[1]4.1e O&amp;M Costs NIC'!BL85+'[1]4.1e O&amp;M Costs NIC'!BL91+'[1]4.1e O&amp;M Costs NIC'!BL92=0,"",'[1]4.1e O&amp;M Costs NIC'!BL83+'[1]4.1e O&amp;M Costs NIC'!BL84+'[1]4.1e O&amp;M Costs NIC'!BL85+'[1]4.1e O&amp;M Costs NIC'!BL91+'[1]4.1e O&amp;M Costs NIC'!BL92)</f>
        <v/>
      </c>
      <c r="O30" s="13" t="str">
        <f>IF('[1]4.1e O&amp;M Costs NIC'!BM83+'[1]4.1e O&amp;M Costs NIC'!BM84+'[1]4.1e O&amp;M Costs NIC'!BM85+'[1]4.1e O&amp;M Costs NIC'!BM91+'[1]4.1e O&amp;M Costs NIC'!BM92=0,"",'[1]4.1e O&amp;M Costs NIC'!BM83+'[1]4.1e O&amp;M Costs NIC'!BM84+'[1]4.1e O&amp;M Costs NIC'!BM85+'[1]4.1e O&amp;M Costs NIC'!BM91+'[1]4.1e O&amp;M Costs NIC'!BM92)</f>
        <v/>
      </c>
      <c r="P30" s="13" t="str">
        <f>IF('[1]4.1e O&amp;M Costs NIC'!BN83+'[1]4.1e O&amp;M Costs NIC'!BN84+'[1]4.1e O&amp;M Costs NIC'!BN85+'[1]4.1e O&amp;M Costs NIC'!BN91+'[1]4.1e O&amp;M Costs NIC'!BN92=0,"",'[1]4.1e O&amp;M Costs NIC'!BN83+'[1]4.1e O&amp;M Costs NIC'!BN84+'[1]4.1e O&amp;M Costs NIC'!BN85+'[1]4.1e O&amp;M Costs NIC'!BN91+'[1]4.1e O&amp;M Costs NIC'!BN92)</f>
        <v/>
      </c>
      <c r="Q30" s="13" t="str">
        <f>IF('[1]4.1e O&amp;M Costs NIC'!BO83+'[1]4.1e O&amp;M Costs NIC'!BO84+'[1]4.1e O&amp;M Costs NIC'!BO85+'[1]4.1e O&amp;M Costs NIC'!BO91+'[1]4.1e O&amp;M Costs NIC'!BO92=0,"",'[1]4.1e O&amp;M Costs NIC'!BO83+'[1]4.1e O&amp;M Costs NIC'!BO84+'[1]4.1e O&amp;M Costs NIC'!BO85+'[1]4.1e O&amp;M Costs NIC'!BO91+'[1]4.1e O&amp;M Costs NIC'!BO92)</f>
        <v/>
      </c>
      <c r="R30" s="13" t="str">
        <f>IF('[1]4.1e O&amp;M Costs NIC'!BP83+'[1]4.1e O&amp;M Costs NIC'!BP84+'[1]4.1e O&amp;M Costs NIC'!BP85+'[1]4.1e O&amp;M Costs NIC'!BP91+'[1]4.1e O&amp;M Costs NIC'!BP92=0,"",'[1]4.1e O&amp;M Costs NIC'!BP83+'[1]4.1e O&amp;M Costs NIC'!BP84+'[1]4.1e O&amp;M Costs NIC'!BP85+'[1]4.1e O&amp;M Costs NIC'!BP91+'[1]4.1e O&amp;M Costs NIC'!BP92)</f>
        <v/>
      </c>
      <c r="S30" s="13" t="str">
        <f>IF('[1]4.1e O&amp;M Costs NIC'!BQ83+'[1]4.1e O&amp;M Costs NIC'!BQ84+'[1]4.1e O&amp;M Costs NIC'!BQ85+'[1]4.1e O&amp;M Costs NIC'!BQ91+'[1]4.1e O&amp;M Costs NIC'!BQ92=0,"",'[1]4.1e O&amp;M Costs NIC'!BQ83+'[1]4.1e O&amp;M Costs NIC'!BQ84+'[1]4.1e O&amp;M Costs NIC'!BQ85+'[1]4.1e O&amp;M Costs NIC'!BQ91+'[1]4.1e O&amp;M Costs NIC'!BQ92)</f>
        <v/>
      </c>
      <c r="T30" s="13" t="str">
        <f>IF('[1]4.1e O&amp;M Costs NIC'!BR83+'[1]4.1e O&amp;M Costs NIC'!BR84+'[1]4.1e O&amp;M Costs NIC'!BR85+'[1]4.1e O&amp;M Costs NIC'!BR91+'[1]4.1e O&amp;M Costs NIC'!BR92=0,"",'[1]4.1e O&amp;M Costs NIC'!BR83+'[1]4.1e O&amp;M Costs NIC'!BR84+'[1]4.1e O&amp;M Costs NIC'!BR85+'[1]4.1e O&amp;M Costs NIC'!BR91+'[1]4.1e O&amp;M Costs NIC'!BR92)</f>
        <v/>
      </c>
      <c r="U30" s="13" t="str">
        <f>IF('[1]4.1e O&amp;M Costs NIC'!BS83+'[1]4.1e O&amp;M Costs NIC'!BS84+'[1]4.1e O&amp;M Costs NIC'!BS85+'[1]4.1e O&amp;M Costs NIC'!BS91+'[1]4.1e O&amp;M Costs NIC'!BS92=0,"",'[1]4.1e O&amp;M Costs NIC'!BS83+'[1]4.1e O&amp;M Costs NIC'!BS84+'[1]4.1e O&amp;M Costs NIC'!BS85+'[1]4.1e O&amp;M Costs NIC'!BS91+'[1]4.1e O&amp;M Costs NIC'!BS92)</f>
        <v/>
      </c>
      <c r="V30" s="13" t="str">
        <f>IF('[1]4.1e O&amp;M Costs NIC'!BT83+'[1]4.1e O&amp;M Costs NIC'!BT84+'[1]4.1e O&amp;M Costs NIC'!BT85+'[1]4.1e O&amp;M Costs NIC'!BT91+'[1]4.1e O&amp;M Costs NIC'!BT92=0,"",'[1]4.1e O&amp;M Costs NIC'!BT83+'[1]4.1e O&amp;M Costs NIC'!BT84+'[1]4.1e O&amp;M Costs NIC'!BT85+'[1]4.1e O&amp;M Costs NIC'!BT91+'[1]4.1e O&amp;M Costs NIC'!BT92)</f>
        <v/>
      </c>
      <c r="W30" s="15">
        <f t="shared" si="8"/>
        <v>17144.569635381751</v>
      </c>
    </row>
    <row r="31" spans="1:23" x14ac:dyDescent="0.25">
      <c r="A31" s="34"/>
      <c r="B31" s="14" t="s">
        <v>2</v>
      </c>
      <c r="C31" s="15">
        <f>SUM(C27:C30)</f>
        <v>3377.5605484457519</v>
      </c>
      <c r="D31" s="15">
        <f t="shared" ref="D31:V31" si="9">SUM(D27:D30)</f>
        <v>3649.2816622832879</v>
      </c>
      <c r="E31" s="15">
        <f t="shared" si="9"/>
        <v>3745.1183552281773</v>
      </c>
      <c r="F31" s="15">
        <f t="shared" si="9"/>
        <v>4046.4090993435657</v>
      </c>
      <c r="G31" s="15">
        <f t="shared" si="9"/>
        <v>4568.2160567761293</v>
      </c>
      <c r="H31" s="15">
        <f t="shared" si="9"/>
        <v>493.81784000560668</v>
      </c>
      <c r="I31" s="15">
        <f t="shared" si="9"/>
        <v>399.99505756500099</v>
      </c>
      <c r="J31" s="15">
        <f t="shared" si="9"/>
        <v>547.55680326594529</v>
      </c>
      <c r="K31" s="15">
        <f t="shared" si="9"/>
        <v>443.52390152608297</v>
      </c>
      <c r="L31" s="15">
        <f t="shared" si="9"/>
        <v>1152.3043151352372</v>
      </c>
      <c r="M31" s="15">
        <f t="shared" si="9"/>
        <v>491.78970465891746</v>
      </c>
      <c r="N31" s="15">
        <f t="shared" si="9"/>
        <v>673.21531471268383</v>
      </c>
      <c r="O31" s="15">
        <f t="shared" si="9"/>
        <v>545.30795922456514</v>
      </c>
      <c r="P31" s="15">
        <f t="shared" si="9"/>
        <v>746.47693090547159</v>
      </c>
      <c r="Q31" s="15">
        <f t="shared" si="9"/>
        <v>1319.8623998835103</v>
      </c>
      <c r="R31" s="15">
        <f t="shared" si="9"/>
        <v>827.71112925716329</v>
      </c>
      <c r="S31" s="15">
        <f t="shared" si="9"/>
        <v>670.45038468163068</v>
      </c>
      <c r="T31" s="15">
        <f t="shared" si="9"/>
        <v>917.78551369985394</v>
      </c>
      <c r="U31" s="15">
        <f t="shared" si="9"/>
        <v>743.41111163689231</v>
      </c>
      <c r="V31" s="15">
        <f t="shared" si="9"/>
        <v>1955.9700376065484</v>
      </c>
      <c r="W31" s="15">
        <f>SUM(C31:V31)</f>
        <v>31315.764125842019</v>
      </c>
    </row>
    <row r="32" spans="1:23" x14ac:dyDescent="0.25">
      <c r="A32" s="3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8"/>
    </row>
    <row r="33" spans="1:23" x14ac:dyDescent="0.25">
      <c r="A33" s="31" t="str">
        <f>CONCATENATE("2.1.6 Establish ",AD7," km of agroforestry systems using diversified living fence arrangements in basic grains crops.")</f>
        <v>2.1.6 Establish 250 km of agroforestry systems using diversified living fence arrangements in basic grains crops.</v>
      </c>
      <c r="B33" s="4" t="s">
        <v>11</v>
      </c>
      <c r="C33" s="11" t="str">
        <f>IF('[1]4.1e O&amp;M Costs NIC'!BA129+'[1]4.1e O&amp;M Costs NIC'!BA143+'[1]4.1e O&amp;M Costs NIC'!BA144=0,"",'[1]4.1e O&amp;M Costs NIC'!BA129+'[1]4.1e O&amp;M Costs NIC'!BA143+'[1]4.1e O&amp;M Costs NIC'!BA144)</f>
        <v/>
      </c>
      <c r="D33" s="11">
        <f>IF('[1]4.1e O&amp;M Costs NIC'!BB129+'[1]4.1e O&amp;M Costs NIC'!BB143+'[1]4.1e O&amp;M Costs NIC'!BB144=0,"",'[1]4.1e O&amp;M Costs NIC'!BB129+'[1]4.1e O&amp;M Costs NIC'!BB143+'[1]4.1e O&amp;M Costs NIC'!BB144)</f>
        <v>34703.130977228066</v>
      </c>
      <c r="E33" s="11" t="str">
        <f>IF('[1]4.1e O&amp;M Costs NIC'!BC129+'[1]4.1e O&amp;M Costs NIC'!BC143+'[1]4.1e O&amp;M Costs NIC'!BC144=0,"",'[1]4.1e O&amp;M Costs NIC'!BC129+'[1]4.1e O&amp;M Costs NIC'!BC143+'[1]4.1e O&amp;M Costs NIC'!BC144)</f>
        <v/>
      </c>
      <c r="F33" s="11">
        <f>IF('[1]4.1e O&amp;M Costs NIC'!BD129+'[1]4.1e O&amp;M Costs NIC'!BD143+'[1]4.1e O&amp;M Costs NIC'!BD144=0,"",'[1]4.1e O&amp;M Costs NIC'!BD129+'[1]4.1e O&amp;M Costs NIC'!BD143+'[1]4.1e O&amp;M Costs NIC'!BD144)</f>
        <v>38625.279503131307</v>
      </c>
      <c r="G33" s="11" t="str">
        <f>IF('[1]4.1e O&amp;M Costs NIC'!BE129+'[1]4.1e O&amp;M Costs NIC'!BE143+'[1]4.1e O&amp;M Costs NIC'!BE144=0,"",'[1]4.1e O&amp;M Costs NIC'!BE129+'[1]4.1e O&amp;M Costs NIC'!BE143+'[1]4.1e O&amp;M Costs NIC'!BE144)</f>
        <v/>
      </c>
      <c r="H33" s="11">
        <f>IF('[1]4.1e O&amp;M Costs NIC'!BF129+'[1]4.1e O&amp;M Costs NIC'!BF143+'[1]4.1e O&amp;M Costs NIC'!BF144=0,"",'[1]4.1e O&amp;M Costs NIC'!BF129+'[1]4.1e O&amp;M Costs NIC'!BF143+'[1]4.1e O&amp;M Costs NIC'!BF144)</f>
        <v>42990.956310909045</v>
      </c>
      <c r="I33" s="11" t="str">
        <f>IF('[1]4.1e O&amp;M Costs NIC'!BG129+'[1]4.1e O&amp;M Costs NIC'!BG143+'[1]4.1e O&amp;M Costs NIC'!BG144=0,"",'[1]4.1e O&amp;M Costs NIC'!BG129+'[1]4.1e O&amp;M Costs NIC'!BG143+'[1]4.1e O&amp;M Costs NIC'!BG144)</f>
        <v/>
      </c>
      <c r="J33" s="11">
        <f>IF('[1]4.1e O&amp;M Costs NIC'!BH129+'[1]4.1e O&amp;M Costs NIC'!BH143+'[1]4.1e O&amp;M Costs NIC'!BH144=0,"",'[1]4.1e O&amp;M Costs NIC'!BH129+'[1]4.1e O&amp;M Costs NIC'!BH143+'[1]4.1e O&amp;M Costs NIC'!BH144)</f>
        <v>47850.34418533033</v>
      </c>
      <c r="K33" s="11" t="str">
        <f>IF('[1]4.1e O&amp;M Costs NIC'!BI129+'[1]4.1e O&amp;M Costs NIC'!BI143+'[1]4.1e O&amp;M Costs NIC'!BI144=0,"",'[1]4.1e O&amp;M Costs NIC'!BI129+'[1]4.1e O&amp;M Costs NIC'!BI143+'[1]4.1e O&amp;M Costs NIC'!BI144)</f>
        <v/>
      </c>
      <c r="L33" s="11">
        <f>IF('[1]4.1e O&amp;M Costs NIC'!BJ129+'[1]4.1e O&amp;M Costs NIC'!BJ143+'[1]4.1e O&amp;M Costs NIC'!BJ144=0,"",'[1]4.1e O&amp;M Costs NIC'!BJ129+'[1]4.1e O&amp;M Costs NIC'!BJ143+'[1]4.1e O&amp;M Costs NIC'!BJ144)</f>
        <v>53259.306828787616</v>
      </c>
      <c r="M33" s="11" t="str">
        <f>IF('[1]4.1e O&amp;M Costs NIC'!BK129+'[1]4.1e O&amp;M Costs NIC'!BK143+'[1]4.1e O&amp;M Costs NIC'!BK144=0,"",'[1]4.1e O&amp;M Costs NIC'!BK129+'[1]4.1e O&amp;M Costs NIC'!BK143+'[1]4.1e O&amp;M Costs NIC'!BK144)</f>
        <v/>
      </c>
      <c r="N33" s="11">
        <f>IF('[1]4.1e O&amp;M Costs NIC'!BL129+'[1]4.1e O&amp;M Costs NIC'!BL143+'[1]4.1e O&amp;M Costs NIC'!BL144=0,"",'[1]4.1e O&amp;M Costs NIC'!BL129+'[1]4.1e O&amp;M Costs NIC'!BL143+'[1]4.1e O&amp;M Costs NIC'!BL144)</f>
        <v>59280.032299088365</v>
      </c>
      <c r="O33" s="11" t="str">
        <f>IF('[1]4.1e O&amp;M Costs NIC'!BM129+'[1]4.1e O&amp;M Costs NIC'!BM143+'[1]4.1e O&amp;M Costs NIC'!BM144=0,"",'[1]4.1e O&amp;M Costs NIC'!BM129+'[1]4.1e O&amp;M Costs NIC'!BM143+'[1]4.1e O&amp;M Costs NIC'!BM144)</f>
        <v/>
      </c>
      <c r="P33" s="11">
        <f>IF('[1]4.1e O&amp;M Costs NIC'!BN129+'[1]4.1e O&amp;M Costs NIC'!BN143+'[1]4.1e O&amp;M Costs NIC'!BN144=0,"",'[1]4.1e O&amp;M Costs NIC'!BN129+'[1]4.1e O&amp;M Costs NIC'!BN143+'[1]4.1e O&amp;M Costs NIC'!BN144)</f>
        <v>65981.749361586815</v>
      </c>
      <c r="Q33" s="11" t="str">
        <f>IF('[1]4.1e O&amp;M Costs NIC'!BO129+'[1]4.1e O&amp;M Costs NIC'!BO143+'[1]4.1e O&amp;M Costs NIC'!BO144=0,"",'[1]4.1e O&amp;M Costs NIC'!BO129+'[1]4.1e O&amp;M Costs NIC'!BO143+'[1]4.1e O&amp;M Costs NIC'!BO144)</f>
        <v/>
      </c>
      <c r="R33" s="11">
        <f>IF('[1]4.1e O&amp;M Costs NIC'!BP129+'[1]4.1e O&amp;M Costs NIC'!BP143+'[1]4.1e O&amp;M Costs NIC'!BP144=0,"",'[1]4.1e O&amp;M Costs NIC'!BP129+'[1]4.1e O&amp;M Costs NIC'!BP143+'[1]4.1e O&amp;M Costs NIC'!BP144)</f>
        <v>73441.525022344547</v>
      </c>
      <c r="S33" s="11" t="str">
        <f>IF('[1]4.1e O&amp;M Costs NIC'!BQ129+'[1]4.1e O&amp;M Costs NIC'!BQ143+'[1]4.1e O&amp;M Costs NIC'!BQ144=0,"",'[1]4.1e O&amp;M Costs NIC'!BQ129+'[1]4.1e O&amp;M Costs NIC'!BQ143+'[1]4.1e O&amp;M Costs NIC'!BQ144)</f>
        <v/>
      </c>
      <c r="T33" s="11">
        <f>IF('[1]4.1e O&amp;M Costs NIC'!BR129+'[1]4.1e O&amp;M Costs NIC'!BR143+'[1]4.1e O&amp;M Costs NIC'!BR144=0,"",'[1]4.1e O&amp;M Costs NIC'!BR129+'[1]4.1e O&amp;M Costs NIC'!BR143+'[1]4.1e O&amp;M Costs NIC'!BR144)</f>
        <v>81745.152446691674</v>
      </c>
      <c r="U33" s="11" t="str">
        <f>IF('[1]4.1e O&amp;M Costs NIC'!BS129+'[1]4.1e O&amp;M Costs NIC'!BS143+'[1]4.1e O&amp;M Costs NIC'!BS144=0,"",'[1]4.1e O&amp;M Costs NIC'!BS129+'[1]4.1e O&amp;M Costs NIC'!BS143+'[1]4.1e O&amp;M Costs NIC'!BS144)</f>
        <v/>
      </c>
      <c r="V33" s="11">
        <f>IF('[1]4.1e O&amp;M Costs NIC'!BT129+'[1]4.1e O&amp;M Costs NIC'!BT143+'[1]4.1e O&amp;M Costs NIC'!BT144=0,"",'[1]4.1e O&amp;M Costs NIC'!BT129+'[1]4.1e O&amp;M Costs NIC'!BT143+'[1]4.1e O&amp;M Costs NIC'!BT144)</f>
        <v>90988.139511654212</v>
      </c>
      <c r="W33" s="17">
        <f t="shared" ref="W33:W35" si="10">SUM(C33:V33)</f>
        <v>588865.61644675187</v>
      </c>
    </row>
    <row r="34" spans="1:23" x14ac:dyDescent="0.25">
      <c r="A34" s="31"/>
      <c r="B34" s="4" t="s">
        <v>12</v>
      </c>
      <c r="C34" s="11" t="str">
        <f>IF('[1]4.1e O&amp;M Costs NIC'!BA140=0,"",'[1]4.1e O&amp;M Costs NIC'!BA140)</f>
        <v/>
      </c>
      <c r="D34" s="11" t="str">
        <f>IF('[1]4.1e O&amp;M Costs NIC'!BB140=0,"",'[1]4.1e O&amp;M Costs NIC'!BB140)</f>
        <v/>
      </c>
      <c r="E34" s="11" t="str">
        <f>IF('[1]4.1e O&amp;M Costs NIC'!BC140=0,"",'[1]4.1e O&amp;M Costs NIC'!BC140)</f>
        <v/>
      </c>
      <c r="F34" s="11" t="str">
        <f>IF('[1]4.1e O&amp;M Costs NIC'!BD140=0,"",'[1]4.1e O&amp;M Costs NIC'!BD140)</f>
        <v/>
      </c>
      <c r="G34" s="11">
        <f>IF('[1]4.1e O&amp;M Costs NIC'!BE140=0,"",'[1]4.1e O&amp;M Costs NIC'!BE140)</f>
        <v>2597.1311530638559</v>
      </c>
      <c r="H34" s="11" t="str">
        <f>IF('[1]4.1e O&amp;M Costs NIC'!BF140=0,"",'[1]4.1e O&amp;M Costs NIC'!BF140)</f>
        <v/>
      </c>
      <c r="I34" s="11" t="str">
        <f>IF('[1]4.1e O&amp;M Costs NIC'!BG140=0,"",'[1]4.1e O&amp;M Costs NIC'!BG140)</f>
        <v/>
      </c>
      <c r="J34" s="11" t="str">
        <f>IF('[1]4.1e O&amp;M Costs NIC'!BH140=0,"",'[1]4.1e O&amp;M Costs NIC'!BH140)</f>
        <v/>
      </c>
      <c r="K34" s="11" t="str">
        <f>IF('[1]4.1e O&amp;M Costs NIC'!BI140=0,"",'[1]4.1e O&amp;M Costs NIC'!BI140)</f>
        <v/>
      </c>
      <c r="L34" s="11">
        <f>IF('[1]4.1e O&amp;M Costs NIC'!BJ140=0,"",'[1]4.1e O&amp;M Costs NIC'!BJ140)</f>
        <v>3407.2530561490166</v>
      </c>
      <c r="M34" s="11" t="str">
        <f>IF('[1]4.1e O&amp;M Costs NIC'!BK140=0,"",'[1]4.1e O&amp;M Costs NIC'!BK140)</f>
        <v/>
      </c>
      <c r="N34" s="11" t="str">
        <f>IF('[1]4.1e O&amp;M Costs NIC'!BL140=0,"",'[1]4.1e O&amp;M Costs NIC'!BL140)</f>
        <v/>
      </c>
      <c r="O34" s="11" t="str">
        <f>IF('[1]4.1e O&amp;M Costs NIC'!BM140=0,"",'[1]4.1e O&amp;M Costs NIC'!BM140)</f>
        <v/>
      </c>
      <c r="P34" s="11" t="str">
        <f>IF('[1]4.1e O&amp;M Costs NIC'!BN140=0,"",'[1]4.1e O&amp;M Costs NIC'!BN140)</f>
        <v/>
      </c>
      <c r="Q34" s="11">
        <f>IF('[1]4.1e O&amp;M Costs NIC'!BO140=0,"",'[1]4.1e O&amp;M Costs NIC'!BO140)</f>
        <v>4470.0759046924322</v>
      </c>
      <c r="R34" s="11" t="str">
        <f>IF('[1]4.1e O&amp;M Costs NIC'!BP140=0,"",'[1]4.1e O&amp;M Costs NIC'!BP140)</f>
        <v/>
      </c>
      <c r="S34" s="11" t="str">
        <f>IF('[1]4.1e O&amp;M Costs NIC'!BQ140=0,"",'[1]4.1e O&amp;M Costs NIC'!BQ140)</f>
        <v/>
      </c>
      <c r="T34" s="11" t="str">
        <f>IF('[1]4.1e O&amp;M Costs NIC'!BR140=0,"",'[1]4.1e O&amp;M Costs NIC'!BR140)</f>
        <v/>
      </c>
      <c r="U34" s="11" t="str">
        <f>IF('[1]4.1e O&amp;M Costs NIC'!BS140=0,"",'[1]4.1e O&amp;M Costs NIC'!BS140)</f>
        <v/>
      </c>
      <c r="V34" s="11">
        <f>IF('[1]4.1e O&amp;M Costs NIC'!BT140=0,"",'[1]4.1e O&amp;M Costs NIC'!BT140)</f>
        <v>5864.4245861490754</v>
      </c>
      <c r="W34" s="17">
        <f t="shared" si="10"/>
        <v>16338.884700054379</v>
      </c>
    </row>
    <row r="35" spans="1:23" x14ac:dyDescent="0.25">
      <c r="A35" s="31"/>
      <c r="B35" s="4" t="s">
        <v>13</v>
      </c>
      <c r="C35" s="11" t="str">
        <f>IF('[1]4.1e O&amp;M Costs NIC'!BA139=0,"",'[1]4.1e O&amp;M Costs NIC'!BA139)</f>
        <v/>
      </c>
      <c r="D35" s="11" t="str">
        <f>IF('[1]4.1e O&amp;M Costs NIC'!BB139=0,"",'[1]4.1e O&amp;M Costs NIC'!BB139)</f>
        <v/>
      </c>
      <c r="E35" s="11" t="str">
        <f>IF('[1]4.1e O&amp;M Costs NIC'!BC139=0,"",'[1]4.1e O&amp;M Costs NIC'!BC139)</f>
        <v/>
      </c>
      <c r="F35" s="11" t="str">
        <f>IF('[1]4.1e O&amp;M Costs NIC'!BD139=0,"",'[1]4.1e O&amp;M Costs NIC'!BD139)</f>
        <v/>
      </c>
      <c r="G35" s="11">
        <f>IF('[1]4.1e O&amp;M Costs NIC'!BE139=0,"",'[1]4.1e O&amp;M Costs NIC'!BE139)</f>
        <v>20777.049224510847</v>
      </c>
      <c r="H35" s="11" t="str">
        <f>IF('[1]4.1e O&amp;M Costs NIC'!BF139=0,"",'[1]4.1e O&amp;M Costs NIC'!BF139)</f>
        <v/>
      </c>
      <c r="I35" s="11" t="str">
        <f>IF('[1]4.1e O&amp;M Costs NIC'!BG139=0,"",'[1]4.1e O&amp;M Costs NIC'!BG139)</f>
        <v/>
      </c>
      <c r="J35" s="11" t="str">
        <f>IF('[1]4.1e O&amp;M Costs NIC'!BH139=0,"",'[1]4.1e O&amp;M Costs NIC'!BH139)</f>
        <v/>
      </c>
      <c r="K35" s="11" t="str">
        <f>IF('[1]4.1e O&amp;M Costs NIC'!BI139=0,"",'[1]4.1e O&amp;M Costs NIC'!BI139)</f>
        <v/>
      </c>
      <c r="L35" s="11">
        <f>IF('[1]4.1e O&amp;M Costs NIC'!BJ139=0,"",'[1]4.1e O&amp;M Costs NIC'!BJ139)</f>
        <v>27258.024449192133</v>
      </c>
      <c r="M35" s="11" t="str">
        <f>IF('[1]4.1e O&amp;M Costs NIC'!BK139=0,"",'[1]4.1e O&amp;M Costs NIC'!BK139)</f>
        <v/>
      </c>
      <c r="N35" s="11" t="str">
        <f>IF('[1]4.1e O&amp;M Costs NIC'!BL139=0,"",'[1]4.1e O&amp;M Costs NIC'!BL139)</f>
        <v/>
      </c>
      <c r="O35" s="11" t="str">
        <f>IF('[1]4.1e O&amp;M Costs NIC'!BM139=0,"",'[1]4.1e O&amp;M Costs NIC'!BM139)</f>
        <v/>
      </c>
      <c r="P35" s="11" t="str">
        <f>IF('[1]4.1e O&amp;M Costs NIC'!BN139=0,"",'[1]4.1e O&amp;M Costs NIC'!BN139)</f>
        <v/>
      </c>
      <c r="Q35" s="11">
        <f>IF('[1]4.1e O&amp;M Costs NIC'!BO139=0,"",'[1]4.1e O&amp;M Costs NIC'!BO139)</f>
        <v>35760.607237539458</v>
      </c>
      <c r="R35" s="11" t="str">
        <f>IF('[1]4.1e O&amp;M Costs NIC'!BP139=0,"",'[1]4.1e O&amp;M Costs NIC'!BP139)</f>
        <v/>
      </c>
      <c r="S35" s="11" t="str">
        <f>IF('[1]4.1e O&amp;M Costs NIC'!BQ139=0,"",'[1]4.1e O&amp;M Costs NIC'!BQ139)</f>
        <v/>
      </c>
      <c r="T35" s="11" t="str">
        <f>IF('[1]4.1e O&amp;M Costs NIC'!BR139=0,"",'[1]4.1e O&amp;M Costs NIC'!BR139)</f>
        <v/>
      </c>
      <c r="U35" s="11" t="str">
        <f>IF('[1]4.1e O&amp;M Costs NIC'!BS139=0,"",'[1]4.1e O&amp;M Costs NIC'!BS139)</f>
        <v/>
      </c>
      <c r="V35" s="11">
        <f>IF('[1]4.1e O&amp;M Costs NIC'!BT139=0,"",'[1]4.1e O&amp;M Costs NIC'!BT139)</f>
        <v>46915.396689192603</v>
      </c>
      <c r="W35" s="17">
        <f t="shared" si="10"/>
        <v>130711.07760043503</v>
      </c>
    </row>
    <row r="36" spans="1:23" x14ac:dyDescent="0.25">
      <c r="A36" s="31"/>
      <c r="B36" s="12" t="s">
        <v>2</v>
      </c>
      <c r="C36" s="17">
        <f>SUM(C33:C35)</f>
        <v>0</v>
      </c>
      <c r="D36" s="17">
        <f>SUM(D33:D35)</f>
        <v>34703.130977228066</v>
      </c>
      <c r="E36" s="17">
        <f t="shared" ref="E36:V36" si="11">SUM(E33:E35)</f>
        <v>0</v>
      </c>
      <c r="F36" s="17">
        <f t="shared" si="11"/>
        <v>38625.279503131307</v>
      </c>
      <c r="G36" s="17">
        <f t="shared" si="11"/>
        <v>23374.180377574703</v>
      </c>
      <c r="H36" s="17">
        <f t="shared" si="11"/>
        <v>42990.956310909045</v>
      </c>
      <c r="I36" s="17">
        <f t="shared" si="11"/>
        <v>0</v>
      </c>
      <c r="J36" s="17">
        <f t="shared" si="11"/>
        <v>47850.34418533033</v>
      </c>
      <c r="K36" s="17">
        <f t="shared" si="11"/>
        <v>0</v>
      </c>
      <c r="L36" s="17">
        <f t="shared" si="11"/>
        <v>83924.584334128769</v>
      </c>
      <c r="M36" s="17">
        <f t="shared" si="11"/>
        <v>0</v>
      </c>
      <c r="N36" s="17">
        <f t="shared" si="11"/>
        <v>59280.032299088365</v>
      </c>
      <c r="O36" s="17">
        <f t="shared" si="11"/>
        <v>0</v>
      </c>
      <c r="P36" s="17">
        <f t="shared" si="11"/>
        <v>65981.749361586815</v>
      </c>
      <c r="Q36" s="17">
        <f t="shared" si="11"/>
        <v>40230.683142231894</v>
      </c>
      <c r="R36" s="17">
        <f t="shared" si="11"/>
        <v>73441.525022344547</v>
      </c>
      <c r="S36" s="17">
        <f t="shared" si="11"/>
        <v>0</v>
      </c>
      <c r="T36" s="17">
        <f t="shared" si="11"/>
        <v>81745.152446691674</v>
      </c>
      <c r="U36" s="17">
        <f t="shared" si="11"/>
        <v>0</v>
      </c>
      <c r="V36" s="17">
        <f t="shared" si="11"/>
        <v>143767.96078699589</v>
      </c>
      <c r="W36" s="17">
        <f>SUM(C36:V36)</f>
        <v>735915.57874724129</v>
      </c>
    </row>
    <row r="37" spans="1:23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5"/>
    </row>
    <row r="38" spans="1:23" x14ac:dyDescent="0.25">
      <c r="A38" s="34" t="str">
        <f>CONCATENATE("2.1.7 Establish ",AD8," ha of agroforestry systems for natural shade in coffee plantations.")</f>
        <v>2.1.7 Establish 165 ha of agroforestry systems for natural shade in coffee plantations.</v>
      </c>
      <c r="B38" s="7" t="s">
        <v>14</v>
      </c>
      <c r="C38" s="15">
        <f>+IF('[1]4.1e O&amp;M Costs NIC'!BA162+'[1]4.1e O&amp;M Costs NIC'!BA170=0,"",'[1]4.1e O&amp;M Costs NIC'!BA162+'[1]4.1e O&amp;M Costs NIC'!BA170)</f>
        <v>15636.232077603194</v>
      </c>
      <c r="D38" s="15">
        <f>+IF('[1]4.1e O&amp;M Costs NIC'!BB162+'[1]4.1e O&amp;M Costs NIC'!BB170=0,"",'[1]4.1e O&amp;M Costs NIC'!BB162+'[1]4.1e O&amp;M Costs NIC'!BB170)</f>
        <v>16465.059696673714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f>+IF('[1]4.1e O&amp;M Costs NIC'!BJ162+'[1]4.1e O&amp;M Costs NIC'!BJ170=0,"",'[1]4.1e O&amp;M Costs NIC'!BJ162+'[1]4.1e O&amp;M Costs NIC'!BJ170)</f>
        <v>24889.313900463425</v>
      </c>
      <c r="M38" s="15">
        <f>+IF('[1]4.1e O&amp;M Costs NIC'!BK162+'[1]4.1e O&amp;M Costs NIC'!BK170=0,"",'[1]4.1e O&amp;M Costs NIC'!BK162+'[1]4.1e O&amp;M Costs NIC'!BK170)</f>
        <v>26208.618364482489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f>+IF('[1]4.1e O&amp;M Costs NIC'!BT162+'[1]4.1e O&amp;M Costs NIC'!BT170=0,"",'[1]4.1e O&amp;M Costs NIC'!BT162+'[1]4.1e O&amp;M Costs NIC'!BT170)</f>
        <v>41718.14067056527</v>
      </c>
      <c r="W38" s="15">
        <f>SUM(C38:V38)</f>
        <v>124917.36470978809</v>
      </c>
    </row>
    <row r="39" spans="1:23" x14ac:dyDescent="0.25">
      <c r="A39" s="34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8"/>
    </row>
    <row r="40" spans="1:23" x14ac:dyDescent="0.25">
      <c r="A40" s="31" t="str">
        <f>CONCATENATE("2.1.8 Establish ",AD9," km of silvopasture systems using diversified living fence arrangements.")</f>
        <v>2.1.8 Establish 165 km of silvopasture systems using diversified living fence arrangements.</v>
      </c>
      <c r="B40" s="4" t="s">
        <v>11</v>
      </c>
      <c r="C40" s="11">
        <f>+IF('[1]4.1e O&amp;M Costs NIC'!BA179+'[1]4.1e O&amp;M Costs NIC'!BA193+'[1]4.1e O&amp;M Costs NIC'!BA194=0,"",'[1]4.1e O&amp;M Costs NIC'!BA179+'[1]4.1e O&amp;M Costs NIC'!BA193+'[1]4.1e O&amp;M Costs NIC'!BA194)</f>
        <v>6536.0405776005591</v>
      </c>
      <c r="D40" s="11">
        <f>+IF('[1]4.1e O&amp;M Costs NIC'!BB179+'[1]4.1e O&amp;M Costs NIC'!BB193+'[1]4.1e O&amp;M Costs NIC'!BB194=0,"",'[1]4.1e O&amp;M Costs NIC'!BB179+'[1]4.1e O&amp;M Costs NIC'!BB193+'[1]4.1e O&amp;M Costs NIC'!BB194)</f>
        <v>28244.333096459555</v>
      </c>
      <c r="E40" s="11" t="str">
        <f>+IF('[1]4.1e O&amp;M Costs NIC'!BC179+'[1]4.1e O&amp;M Costs NIC'!BC193+'[1]4.1e O&amp;M Costs NIC'!BC194=0,"",'[1]4.1e O&amp;M Costs NIC'!BC179+'[1]4.1e O&amp;M Costs NIC'!BC193+'[1]4.1e O&amp;M Costs NIC'!BC194)</f>
        <v/>
      </c>
      <c r="F40" s="11">
        <f>+IF('[1]4.1e O&amp;M Costs NIC'!BD179+'[1]4.1e O&amp;M Costs NIC'!BD193+'[1]4.1e O&amp;M Costs NIC'!BD194=0,"",'[1]4.1e O&amp;M Costs NIC'!BD179+'[1]4.1e O&amp;M Costs NIC'!BD193+'[1]4.1e O&amp;M Costs NIC'!BD194)</f>
        <v>31445.564719965343</v>
      </c>
      <c r="G40" s="11" t="str">
        <f>+IF('[1]4.1e O&amp;M Costs NIC'!BE179+'[1]4.1e O&amp;M Costs NIC'!BE193+'[1]4.1e O&amp;M Costs NIC'!BE194=0,"",'[1]4.1e O&amp;M Costs NIC'!BE179+'[1]4.1e O&amp;M Costs NIC'!BE193+'[1]4.1e O&amp;M Costs NIC'!BE194)</f>
        <v/>
      </c>
      <c r="H40" s="11">
        <f>+IF('[1]4.1e O&amp;M Costs NIC'!BF179+'[1]4.1e O&amp;M Costs NIC'!BF193+'[1]4.1e O&amp;M Costs NIC'!BF194=0,"",'[1]4.1e O&amp;M Costs NIC'!BF179+'[1]4.1e O&amp;M Costs NIC'!BF193+'[1]4.1e O&amp;M Costs NIC'!BF194)</f>
        <v>35009.801541186986</v>
      </c>
      <c r="I40" s="11" t="str">
        <f>+IF('[1]4.1e O&amp;M Costs NIC'!BG179+'[1]4.1e O&amp;M Costs NIC'!BG193+'[1]4.1e O&amp;M Costs NIC'!BG194=0,"",'[1]4.1e O&amp;M Costs NIC'!BG179+'[1]4.1e O&amp;M Costs NIC'!BG193+'[1]4.1e O&amp;M Costs NIC'!BG194)</f>
        <v/>
      </c>
      <c r="J40" s="11">
        <f>+IF('[1]4.1e O&amp;M Costs NIC'!BH179+'[1]4.1e O&amp;M Costs NIC'!BH193+'[1]4.1e O&amp;M Costs NIC'!BH194=0,"",'[1]4.1e O&amp;M Costs NIC'!BH179+'[1]4.1e O&amp;M Costs NIC'!BH193+'[1]4.1e O&amp;M Costs NIC'!BH194)</f>
        <v>38978.226034984778</v>
      </c>
      <c r="K40" s="11" t="str">
        <f>+IF('[1]4.1e O&amp;M Costs NIC'!BI179+'[1]4.1e O&amp;M Costs NIC'!BI193+'[1]4.1e O&amp;M Costs NIC'!BI194=0,"",'[1]4.1e O&amp;M Costs NIC'!BI179+'[1]4.1e O&amp;M Costs NIC'!BI193+'[1]4.1e O&amp;M Costs NIC'!BI194)</f>
        <v/>
      </c>
      <c r="L40" s="11">
        <f>+IF('[1]4.1e O&amp;M Costs NIC'!BJ179+'[1]4.1e O&amp;M Costs NIC'!BJ193+'[1]4.1e O&amp;M Costs NIC'!BJ194=0,"",'[1]4.1e O&amp;M Costs NIC'!BJ179+'[1]4.1e O&amp;M Costs NIC'!BJ193+'[1]4.1e O&amp;M Costs NIC'!BJ194)</f>
        <v>43396.694902880445</v>
      </c>
      <c r="M40" s="11" t="str">
        <f>+IF('[1]4.1e O&amp;M Costs NIC'!BK179+'[1]4.1e O&amp;M Costs NIC'!BK193+'[1]4.1e O&amp;M Costs NIC'!BK194=0,"",'[1]4.1e O&amp;M Costs NIC'!BK179+'[1]4.1e O&amp;M Costs NIC'!BK193+'[1]4.1e O&amp;M Costs NIC'!BK194)</f>
        <v/>
      </c>
      <c r="N40" s="11">
        <f>+IF('[1]4.1e O&amp;M Costs NIC'!BL179+'[1]4.1e O&amp;M Costs NIC'!BL193+'[1]4.1e O&amp;M Costs NIC'!BL194=0,"",'[1]4.1e O&amp;M Costs NIC'!BL179+'[1]4.1e O&amp;M Costs NIC'!BL193+'[1]4.1e O&amp;M Costs NIC'!BL194)</f>
        <v>48316.269833693856</v>
      </c>
      <c r="O40" s="11" t="str">
        <f>+IF('[1]4.1e O&amp;M Costs NIC'!BM179+'[1]4.1e O&amp;M Costs NIC'!BM193+'[1]4.1e O&amp;M Costs NIC'!BM194=0,"",'[1]4.1e O&amp;M Costs NIC'!BM179+'[1]4.1e O&amp;M Costs NIC'!BM193+'[1]4.1e O&amp;M Costs NIC'!BM194)</f>
        <v/>
      </c>
      <c r="P40" s="11">
        <f>+IF('[1]4.1e O&amp;M Costs NIC'!BN179+'[1]4.1e O&amp;M Costs NIC'!BN193+'[1]4.1e O&amp;M Costs NIC'!BN194=0,"",'[1]4.1e O&amp;M Costs NIC'!BN179+'[1]4.1e O&amp;M Costs NIC'!BN193+'[1]4.1e O&amp;M Costs NIC'!BN194)</f>
        <v>53793.808558050536</v>
      </c>
      <c r="Q40" s="11" t="str">
        <f>+IF('[1]4.1e O&amp;M Costs NIC'!BO179+'[1]4.1e O&amp;M Costs NIC'!BO193+'[1]4.1e O&amp;M Costs NIC'!BO194=0,"",'[1]4.1e O&amp;M Costs NIC'!BO179+'[1]4.1e O&amp;M Costs NIC'!BO193+'[1]4.1e O&amp;M Costs NIC'!BO194)</f>
        <v/>
      </c>
      <c r="R40" s="11">
        <f>+IF('[1]4.1e O&amp;M Costs NIC'!BP179+'[1]4.1e O&amp;M Costs NIC'!BP193+'[1]4.1e O&amp;M Costs NIC'!BP194=0,"",'[1]4.1e O&amp;M Costs NIC'!BP179+'[1]4.1e O&amp;M Costs NIC'!BP193+'[1]4.1e O&amp;M Costs NIC'!BP194)</f>
        <v>59892.623048913738</v>
      </c>
      <c r="S40" s="11" t="str">
        <f>+IF('[1]4.1e O&amp;M Costs NIC'!BQ179+'[1]4.1e O&amp;M Costs NIC'!BQ193+'[1]4.1e O&amp;M Costs NIC'!BQ194=0,"",'[1]4.1e O&amp;M Costs NIC'!BQ179+'[1]4.1e O&amp;M Costs NIC'!BQ193+'[1]4.1e O&amp;M Costs NIC'!BQ194)</f>
        <v/>
      </c>
      <c r="T40" s="11">
        <f>+IF('[1]4.1e O&amp;M Costs NIC'!BR179+'[1]4.1e O&amp;M Costs NIC'!BR193+'[1]4.1e O&amp;M Costs NIC'!BR194=0,"",'[1]4.1e O&amp;M Costs NIC'!BR179+'[1]4.1e O&amp;M Costs NIC'!BR193+'[1]4.1e O&amp;M Costs NIC'!BR194)</f>
        <v>66683.212499325149</v>
      </c>
      <c r="U40" s="11" t="str">
        <f>+IF('[1]4.1e O&amp;M Costs NIC'!BS179+'[1]4.1e O&amp;M Costs NIC'!BS193+'[1]4.1e O&amp;M Costs NIC'!BS194=0,"",'[1]4.1e O&amp;M Costs NIC'!BS179+'[1]4.1e O&amp;M Costs NIC'!BS193+'[1]4.1e O&amp;M Costs NIC'!BS194)</f>
        <v/>
      </c>
      <c r="V40" s="11">
        <f>+IF('[1]4.1e O&amp;M Costs NIC'!BT179+'[1]4.1e O&amp;M Costs NIC'!BT193+'[1]4.1e O&amp;M Costs NIC'!BT194=0,"",'[1]4.1e O&amp;M Costs NIC'!BT179+'[1]4.1e O&amp;M Costs NIC'!BT193+'[1]4.1e O&amp;M Costs NIC'!BT194)</f>
        <v>74244.079576172531</v>
      </c>
      <c r="W40" s="11">
        <f t="shared" ref="W40:W42" si="12">SUM(C40:V40)</f>
        <v>486540.65438923344</v>
      </c>
    </row>
    <row r="41" spans="1:23" x14ac:dyDescent="0.25">
      <c r="A41" s="31"/>
      <c r="B41" s="4" t="s">
        <v>8</v>
      </c>
      <c r="C41" s="11">
        <f>+IF('[1]4.1e O&amp;M Costs NIC'!BA190=0,"",'[1]4.1e O&amp;M Costs NIC'!BA190)</f>
        <v>2115.1734562239849</v>
      </c>
      <c r="D41" s="11">
        <f>+IF('[1]4.1e O&amp;M Costs NIC'!BB190=0,"",'[1]4.1e O&amp;M Costs NIC'!BB190)</f>
        <v>2233.2024178954157</v>
      </c>
      <c r="E41" s="11">
        <f>+IF('[1]4.1e O&amp;M Costs NIC'!BC190=0,"",'[1]4.1e O&amp;M Costs NIC'!BC190)</f>
        <v>2357.817523011604</v>
      </c>
      <c r="F41" s="11">
        <f>+IF('[1]4.1e O&amp;M Costs NIC'!BD190=0,"",'[1]4.1e O&amp;M Costs NIC'!BD190)</f>
        <v>2489.3862854849049</v>
      </c>
      <c r="G41" s="11">
        <f>+IF('[1]4.1e O&amp;M Costs NIC'!BE190=0,"",'[1]4.1e O&amp;M Costs NIC'!BE190)</f>
        <v>2628.2967269006222</v>
      </c>
      <c r="H41" s="11" t="str">
        <f>+IF('[1]4.1e O&amp;M Costs NIC'!BF190=0,"",'[1]4.1e O&amp;M Costs NIC'!BF190)</f>
        <v/>
      </c>
      <c r="I41" s="11" t="str">
        <f>+IF('[1]4.1e O&amp;M Costs NIC'!BG190=0,"",'[1]4.1e O&amp;M Costs NIC'!BG190)</f>
        <v/>
      </c>
      <c r="J41" s="11" t="str">
        <f>+IF('[1]4.1e O&amp;M Costs NIC'!BH190=0,"",'[1]4.1e O&amp;M Costs NIC'!BH190)</f>
        <v/>
      </c>
      <c r="K41" s="11" t="str">
        <f>+IF('[1]4.1e O&amp;M Costs NIC'!BI190=0,"",'[1]4.1e O&amp;M Costs NIC'!BI190)</f>
        <v/>
      </c>
      <c r="L41" s="11">
        <f>+IF('[1]4.1e O&amp;M Costs NIC'!BJ190=0,"",'[1]4.1e O&amp;M Costs NIC'!BJ190)</f>
        <v>3448.1400928228049</v>
      </c>
      <c r="M41" s="11" t="str">
        <f>+IF('[1]4.1e O&amp;M Costs NIC'!BK190=0,"",'[1]4.1e O&amp;M Costs NIC'!BK190)</f>
        <v/>
      </c>
      <c r="N41" s="11" t="str">
        <f>+IF('[1]4.1e O&amp;M Costs NIC'!BL190=0,"",'[1]4.1e O&amp;M Costs NIC'!BL190)</f>
        <v/>
      </c>
      <c r="O41" s="11" t="str">
        <f>+IF('[1]4.1e O&amp;M Costs NIC'!BM190=0,"",'[1]4.1e O&amp;M Costs NIC'!BM190)</f>
        <v/>
      </c>
      <c r="P41" s="11" t="str">
        <f>+IF('[1]4.1e O&amp;M Costs NIC'!BN190=0,"",'[1]4.1e O&amp;M Costs NIC'!BN190)</f>
        <v/>
      </c>
      <c r="Q41" s="11">
        <f>+IF('[1]4.1e O&amp;M Costs NIC'!BO190=0,"",'[1]4.1e O&amp;M Costs NIC'!BO190)</f>
        <v>4523.7168155487425</v>
      </c>
      <c r="R41" s="11" t="str">
        <f>+IF('[1]4.1e O&amp;M Costs NIC'!BP190=0,"",'[1]4.1e O&amp;M Costs NIC'!BP190)</f>
        <v/>
      </c>
      <c r="S41" s="11" t="str">
        <f>+IF('[1]4.1e O&amp;M Costs NIC'!BQ190=0,"",'[1]4.1e O&amp;M Costs NIC'!BQ190)</f>
        <v/>
      </c>
      <c r="T41" s="11" t="str">
        <f>+IF('[1]4.1e O&amp;M Costs NIC'!BR190=0,"",'[1]4.1e O&amp;M Costs NIC'!BR190)</f>
        <v/>
      </c>
      <c r="U41" s="11" t="str">
        <f>+IF('[1]4.1e O&amp;M Costs NIC'!BS190=0,"",'[1]4.1e O&amp;M Costs NIC'!BS190)</f>
        <v/>
      </c>
      <c r="V41" s="11">
        <f>+IF('[1]4.1e O&amp;M Costs NIC'!BT190=0,"",'[1]4.1e O&amp;M Costs NIC'!BT190)</f>
        <v>5934.7976811828648</v>
      </c>
      <c r="W41" s="11">
        <f t="shared" si="12"/>
        <v>25730.530999070943</v>
      </c>
    </row>
    <row r="42" spans="1:23" x14ac:dyDescent="0.25">
      <c r="A42" s="31"/>
      <c r="B42" s="4" t="s">
        <v>13</v>
      </c>
      <c r="C42" s="11" t="str">
        <f>+IF('[1]4.1e O&amp;M Costs NIC'!BA189=0,"",'[1]4.1e O&amp;M Costs NIC'!BA189)</f>
        <v/>
      </c>
      <c r="D42" s="11" t="str">
        <f>+IF('[1]4.1e O&amp;M Costs NIC'!BB189=0,"",'[1]4.1e O&amp;M Costs NIC'!BB189)</f>
        <v/>
      </c>
      <c r="E42" s="11" t="str">
        <f>+IF('[1]4.1e O&amp;M Costs NIC'!BC189=0,"",'[1]4.1e O&amp;M Costs NIC'!BC189)</f>
        <v/>
      </c>
      <c r="F42" s="11" t="str">
        <f>+IF('[1]4.1e O&amp;M Costs NIC'!BD189=0,"",'[1]4.1e O&amp;M Costs NIC'!BD189)</f>
        <v/>
      </c>
      <c r="G42" s="11">
        <f>+IF('[1]4.1e O&amp;M Costs NIC'!BE189=0,"",'[1]4.1e O&amp;M Costs NIC'!BE189)</f>
        <v>13712.852488177159</v>
      </c>
      <c r="H42" s="11" t="str">
        <f>+IF('[1]4.1e O&amp;M Costs NIC'!BF189=0,"",'[1]4.1e O&amp;M Costs NIC'!BF189)</f>
        <v/>
      </c>
      <c r="I42" s="11" t="str">
        <f>+IF('[1]4.1e O&amp;M Costs NIC'!BG189=0,"",'[1]4.1e O&amp;M Costs NIC'!BG189)</f>
        <v/>
      </c>
      <c r="J42" s="11" t="str">
        <f>+IF('[1]4.1e O&amp;M Costs NIC'!BH189=0,"",'[1]4.1e O&amp;M Costs NIC'!BH189)</f>
        <v/>
      </c>
      <c r="K42" s="11" t="str">
        <f>+IF('[1]4.1e O&amp;M Costs NIC'!BI189=0,"",'[1]4.1e O&amp;M Costs NIC'!BI189)</f>
        <v/>
      </c>
      <c r="L42" s="11">
        <f>+IF('[1]4.1e O&amp;M Costs NIC'!BJ189=0,"",'[1]4.1e O&amp;M Costs NIC'!BJ189)</f>
        <v>17990.296136466808</v>
      </c>
      <c r="M42" s="11" t="str">
        <f>+IF('[1]4.1e O&amp;M Costs NIC'!BK189=0,"",'[1]4.1e O&amp;M Costs NIC'!BK189)</f>
        <v/>
      </c>
      <c r="N42" s="11" t="str">
        <f>+IF('[1]4.1e O&amp;M Costs NIC'!BL189=0,"",'[1]4.1e O&amp;M Costs NIC'!BL189)</f>
        <v/>
      </c>
      <c r="O42" s="11" t="str">
        <f>+IF('[1]4.1e O&amp;M Costs NIC'!BM189=0,"",'[1]4.1e O&amp;M Costs NIC'!BM189)</f>
        <v/>
      </c>
      <c r="P42" s="11" t="str">
        <f>+IF('[1]4.1e O&amp;M Costs NIC'!BN189=0,"",'[1]4.1e O&amp;M Costs NIC'!BN189)</f>
        <v/>
      </c>
      <c r="Q42" s="11">
        <f>+IF('[1]4.1e O&amp;M Costs NIC'!BO189=0,"",'[1]4.1e O&amp;M Costs NIC'!BO189)</f>
        <v>23602.000776776043</v>
      </c>
      <c r="R42" s="11" t="str">
        <f>+IF('[1]4.1e O&amp;M Costs NIC'!BP189=0,"",'[1]4.1e O&amp;M Costs NIC'!BP189)</f>
        <v/>
      </c>
      <c r="S42" s="11" t="str">
        <f>+IF('[1]4.1e O&amp;M Costs NIC'!BQ189=0,"",'[1]4.1e O&amp;M Costs NIC'!BQ189)</f>
        <v/>
      </c>
      <c r="T42" s="11" t="str">
        <f>+IF('[1]4.1e O&amp;M Costs NIC'!BR189=0,"",'[1]4.1e O&amp;M Costs NIC'!BR189)</f>
        <v/>
      </c>
      <c r="U42" s="11" t="str">
        <f>+IF('[1]4.1e O&amp;M Costs NIC'!BS189=0,"",'[1]4.1e O&amp;M Costs NIC'!BS189)</f>
        <v/>
      </c>
      <c r="V42" s="11">
        <f>+IF('[1]4.1e O&amp;M Costs NIC'!BT189=0,"",'[1]4.1e O&amp;M Costs NIC'!BT189)</f>
        <v>30964.161814867119</v>
      </c>
      <c r="W42" s="11">
        <f t="shared" si="12"/>
        <v>86269.31121628714</v>
      </c>
    </row>
    <row r="43" spans="1:23" x14ac:dyDescent="0.25">
      <c r="A43" s="31"/>
      <c r="B43" s="12" t="s">
        <v>2</v>
      </c>
      <c r="C43" s="16">
        <f>SUM(C40:C42)</f>
        <v>8651.2140338245445</v>
      </c>
      <c r="D43" s="16">
        <f t="shared" ref="D43:V43" si="13">SUM(D40:D42)</f>
        <v>30477.535514354971</v>
      </c>
      <c r="E43" s="16">
        <f t="shared" si="13"/>
        <v>2357.817523011604</v>
      </c>
      <c r="F43" s="16">
        <f t="shared" si="13"/>
        <v>33934.951005450246</v>
      </c>
      <c r="G43" s="16">
        <f t="shared" si="13"/>
        <v>16341.149215077781</v>
      </c>
      <c r="H43" s="16">
        <f t="shared" si="13"/>
        <v>35009.801541186986</v>
      </c>
      <c r="I43" s="16">
        <f t="shared" si="13"/>
        <v>0</v>
      </c>
      <c r="J43" s="16">
        <f t="shared" si="13"/>
        <v>38978.226034984778</v>
      </c>
      <c r="K43" s="16">
        <f t="shared" si="13"/>
        <v>0</v>
      </c>
      <c r="L43" s="16">
        <f t="shared" si="13"/>
        <v>64835.131132170056</v>
      </c>
      <c r="M43" s="16">
        <f t="shared" si="13"/>
        <v>0</v>
      </c>
      <c r="N43" s="16">
        <f t="shared" si="13"/>
        <v>48316.269833693856</v>
      </c>
      <c r="O43" s="16">
        <f t="shared" si="13"/>
        <v>0</v>
      </c>
      <c r="P43" s="16">
        <f t="shared" si="13"/>
        <v>53793.808558050536</v>
      </c>
      <c r="Q43" s="16">
        <f t="shared" si="13"/>
        <v>28125.717592324785</v>
      </c>
      <c r="R43" s="16">
        <f t="shared" si="13"/>
        <v>59892.623048913738</v>
      </c>
      <c r="S43" s="16">
        <f t="shared" si="13"/>
        <v>0</v>
      </c>
      <c r="T43" s="16">
        <f t="shared" si="13"/>
        <v>66683.212499325149</v>
      </c>
      <c r="U43" s="16">
        <f t="shared" si="13"/>
        <v>0</v>
      </c>
      <c r="V43" s="16">
        <f t="shared" si="13"/>
        <v>111143.03907222251</v>
      </c>
      <c r="W43" s="17">
        <f>SUM(C43:V43)</f>
        <v>598540.49660459149</v>
      </c>
    </row>
    <row r="44" spans="1:23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5"/>
    </row>
    <row r="45" spans="1:23" x14ac:dyDescent="0.25">
      <c r="A45" s="34" t="str">
        <f>CONCATENATE("2.1.9 Establish ",AD10," ha of silvopasture systems using individual trees.")</f>
        <v>2.1.9 Establish 165 ha of silvopasture systems using individual trees.</v>
      </c>
      <c r="B45" s="7" t="s">
        <v>14</v>
      </c>
      <c r="C45" s="13">
        <f>+IF('[1]4.1e O&amp;M Costs NIC'!BA212+'[1]4.1e O&amp;M Costs NIC'!BA220-C46=0,"",'[1]4.1e O&amp;M Costs NIC'!BA212+'[1]4.1e O&amp;M Costs NIC'!BA220-C46)</f>
        <v>1819.7757014422896</v>
      </c>
      <c r="D45" s="13">
        <f>+IF('[1]4.1e O&amp;M Costs NIC'!BB212+'[1]4.1e O&amp;M Costs NIC'!BB220-D46=0,"",'[1]4.1e O&amp;M Costs NIC'!BB212+'[1]4.1e O&amp;M Costs NIC'!BB220-D46)</f>
        <v>1916.2363036118586</v>
      </c>
      <c r="E45" s="13" t="str">
        <f>IF(E46="","",+IF('[1]4.1e O&amp;M Costs NIC'!BC212+'[1]4.1e O&amp;M Costs NIC'!BC220-E46=0,"",'[1]4.1e O&amp;M Costs NIC'!BC212+'[1]4.1e O&amp;M Costs NIC'!BC220-E46))</f>
        <v/>
      </c>
      <c r="F45" s="13" t="str">
        <f>IF(F46="","",+IF('[1]4.1e O&amp;M Costs NIC'!BD212+'[1]4.1e O&amp;M Costs NIC'!BD220-F46=0,"",'[1]4.1e O&amp;M Costs NIC'!BD212+'[1]4.1e O&amp;M Costs NIC'!BD220-F46))</f>
        <v/>
      </c>
      <c r="G45" s="13" t="str">
        <f>IF(G46="","",+IF('[1]4.1e O&amp;M Costs NIC'!BE212+'[1]4.1e O&amp;M Costs NIC'!BE220-G46=0,"",'[1]4.1e O&amp;M Costs NIC'!BE212+'[1]4.1e O&amp;M Costs NIC'!BE220-G46))</f>
        <v/>
      </c>
      <c r="H45" s="13" t="str">
        <f>IF(H46="","",+IF('[1]4.1e O&amp;M Costs NIC'!BF212+'[1]4.1e O&amp;M Costs NIC'!BF220-H46=0,"",'[1]4.1e O&amp;M Costs NIC'!BF212+'[1]4.1e O&amp;M Costs NIC'!BF220-H46))</f>
        <v/>
      </c>
      <c r="I45" s="13" t="str">
        <f>IF(I46="","",+IF('[1]4.1e O&amp;M Costs NIC'!BG212+'[1]4.1e O&amp;M Costs NIC'!BG220-I46=0,"",'[1]4.1e O&amp;M Costs NIC'!BG212+'[1]4.1e O&amp;M Costs NIC'!BG220-I46))</f>
        <v/>
      </c>
      <c r="J45" s="13" t="str">
        <f>IF(J46="","",+IF('[1]4.1e O&amp;M Costs NIC'!BH212+'[1]4.1e O&amp;M Costs NIC'!BH220-J46=0,"",'[1]4.1e O&amp;M Costs NIC'!BH212+'[1]4.1e O&amp;M Costs NIC'!BH220-J46))</f>
        <v/>
      </c>
      <c r="K45" s="13" t="str">
        <f>IF(K46="","",+IF('[1]4.1e O&amp;M Costs NIC'!BI212+'[1]4.1e O&amp;M Costs NIC'!BI220-K46=0,"",'[1]4.1e O&amp;M Costs NIC'!BI212+'[1]4.1e O&amp;M Costs NIC'!BI220-K46))</f>
        <v/>
      </c>
      <c r="L45" s="13">
        <f>IF(L46="","",+IF('[1]4.1e O&amp;M Costs NIC'!BJ212+'[1]4.1e O&amp;M Costs NIC'!BJ220-L46=0,"",'[1]4.1e O&amp;M Costs NIC'!BJ212+'[1]4.1e O&amp;M Costs NIC'!BJ220-L46))</f>
        <v>2896.6677161634871</v>
      </c>
      <c r="M45" s="13">
        <f>IF(M46="","",+IF('[1]4.1e O&amp;M Costs NIC'!BK212+'[1]4.1e O&amp;M Costs NIC'!BK220-M46=0,"",'[1]4.1e O&amp;M Costs NIC'!BK212+'[1]4.1e O&amp;M Costs NIC'!BK220-M46))</f>
        <v>3050.2109863395017</v>
      </c>
      <c r="N45" s="13" t="str">
        <f>IF(N46="","",+IF('[1]4.1e O&amp;M Costs NIC'!BL212+'[1]4.1e O&amp;M Costs NIC'!BL220-N46=0,"",'[1]4.1e O&amp;M Costs NIC'!BL212+'[1]4.1e O&amp;M Costs NIC'!BL220-N46))</f>
        <v/>
      </c>
      <c r="O45" s="13" t="str">
        <f>IF(O46="","",+IF('[1]4.1e O&amp;M Costs NIC'!BM212+'[1]4.1e O&amp;M Costs NIC'!BM220-O46=0,"",'[1]4.1e O&amp;M Costs NIC'!BM212+'[1]4.1e O&amp;M Costs NIC'!BM220-O46))</f>
        <v/>
      </c>
      <c r="P45" s="13" t="str">
        <f>IF(P46="","",+IF('[1]4.1e O&amp;M Costs NIC'!BN212+'[1]4.1e O&amp;M Costs NIC'!BN220-P46=0,"",'[1]4.1e O&amp;M Costs NIC'!BN212+'[1]4.1e O&amp;M Costs NIC'!BN220-P46))</f>
        <v/>
      </c>
      <c r="Q45" s="13" t="str">
        <f>IF(Q46="","",+IF('[1]4.1e O&amp;M Costs NIC'!BO212+'[1]4.1e O&amp;M Costs NIC'!BO220-Q46=0,"",'[1]4.1e O&amp;M Costs NIC'!BO212+'[1]4.1e O&amp;M Costs NIC'!BO220-Q46))</f>
        <v/>
      </c>
      <c r="R45" s="13" t="str">
        <f>IF(R46="","",+IF('[1]4.1e O&amp;M Costs NIC'!BP212+'[1]4.1e O&amp;M Costs NIC'!BP220-R46=0,"",'[1]4.1e O&amp;M Costs NIC'!BP212+'[1]4.1e O&amp;M Costs NIC'!BP220-R46))</f>
        <v/>
      </c>
      <c r="S45" s="13" t="str">
        <f>IF(S46="","",+IF('[1]4.1e O&amp;M Costs NIC'!BQ212+'[1]4.1e O&amp;M Costs NIC'!BQ220-S46=0,"",'[1]4.1e O&amp;M Costs NIC'!BQ212+'[1]4.1e O&amp;M Costs NIC'!BQ220-S46))</f>
        <v/>
      </c>
      <c r="T45" s="13" t="str">
        <f>IF(T46="","",+IF('[1]4.1e O&amp;M Costs NIC'!BR212+'[1]4.1e O&amp;M Costs NIC'!BR220-T46=0,"",'[1]4.1e O&amp;M Costs NIC'!BR212+'[1]4.1e O&amp;M Costs NIC'!BR220-T46))</f>
        <v/>
      </c>
      <c r="U45" s="13" t="str">
        <f>IF(U46="","",+IF('[1]4.1e O&amp;M Costs NIC'!BS212+'[1]4.1e O&amp;M Costs NIC'!BS220-U46=0,"",'[1]4.1e O&amp;M Costs NIC'!BS212+'[1]4.1e O&amp;M Costs NIC'!BS220-U46))</f>
        <v/>
      </c>
      <c r="V45" s="13">
        <f>IF(V46="","",+IF('[1]4.1e O&amp;M Costs NIC'!BT212+'[1]4.1e O&amp;M Costs NIC'!BT220-V46=0,"",'[1]4.1e O&amp;M Costs NIC'!BT212+'[1]4.1e O&amp;M Costs NIC'!BT220-V46))</f>
        <v>4855.2399532613708</v>
      </c>
      <c r="W45" s="15">
        <f>SUM(C45:V45)</f>
        <v>14538.130660818508</v>
      </c>
    </row>
    <row r="46" spans="1:23" x14ac:dyDescent="0.25">
      <c r="A46" s="34"/>
      <c r="B46" s="7" t="s">
        <v>15</v>
      </c>
      <c r="C46" s="13">
        <f>+IF('[1]4.1e O&amp;M Costs NIC'!BA209+'[1]4.1e O&amp;M Costs NIC'!BA219=0,"",'[1]4.1e O&amp;M Costs NIC'!BA209+'[1]4.1e O&amp;M Costs NIC'!BA219)</f>
        <v>13866.925692462206</v>
      </c>
      <c r="D46" s="13">
        <f>+IF('[1]4.1e O&amp;M Costs NIC'!BB209+'[1]4.1e O&amp;M Costs NIC'!BB219=0,"",'[1]4.1e O&amp;M Costs NIC'!BB209+'[1]4.1e O&amp;M Costs NIC'!BB219)</f>
        <v>14601.967929522241</v>
      </c>
      <c r="E46" s="13" t="str">
        <f>+IF('[1]4.1e O&amp;M Costs NIC'!BC209+'[1]4.1e O&amp;M Costs NIC'!BC219=0,"",'[1]4.1e O&amp;M Costs NIC'!BC209+'[1]4.1e O&amp;M Costs NIC'!BC219)</f>
        <v/>
      </c>
      <c r="F46" s="13" t="str">
        <f>+IF('[1]4.1e O&amp;M Costs NIC'!BD209+'[1]4.1e O&amp;M Costs NIC'!BD219=0,"",'[1]4.1e O&amp;M Costs NIC'!BD209+'[1]4.1e O&amp;M Costs NIC'!BD219)</f>
        <v/>
      </c>
      <c r="G46" s="13" t="str">
        <f>+IF('[1]4.1e O&amp;M Costs NIC'!BE209+'[1]4.1e O&amp;M Costs NIC'!BE219=0,"",'[1]4.1e O&amp;M Costs NIC'!BE209+'[1]4.1e O&amp;M Costs NIC'!BE219)</f>
        <v/>
      </c>
      <c r="H46" s="13" t="str">
        <f>+IF('[1]4.1e O&amp;M Costs NIC'!BF209+'[1]4.1e O&amp;M Costs NIC'!BF219=0,"",'[1]4.1e O&amp;M Costs NIC'!BF209+'[1]4.1e O&amp;M Costs NIC'!BF219)</f>
        <v/>
      </c>
      <c r="I46" s="13" t="str">
        <f>+IF('[1]4.1e O&amp;M Costs NIC'!BG209+'[1]4.1e O&amp;M Costs NIC'!BG219=0,"",'[1]4.1e O&amp;M Costs NIC'!BG209+'[1]4.1e O&amp;M Costs NIC'!BG219)</f>
        <v/>
      </c>
      <c r="J46" s="13" t="str">
        <f>+IF('[1]4.1e O&amp;M Costs NIC'!BH209+'[1]4.1e O&amp;M Costs NIC'!BH219=0,"",'[1]4.1e O&amp;M Costs NIC'!BH209+'[1]4.1e O&amp;M Costs NIC'!BH219)</f>
        <v/>
      </c>
      <c r="K46" s="13" t="str">
        <f>+IF('[1]4.1e O&amp;M Costs NIC'!BI209+'[1]4.1e O&amp;M Costs NIC'!BI219=0,"",'[1]4.1e O&amp;M Costs NIC'!BI209+'[1]4.1e O&amp;M Costs NIC'!BI219)</f>
        <v/>
      </c>
      <c r="L46" s="13">
        <f>+IF('[1]4.1e O&amp;M Costs NIC'!BJ209+'[1]4.1e O&amp;M Costs NIC'!BJ219=0,"",'[1]4.1e O&amp;M Costs NIC'!BJ209+'[1]4.1e O&amp;M Costs NIC'!BJ219)</f>
        <v>22072.981820758298</v>
      </c>
      <c r="M46" s="13">
        <f>+IF('[1]4.1e O&amp;M Costs NIC'!BK209+'[1]4.1e O&amp;M Costs NIC'!BK219=0,"",'[1]4.1e O&amp;M Costs NIC'!BK209+'[1]4.1e O&amp;M Costs NIC'!BK219)</f>
        <v>23243.00135471563</v>
      </c>
      <c r="N46" s="13" t="str">
        <f>+IF('[1]4.1e O&amp;M Costs NIC'!BL209+'[1]4.1e O&amp;M Costs NIC'!BL219=0,"",'[1]4.1e O&amp;M Costs NIC'!BL209+'[1]4.1e O&amp;M Costs NIC'!BL219)</f>
        <v/>
      </c>
      <c r="O46" s="13" t="str">
        <f>+IF('[1]4.1e O&amp;M Costs NIC'!BM209+'[1]4.1e O&amp;M Costs NIC'!BM219=0,"",'[1]4.1e O&amp;M Costs NIC'!BM209+'[1]4.1e O&amp;M Costs NIC'!BM219)</f>
        <v/>
      </c>
      <c r="P46" s="13" t="str">
        <f>+IF('[1]4.1e O&amp;M Costs NIC'!BN209+'[1]4.1e O&amp;M Costs NIC'!BN219=0,"",'[1]4.1e O&amp;M Costs NIC'!BN209+'[1]4.1e O&amp;M Costs NIC'!BN219)</f>
        <v/>
      </c>
      <c r="Q46" s="13" t="str">
        <f>+IF('[1]4.1e O&amp;M Costs NIC'!BO209+'[1]4.1e O&amp;M Costs NIC'!BO219=0,"",'[1]4.1e O&amp;M Costs NIC'!BO209+'[1]4.1e O&amp;M Costs NIC'!BO219)</f>
        <v/>
      </c>
      <c r="R46" s="13" t="str">
        <f>+IF('[1]4.1e O&amp;M Costs NIC'!BP209+'[1]4.1e O&amp;M Costs NIC'!BP219=0,"",'[1]4.1e O&amp;M Costs NIC'!BP209+'[1]4.1e O&amp;M Costs NIC'!BP219)</f>
        <v/>
      </c>
      <c r="S46" s="13" t="str">
        <f>+IF('[1]4.1e O&amp;M Costs NIC'!BQ209+'[1]4.1e O&amp;M Costs NIC'!BQ219=0,"",'[1]4.1e O&amp;M Costs NIC'!BQ209+'[1]4.1e O&amp;M Costs NIC'!BQ219)</f>
        <v/>
      </c>
      <c r="T46" s="13" t="str">
        <f>+IF('[1]4.1e O&amp;M Costs NIC'!BR209+'[1]4.1e O&amp;M Costs NIC'!BR219=0,"",'[1]4.1e O&amp;M Costs NIC'!BR209+'[1]4.1e O&amp;M Costs NIC'!BR219)</f>
        <v/>
      </c>
      <c r="U46" s="13" t="str">
        <f>+IF('[1]4.1e O&amp;M Costs NIC'!BS209+'[1]4.1e O&amp;M Costs NIC'!BS219=0,"",'[1]4.1e O&amp;M Costs NIC'!BS209+'[1]4.1e O&amp;M Costs NIC'!BS219)</f>
        <v/>
      </c>
      <c r="V46" s="13">
        <f>+IF('[1]4.1e O&amp;M Costs NIC'!BT209+'[1]4.1e O&amp;M Costs NIC'!BT219=0,"",'[1]4.1e O&amp;M Costs NIC'!BT209+'[1]4.1e O&amp;M Costs NIC'!BT219)</f>
        <v>36997.555027022208</v>
      </c>
      <c r="W46" s="15">
        <f>SUM(C46:V46)</f>
        <v>110782.43182448059</v>
      </c>
    </row>
    <row r="47" spans="1:23" x14ac:dyDescent="0.25">
      <c r="A47" s="34"/>
      <c r="B47" s="14" t="s">
        <v>2</v>
      </c>
      <c r="C47" s="15">
        <f>+C46+C45</f>
        <v>15686.701393904495</v>
      </c>
      <c r="D47" s="15">
        <f t="shared" ref="D47" si="14">+D46+D45</f>
        <v>16518.2042331341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f t="shared" ref="L47:V47" si="15">IF(L46="","",+L46+L45)</f>
        <v>24969.649536921785</v>
      </c>
      <c r="M47" s="15">
        <f t="shared" si="15"/>
        <v>26293.212341055132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f t="shared" si="15"/>
        <v>41852.794980283579</v>
      </c>
      <c r="W47" s="15">
        <f>SUM(C47:V47)</f>
        <v>125320.56248529909</v>
      </c>
    </row>
    <row r="48" spans="1:23" x14ac:dyDescent="0.25">
      <c r="A48" s="34"/>
      <c r="B48" s="33" t="s">
        <v>2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8"/>
    </row>
    <row r="49" spans="1:23" x14ac:dyDescent="0.25">
      <c r="A49" s="31" t="str">
        <f>CONCATENATE("2.1.10 Establish ",AD6," ha of sustainable fuelwood and timber plantations.")</f>
        <v>2.1.10 Establish 900 ha of sustainable fuelwood and timber plantations.</v>
      </c>
      <c r="B49" s="4" t="s">
        <v>4</v>
      </c>
      <c r="C49" s="17" t="str">
        <f>IF('[1]4.1e O&amp;M Costs NIC'!BA105=0,"",'[1]4.1e O&amp;M Costs NIC'!BA105)</f>
        <v/>
      </c>
      <c r="D49" s="11">
        <f>IF('[1]4.1e O&amp;M Costs NIC'!BB105=0,"",'[1]4.1e O&amp;M Costs NIC'!BB105)</f>
        <v>6951.5417214369545</v>
      </c>
      <c r="E49" s="11" t="str">
        <f>IF('[1]4.1e O&amp;M Costs NIC'!BC105=0,"",'[1]4.1e O&amp;M Costs NIC'!BC105)</f>
        <v/>
      </c>
      <c r="F49" s="11">
        <f>IF('[1]4.1e O&amp;M Costs NIC'!BD105=0,"",'[1]4.1e O&amp;M Costs NIC'!BD105)</f>
        <v>7708.0325059067309</v>
      </c>
      <c r="G49" s="11" t="str">
        <f>IF('[1]4.1e O&amp;M Costs NIC'!BE105=0,"",'[1]4.1e O&amp;M Costs NIC'!BE105)</f>
        <v/>
      </c>
      <c r="H49" s="11">
        <f>IF('[1]4.1e O&amp;M Costs NIC'!BF105=0,"",'[1]4.1e O&amp;M Costs NIC'!BF105)</f>
        <v>8546.8472308662695</v>
      </c>
      <c r="I49" s="11" t="str">
        <f>IF('[1]4.1e O&amp;M Costs NIC'!BG105=0,"",'[1]4.1e O&amp;M Costs NIC'!BG105)</f>
        <v/>
      </c>
      <c r="J49" s="11">
        <f>IF('[1]4.1e O&amp;M Costs NIC'!BH105=0,"",'[1]4.1e O&amp;M Costs NIC'!BH105)</f>
        <v>9476.9446719105927</v>
      </c>
      <c r="K49" s="11" t="str">
        <f>IF('[1]4.1e O&amp;M Costs NIC'!BI105=0,"",'[1]4.1e O&amp;M Costs NIC'!BI105)</f>
        <v/>
      </c>
      <c r="L49" s="11">
        <f>IF('[1]4.1e O&amp;M Costs NIC'!BJ105=0,"",'[1]4.1e O&amp;M Costs NIC'!BJ105)</f>
        <v>10508.258529543362</v>
      </c>
      <c r="M49" s="11" t="str">
        <f>IF('[1]4.1e O&amp;M Costs NIC'!BK105=0,"",'[1]4.1e O&amp;M Costs NIC'!BK105)</f>
        <v/>
      </c>
      <c r="N49" s="11">
        <f>IF('[1]4.1e O&amp;M Costs NIC'!BL105=0,"",'[1]4.1e O&amp;M Costs NIC'!BL105)</f>
        <v>11651.803523873376</v>
      </c>
      <c r="O49" s="11" t="str">
        <f>IF('[1]4.1e O&amp;M Costs NIC'!BM105=0,"",'[1]4.1e O&amp;M Costs NIC'!BM105)</f>
        <v/>
      </c>
      <c r="P49" s="11">
        <f>IF('[1]4.1e O&amp;M Costs NIC'!BN105=0,"",'[1]4.1e O&amp;M Costs NIC'!BN105)</f>
        <v>12919.793034902392</v>
      </c>
      <c r="Q49" s="11" t="str">
        <f>IF('[1]4.1e O&amp;M Costs NIC'!BO105=0,"",'[1]4.1e O&amp;M Costs NIC'!BO105)</f>
        <v/>
      </c>
      <c r="R49" s="11">
        <f>IF('[1]4.1e O&amp;M Costs NIC'!BP105=0,"",'[1]4.1e O&amp;M Costs NIC'!BP105)</f>
        <v>14325.769544835521</v>
      </c>
      <c r="S49" s="11" t="str">
        <f>IF('[1]4.1e O&amp;M Costs NIC'!BQ105=0,"",'[1]4.1e O&amp;M Costs NIC'!BQ105)</f>
        <v/>
      </c>
      <c r="T49" s="11">
        <f>IF('[1]4.1e O&amp;M Costs NIC'!BR105=0,"",'[1]4.1e O&amp;M Costs NIC'!BR105)</f>
        <v>15884.749275574393</v>
      </c>
      <c r="U49" s="11" t="str">
        <f>IF('[1]4.1e O&amp;M Costs NIC'!BS105=0,"",'[1]4.1e O&amp;M Costs NIC'!BS105)</f>
        <v/>
      </c>
      <c r="V49" s="11">
        <f>IF('[1]4.1e O&amp;M Costs NIC'!BT105=0,"",'[1]4.1e O&amp;M Costs NIC'!BT105)</f>
        <v>17613.382566162054</v>
      </c>
      <c r="W49" s="17">
        <f t="shared" ref="W49:W54" si="16">SUM(C49:V49)</f>
        <v>115587.12260501164</v>
      </c>
    </row>
    <row r="50" spans="1:23" x14ac:dyDescent="0.25">
      <c r="A50" s="31"/>
      <c r="B50" s="4" t="s">
        <v>5</v>
      </c>
      <c r="C50" s="11" t="str">
        <f>IF('[1]4.1e O&amp;M Costs NIC'!BA115=0,"",'[1]4.1e O&amp;M Costs NIC'!BA115)</f>
        <v/>
      </c>
      <c r="D50" s="11" t="str">
        <f>IF('[1]4.1e O&amp;M Costs NIC'!BB115=0,"",'[1]4.1e O&amp;M Costs NIC'!BB115)</f>
        <v/>
      </c>
      <c r="E50" s="11" t="str">
        <f>IF('[1]4.1e O&amp;M Costs NIC'!BC115=0,"",'[1]4.1e O&amp;M Costs NIC'!BC115)</f>
        <v/>
      </c>
      <c r="F50" s="11" t="str">
        <f>IF('[1]4.1e O&amp;M Costs NIC'!BD115=0,"",'[1]4.1e O&amp;M Costs NIC'!BD115)</f>
        <v/>
      </c>
      <c r="G50" s="11">
        <f>IF('[1]4.1e O&amp;M Costs NIC'!BE115=0,"",'[1]4.1e O&amp;M Costs NIC'!BE115)</f>
        <v>18699.344302059762</v>
      </c>
      <c r="H50" s="11" t="str">
        <f>IF('[1]4.1e O&amp;M Costs NIC'!BF115=0,"",'[1]4.1e O&amp;M Costs NIC'!BF115)</f>
        <v/>
      </c>
      <c r="I50" s="11" t="str">
        <f>IF('[1]4.1e O&amp;M Costs NIC'!BG115=0,"",'[1]4.1e O&amp;M Costs NIC'!BG115)</f>
        <v/>
      </c>
      <c r="J50" s="11" t="str">
        <f>IF('[1]4.1e O&amp;M Costs NIC'!BH115=0,"",'[1]4.1e O&amp;M Costs NIC'!BH115)</f>
        <v/>
      </c>
      <c r="K50" s="11" t="str">
        <f>IF('[1]4.1e O&amp;M Costs NIC'!BI115=0,"",'[1]4.1e O&amp;M Costs NIC'!BI115)</f>
        <v/>
      </c>
      <c r="L50" s="11">
        <f>IF('[1]4.1e O&amp;M Costs NIC'!BJ115=0,"",'[1]4.1e O&amp;M Costs NIC'!BJ115)</f>
        <v>24532.22200427292</v>
      </c>
      <c r="M50" s="11" t="str">
        <f>IF('[1]4.1e O&amp;M Costs NIC'!BK115=0,"",'[1]4.1e O&amp;M Costs NIC'!BK115)</f>
        <v/>
      </c>
      <c r="N50" s="11" t="str">
        <f>IF('[1]4.1e O&amp;M Costs NIC'!BL115=0,"",'[1]4.1e O&amp;M Costs NIC'!BL115)</f>
        <v/>
      </c>
      <c r="O50" s="11" t="str">
        <f>IF('[1]4.1e O&amp;M Costs NIC'!BM115=0,"",'[1]4.1e O&amp;M Costs NIC'!BM115)</f>
        <v/>
      </c>
      <c r="P50" s="11" t="str">
        <f>IF('[1]4.1e O&amp;M Costs NIC'!BN115=0,"",'[1]4.1e O&amp;M Costs NIC'!BN115)</f>
        <v/>
      </c>
      <c r="Q50" s="11">
        <f>IF('[1]4.1e O&amp;M Costs NIC'!BO115=0,"",'[1]4.1e O&amp;M Costs NIC'!BO115)</f>
        <v>32184.546513785514</v>
      </c>
      <c r="R50" s="11" t="str">
        <f>IF('[1]4.1e O&amp;M Costs NIC'!BP115=0,"",'[1]4.1e O&amp;M Costs NIC'!BP115)</f>
        <v/>
      </c>
      <c r="S50" s="11" t="str">
        <f>IF('[1]4.1e O&amp;M Costs NIC'!BQ115=0,"",'[1]4.1e O&amp;M Costs NIC'!BQ115)</f>
        <v/>
      </c>
      <c r="T50" s="11" t="str">
        <f>IF('[1]4.1e O&amp;M Costs NIC'!BR115=0,"",'[1]4.1e O&amp;M Costs NIC'!BR115)</f>
        <v/>
      </c>
      <c r="U50" s="11" t="str">
        <f>IF('[1]4.1e O&amp;M Costs NIC'!BS115=0,"",'[1]4.1e O&amp;M Costs NIC'!BS115)</f>
        <v/>
      </c>
      <c r="V50" s="11">
        <f>IF('[1]4.1e O&amp;M Costs NIC'!BT115=0,"",'[1]4.1e O&amp;M Costs NIC'!BT115)</f>
        <v>42223.857020273346</v>
      </c>
      <c r="W50" s="17">
        <f t="shared" si="16"/>
        <v>117639.96984039154</v>
      </c>
    </row>
    <row r="51" spans="1:23" x14ac:dyDescent="0.25">
      <c r="A51" s="31"/>
      <c r="B51" s="4" t="s">
        <v>6</v>
      </c>
      <c r="C51" s="11">
        <f>IF('[1]4.1e O&amp;M Costs NIC'!BA106=0,"",'[1]4.1e O&amp;M Costs NIC'!BA106)</f>
        <v>19804.833080955352</v>
      </c>
      <c r="D51" s="11">
        <f>IF('[1]4.1e O&amp;M Costs NIC'!BB106=0,"",'[1]4.1e O&amp;M Costs NIC'!BB106)</f>
        <v>20854.625164310866</v>
      </c>
      <c r="E51" s="11">
        <f>IF('[1]4.1e O&amp;M Costs NIC'!BC106=0,"",'[1]4.1e O&amp;M Costs NIC'!BC106)</f>
        <v>21960.063433310614</v>
      </c>
      <c r="F51" s="11">
        <f>IF('[1]4.1e O&amp;M Costs NIC'!BD106=0,"",'[1]4.1e O&amp;M Costs NIC'!BD106)</f>
        <v>23124.097517720191</v>
      </c>
      <c r="G51" s="11">
        <f>IF('[1]4.1e O&amp;M Costs NIC'!BE106=0,"",'[1]4.1e O&amp;M Costs NIC'!BE106)</f>
        <v>24349.83339792749</v>
      </c>
      <c r="H51" s="11">
        <f>IF('[1]4.1e O&amp;M Costs NIC'!BF106=0,"",'[1]4.1e O&amp;M Costs NIC'!BF106)</f>
        <v>25640.541692598807</v>
      </c>
      <c r="I51" s="11">
        <f>IF('[1]4.1e O&amp;M Costs NIC'!BG106=0,"",'[1]4.1e O&amp;M Costs NIC'!BG106)</f>
        <v>26999.666385637567</v>
      </c>
      <c r="J51" s="11">
        <f>IF('[1]4.1e O&amp;M Costs NIC'!BH106=0,"",'[1]4.1e O&amp;M Costs NIC'!BH106)</f>
        <v>28430.834015731776</v>
      </c>
      <c r="K51" s="11">
        <f>IF('[1]4.1e O&amp;M Costs NIC'!BI106=0,"",'[1]4.1e O&amp;M Costs NIC'!BI106)</f>
        <v>29937.863353010594</v>
      </c>
      <c r="L51" s="11">
        <f>IF('[1]4.1e O&amp;M Costs NIC'!BJ106=0,"",'[1]4.1e O&amp;M Costs NIC'!BJ106)</f>
        <v>31524.775588630091</v>
      </c>
      <c r="M51" s="11">
        <f>IF('[1]4.1e O&amp;M Costs NIC'!BK106=0,"",'[1]4.1e O&amp;M Costs NIC'!BK106)</f>
        <v>33195.805064476925</v>
      </c>
      <c r="N51" s="11">
        <f>IF('[1]4.1e O&amp;M Costs NIC'!BL106=0,"",'[1]4.1e O&amp;M Costs NIC'!BL106)</f>
        <v>34955.410571620123</v>
      </c>
      <c r="O51" s="11">
        <f>IF('[1]4.1e O&amp;M Costs NIC'!BM106=0,"",'[1]4.1e O&amp;M Costs NIC'!BM106)</f>
        <v>36808.287247658154</v>
      </c>
      <c r="P51" s="11">
        <f>IF('[1]4.1e O&amp;M Costs NIC'!BN106=0,"",'[1]4.1e O&amp;M Costs NIC'!BN106)</f>
        <v>38759.379104707179</v>
      </c>
      <c r="Q51" s="11">
        <f>IF('[1]4.1e O&amp;M Costs NIC'!BO106=0,"",'[1]4.1e O&amp;M Costs NIC'!BO106)</f>
        <v>40813.892221458671</v>
      </c>
      <c r="R51" s="11">
        <f>IF('[1]4.1e O&amp;M Costs NIC'!BP106=0,"",'[1]4.1e O&amp;M Costs NIC'!BP106)</f>
        <v>42977.308634506553</v>
      </c>
      <c r="S51" s="11">
        <f>IF('[1]4.1e O&amp;M Costs NIC'!BQ106=0,"",'[1]4.1e O&amp;M Costs NIC'!BQ106)</f>
        <v>45255.400966010078</v>
      </c>
      <c r="T51" s="11">
        <f>IF('[1]4.1e O&amp;M Costs NIC'!BR106=0,"",'[1]4.1e O&amp;M Costs NIC'!BR106)</f>
        <v>47654.247826723171</v>
      </c>
      <c r="U51" s="11">
        <f>IF('[1]4.1e O&amp;M Costs NIC'!BS106=0,"",'[1]4.1e O&amp;M Costs NIC'!BS106)</f>
        <v>50180.250035490215</v>
      </c>
      <c r="V51" s="11">
        <f>IF('[1]4.1e O&amp;M Costs NIC'!BT106=0,"",'[1]4.1e O&amp;M Costs NIC'!BT106)</f>
        <v>52840.147698486166</v>
      </c>
      <c r="W51" s="17">
        <f t="shared" si="16"/>
        <v>676067.26300097047</v>
      </c>
    </row>
    <row r="52" spans="1:23" x14ac:dyDescent="0.25">
      <c r="A52" s="31"/>
      <c r="B52" s="4" t="s">
        <v>9</v>
      </c>
      <c r="C52" s="11" t="str">
        <f>IF('[1]4.1e O&amp;M Costs NIC'!BA111=0,"",'[1]4.1e O&amp;M Costs NIC'!BA111)</f>
        <v/>
      </c>
      <c r="D52" s="11">
        <f>IF('[1]4.1e O&amp;M Costs NIC'!BB111=0,"",'[1]4.1e O&amp;M Costs NIC'!BB111)</f>
        <v>8826.4718314473794</v>
      </c>
      <c r="E52" s="11" t="str">
        <f>IF('[1]4.1e O&amp;M Costs NIC'!BC111=0,"",'[1]4.1e O&amp;M Costs NIC'!BC111)</f>
        <v/>
      </c>
      <c r="F52" s="11">
        <f>IF('[1]4.1e O&amp;M Costs NIC'!BD111=0,"",'[1]4.1e O&amp;M Costs NIC'!BD111)</f>
        <v>9786.998987499861</v>
      </c>
      <c r="G52" s="11" t="str">
        <f>IF('[1]4.1e O&amp;M Costs NIC'!BE111=0,"",'[1]4.1e O&amp;M Costs NIC'!BE111)</f>
        <v/>
      </c>
      <c r="H52" s="11" t="str">
        <f>IF('[1]4.1e O&amp;M Costs NIC'!BF111=0,"",'[1]4.1e O&amp;M Costs NIC'!BF111)</f>
        <v/>
      </c>
      <c r="I52" s="11" t="str">
        <f>IF('[1]4.1e O&amp;M Costs NIC'!BG111=0,"",'[1]4.1e O&amp;M Costs NIC'!BG111)</f>
        <v/>
      </c>
      <c r="J52" s="11" t="str">
        <f>IF('[1]4.1e O&amp;M Costs NIC'!BH111=0,"",'[1]4.1e O&amp;M Costs NIC'!BH111)</f>
        <v/>
      </c>
      <c r="K52" s="11" t="str">
        <f>IF('[1]4.1e O&amp;M Costs NIC'!BI111=0,"",'[1]4.1e O&amp;M Costs NIC'!BI111)</f>
        <v/>
      </c>
      <c r="L52" s="11" t="str">
        <f>IF('[1]4.1e O&amp;M Costs NIC'!BJ111=0,"",'[1]4.1e O&amp;M Costs NIC'!BJ111)</f>
        <v/>
      </c>
      <c r="M52" s="11" t="str">
        <f>IF('[1]4.1e O&amp;M Costs NIC'!BK111=0,"",'[1]4.1e O&amp;M Costs NIC'!BK111)</f>
        <v/>
      </c>
      <c r="N52" s="11">
        <f>IF('[1]4.1e O&amp;M Costs NIC'!BL111=0,"",'[1]4.1e O&amp;M Costs NIC'!BL111)</f>
        <v>14794.46138859808</v>
      </c>
      <c r="O52" s="11" t="str">
        <f>IF('[1]4.1e O&amp;M Costs NIC'!BM111=0,"",'[1]4.1e O&amp;M Costs NIC'!BM111)</f>
        <v/>
      </c>
      <c r="P52" s="11">
        <f>IF('[1]4.1e O&amp;M Costs NIC'!BN111=0,"",'[1]4.1e O&amp;M Costs NIC'!BN111)</f>
        <v>16404.445784887495</v>
      </c>
      <c r="Q52" s="11" t="str">
        <f>IF('[1]4.1e O&amp;M Costs NIC'!BO111=0,"",'[1]4.1e O&amp;M Costs NIC'!BO111)</f>
        <v/>
      </c>
      <c r="R52" s="11" t="str">
        <f>IF('[1]4.1e O&amp;M Costs NIC'!BP111=0,"",'[1]4.1e O&amp;M Costs NIC'!BP111)</f>
        <v/>
      </c>
      <c r="S52" s="11" t="str">
        <f>IF('[1]4.1e O&amp;M Costs NIC'!BQ111=0,"",'[1]4.1e O&amp;M Costs NIC'!BQ111)</f>
        <v/>
      </c>
      <c r="T52" s="11" t="str">
        <f>IF('[1]4.1e O&amp;M Costs NIC'!BR111=0,"",'[1]4.1e O&amp;M Costs NIC'!BR111)</f>
        <v/>
      </c>
      <c r="U52" s="11" t="str">
        <f>IF('[1]4.1e O&amp;M Costs NIC'!BS111=0,"",'[1]4.1e O&amp;M Costs NIC'!BS111)</f>
        <v/>
      </c>
      <c r="V52" s="11" t="str">
        <f>IF('[1]4.1e O&amp;M Costs NIC'!BT111=0,"",'[1]4.1e O&amp;M Costs NIC'!BT111)</f>
        <v/>
      </c>
      <c r="W52" s="17">
        <f t="shared" si="16"/>
        <v>49812.377992432819</v>
      </c>
    </row>
    <row r="53" spans="1:23" x14ac:dyDescent="0.25">
      <c r="A53" s="31"/>
      <c r="B53" s="4" t="s">
        <v>10</v>
      </c>
      <c r="C53" s="11" t="str">
        <f>IF('[1]4.1e O&amp;M Costs NIC'!BA112=0,"",'[1]4.1e O&amp;M Costs NIC'!BA112)</f>
        <v/>
      </c>
      <c r="D53" s="11" t="str">
        <f>IF('[1]4.1e O&amp;M Costs NIC'!BB112=0,"",'[1]4.1e O&amp;M Costs NIC'!BB112)</f>
        <v/>
      </c>
      <c r="E53" s="11" t="str">
        <f>IF('[1]4.1e O&amp;M Costs NIC'!BC112=0,"",'[1]4.1e O&amp;M Costs NIC'!BC112)</f>
        <v/>
      </c>
      <c r="F53" s="11" t="str">
        <f>IF('[1]4.1e O&amp;M Costs NIC'!BD112=0,"",'[1]4.1e O&amp;M Costs NIC'!BD112)</f>
        <v/>
      </c>
      <c r="G53" s="11">
        <f>IF('[1]4.1e O&amp;M Costs NIC'!BE112=0,"",'[1]4.1e O&amp;M Costs NIC'!BE112)</f>
        <v>16031.20883265034</v>
      </c>
      <c r="H53" s="11" t="str">
        <f>IF('[1]4.1e O&amp;M Costs NIC'!BF112=0,"",'[1]4.1e O&amp;M Costs NIC'!BF112)</f>
        <v/>
      </c>
      <c r="I53" s="11" t="str">
        <f>IF('[1]4.1e O&amp;M Costs NIC'!BG112=0,"",'[1]4.1e O&amp;M Costs NIC'!BG112)</f>
        <v/>
      </c>
      <c r="J53" s="11" t="str">
        <f>IF('[1]4.1e O&amp;M Costs NIC'!BH112=0,"",'[1]4.1e O&amp;M Costs NIC'!BH112)</f>
        <v/>
      </c>
      <c r="K53" s="11" t="str">
        <f>IF('[1]4.1e O&amp;M Costs NIC'!BI112=0,"",'[1]4.1e O&amp;M Costs NIC'!BI112)</f>
        <v/>
      </c>
      <c r="L53" s="11">
        <f>IF('[1]4.1e O&amp;M Costs NIC'!BJ112=0,"",'[1]4.1e O&amp;M Costs NIC'!BJ112)</f>
        <v>20754.978180129201</v>
      </c>
      <c r="M53" s="11" t="str">
        <f>IF('[1]4.1e O&amp;M Costs NIC'!BK112=0,"",'[1]4.1e O&amp;M Costs NIC'!BK112)</f>
        <v/>
      </c>
      <c r="N53" s="11" t="str">
        <f>IF('[1]4.1e O&amp;M Costs NIC'!BL112=0,"",'[1]4.1e O&amp;M Costs NIC'!BL112)</f>
        <v/>
      </c>
      <c r="O53" s="11" t="str">
        <f>IF('[1]4.1e O&amp;M Costs NIC'!BM112=0,"",'[1]4.1e O&amp;M Costs NIC'!BM112)</f>
        <v/>
      </c>
      <c r="P53" s="11" t="str">
        <f>IF('[1]4.1e O&amp;M Costs NIC'!BN112=0,"",'[1]4.1e O&amp;M Costs NIC'!BN112)</f>
        <v/>
      </c>
      <c r="Q53" s="11">
        <f>IF('[1]4.1e O&amp;M Costs NIC'!BO112=0,"",'[1]4.1e O&amp;M Costs NIC'!BO112)</f>
        <v>26870.657338098128</v>
      </c>
      <c r="R53" s="11" t="str">
        <f>IF('[1]4.1e O&amp;M Costs NIC'!BP112=0,"",'[1]4.1e O&amp;M Costs NIC'!BP112)</f>
        <v/>
      </c>
      <c r="S53" s="11" t="str">
        <f>IF('[1]4.1e O&amp;M Costs NIC'!BQ112=0,"",'[1]4.1e O&amp;M Costs NIC'!BQ112)</f>
        <v/>
      </c>
      <c r="T53" s="11" t="str">
        <f>IF('[1]4.1e O&amp;M Costs NIC'!BR112=0,"",'[1]4.1e O&amp;M Costs NIC'!BR112)</f>
        <v/>
      </c>
      <c r="U53" s="11" t="str">
        <f>IF('[1]4.1e O&amp;M Costs NIC'!BS112=0,"",'[1]4.1e O&amp;M Costs NIC'!BS112)</f>
        <v/>
      </c>
      <c r="V53" s="11">
        <f>IF('[1]4.1e O&amp;M Costs NIC'!BT112=0,"",'[1]4.1e O&amp;M Costs NIC'!BT112)</f>
        <v>34788.387610677411</v>
      </c>
      <c r="W53" s="17">
        <f t="shared" si="16"/>
        <v>98445.23196155508</v>
      </c>
    </row>
    <row r="54" spans="1:23" x14ac:dyDescent="0.25">
      <c r="A54" s="31"/>
      <c r="B54" s="4" t="s">
        <v>8</v>
      </c>
      <c r="C54" s="11">
        <f>IF('[1]4.1e O&amp;M Costs NIC'!BA108+'[1]4.1e O&amp;M Costs NIC'!BA109+'[1]4.1e O&amp;M Costs NIC'!BA110+'[1]4.1e O&amp;M Costs NIC'!BA116+'[1]4.1e O&amp;M Costs NIC'!BA117=0,"",'[1]4.1e O&amp;M Costs NIC'!BA108+'[1]4.1e O&amp;M Costs NIC'!BA109+'[1]4.1e O&amp;M Costs NIC'!BA110+'[1]4.1e O&amp;M Costs NIC'!BA116+'[1]4.1e O&amp;M Costs NIC'!BA117)</f>
        <v>32628.110996032119</v>
      </c>
      <c r="D54" s="11">
        <f>IF('[1]4.1e O&amp;M Costs NIC'!BB108+'[1]4.1e O&amp;M Costs NIC'!BB109+'[1]4.1e O&amp;M Costs NIC'!BB110+'[1]4.1e O&amp;M Costs NIC'!BB116+'[1]4.1e O&amp;M Costs NIC'!BB117=0,"",'[1]4.1e O&amp;M Costs NIC'!BB108+'[1]4.1e O&amp;M Costs NIC'!BB109+'[1]4.1e O&amp;M Costs NIC'!BB110+'[1]4.1e O&amp;M Costs NIC'!BB116+'[1]4.1e O&amp;M Costs NIC'!BB117)</f>
        <v>34357.624821191166</v>
      </c>
      <c r="E54" s="11" t="str">
        <f>IF('[1]4.1e O&amp;M Costs NIC'!BC108+'[1]4.1e O&amp;M Costs NIC'!BC109+'[1]4.1e O&amp;M Costs NIC'!BC110+'[1]4.1e O&amp;M Costs NIC'!BC116+'[1]4.1e O&amp;M Costs NIC'!BC117=0,"",'[1]4.1e O&amp;M Costs NIC'!BC108+'[1]4.1e O&amp;M Costs NIC'!BC109+'[1]4.1e O&amp;M Costs NIC'!BC110+'[1]4.1e O&amp;M Costs NIC'!BC116+'[1]4.1e O&amp;M Costs NIC'!BC117)</f>
        <v/>
      </c>
      <c r="F54" s="11" t="str">
        <f>IF('[1]4.1e O&amp;M Costs NIC'!BD108+'[1]4.1e O&amp;M Costs NIC'!BD109+'[1]4.1e O&amp;M Costs NIC'!BD110+'[1]4.1e O&amp;M Costs NIC'!BD116+'[1]4.1e O&amp;M Costs NIC'!BD117=0,"",'[1]4.1e O&amp;M Costs NIC'!BD108+'[1]4.1e O&amp;M Costs NIC'!BD109+'[1]4.1e O&amp;M Costs NIC'!BD110+'[1]4.1e O&amp;M Costs NIC'!BD116+'[1]4.1e O&amp;M Costs NIC'!BD117)</f>
        <v/>
      </c>
      <c r="G54" s="11" t="str">
        <f>IF('[1]4.1e O&amp;M Costs NIC'!BE108+'[1]4.1e O&amp;M Costs NIC'!BE109+'[1]4.1e O&amp;M Costs NIC'!BE110+'[1]4.1e O&amp;M Costs NIC'!BE116+'[1]4.1e O&amp;M Costs NIC'!BE117=0,"",'[1]4.1e O&amp;M Costs NIC'!BE108+'[1]4.1e O&amp;M Costs NIC'!BE109+'[1]4.1e O&amp;M Costs NIC'!BE110+'[1]4.1e O&amp;M Costs NIC'!BE116+'[1]4.1e O&amp;M Costs NIC'!BE117)</f>
        <v/>
      </c>
      <c r="H54" s="11" t="str">
        <f>IF('[1]4.1e O&amp;M Costs NIC'!BF108+'[1]4.1e O&amp;M Costs NIC'!BF109+'[1]4.1e O&amp;M Costs NIC'!BF110+'[1]4.1e O&amp;M Costs NIC'!BF116+'[1]4.1e O&amp;M Costs NIC'!BF117=0,"",'[1]4.1e O&amp;M Costs NIC'!BF108+'[1]4.1e O&amp;M Costs NIC'!BF109+'[1]4.1e O&amp;M Costs NIC'!BF110+'[1]4.1e O&amp;M Costs NIC'!BF116+'[1]4.1e O&amp;M Costs NIC'!BF117)</f>
        <v/>
      </c>
      <c r="I54" s="11" t="str">
        <f>IF('[1]4.1e O&amp;M Costs NIC'!BG108+'[1]4.1e O&amp;M Costs NIC'!BG109+'[1]4.1e O&amp;M Costs NIC'!BG110+'[1]4.1e O&amp;M Costs NIC'!BG116+'[1]4.1e O&amp;M Costs NIC'!BG117=0,"",'[1]4.1e O&amp;M Costs NIC'!BG108+'[1]4.1e O&amp;M Costs NIC'!BG109+'[1]4.1e O&amp;M Costs NIC'!BG110+'[1]4.1e O&amp;M Costs NIC'!BG116+'[1]4.1e O&amp;M Costs NIC'!BG117)</f>
        <v/>
      </c>
      <c r="J54" s="11" t="str">
        <f>IF('[1]4.1e O&amp;M Costs NIC'!BH108+'[1]4.1e O&amp;M Costs NIC'!BH109+'[1]4.1e O&amp;M Costs NIC'!BH110+'[1]4.1e O&amp;M Costs NIC'!BH116+'[1]4.1e O&amp;M Costs NIC'!BH117=0,"",'[1]4.1e O&amp;M Costs NIC'!BH108+'[1]4.1e O&amp;M Costs NIC'!BH109+'[1]4.1e O&amp;M Costs NIC'!BH110+'[1]4.1e O&amp;M Costs NIC'!BH116+'[1]4.1e O&amp;M Costs NIC'!BH117)</f>
        <v/>
      </c>
      <c r="K54" s="11" t="str">
        <f>IF('[1]4.1e O&amp;M Costs NIC'!BI108+'[1]4.1e O&amp;M Costs NIC'!BI109+'[1]4.1e O&amp;M Costs NIC'!BI110+'[1]4.1e O&amp;M Costs NIC'!BI116+'[1]4.1e O&amp;M Costs NIC'!BI117=0,"",'[1]4.1e O&amp;M Costs NIC'!BI108+'[1]4.1e O&amp;M Costs NIC'!BI109+'[1]4.1e O&amp;M Costs NIC'!BI110+'[1]4.1e O&amp;M Costs NIC'!BI116+'[1]4.1e O&amp;M Costs NIC'!BI117)</f>
        <v/>
      </c>
      <c r="L54" s="11" t="str">
        <f>IF('[1]4.1e O&amp;M Costs NIC'!BJ108+'[1]4.1e O&amp;M Costs NIC'!BJ109+'[1]4.1e O&amp;M Costs NIC'!BJ110+'[1]4.1e O&amp;M Costs NIC'!BJ116+'[1]4.1e O&amp;M Costs NIC'!BJ117=0,"",'[1]4.1e O&amp;M Costs NIC'!BJ108+'[1]4.1e O&amp;M Costs NIC'!BJ109+'[1]4.1e O&amp;M Costs NIC'!BJ110+'[1]4.1e O&amp;M Costs NIC'!BJ116+'[1]4.1e O&amp;M Costs NIC'!BJ117)</f>
        <v/>
      </c>
      <c r="M54" s="11">
        <f>IF('[1]4.1e O&amp;M Costs NIC'!BK108+'[1]4.1e O&amp;M Costs NIC'!BK109+'[1]4.1e O&amp;M Costs NIC'!BK110+'[1]4.1e O&amp;M Costs NIC'!BK116+'[1]4.1e O&amp;M Costs NIC'!BK117=0,"",'[1]4.1e O&amp;M Costs NIC'!BK108+'[1]4.1e O&amp;M Costs NIC'!BK109+'[1]4.1e O&amp;M Costs NIC'!BK110+'[1]4.1e O&amp;M Costs NIC'!BK116+'[1]4.1e O&amp;M Costs NIC'!BK117)</f>
        <v>54689.499670054822</v>
      </c>
      <c r="N54" s="11">
        <f>IF('[1]4.1e O&amp;M Costs NIC'!BL108+'[1]4.1e O&amp;M Costs NIC'!BL109+'[1]4.1e O&amp;M Costs NIC'!BL110+'[1]4.1e O&amp;M Costs NIC'!BL116+'[1]4.1e O&amp;M Costs NIC'!BL117=0,"",'[1]4.1e O&amp;M Costs NIC'!BL108+'[1]4.1e O&amp;M Costs NIC'!BL109+'[1]4.1e O&amp;M Costs NIC'!BL110+'[1]4.1e O&amp;M Costs NIC'!BL116+'[1]4.1e O&amp;M Costs NIC'!BL117)</f>
        <v>57588.418512824894</v>
      </c>
      <c r="O54" s="11" t="str">
        <f>IF('[1]4.1e O&amp;M Costs NIC'!BM108+'[1]4.1e O&amp;M Costs NIC'!BM109+'[1]4.1e O&amp;M Costs NIC'!BM110+'[1]4.1e O&amp;M Costs NIC'!BM116+'[1]4.1e O&amp;M Costs NIC'!BM117=0,"",'[1]4.1e O&amp;M Costs NIC'!BM108+'[1]4.1e O&amp;M Costs NIC'!BM109+'[1]4.1e O&amp;M Costs NIC'!BM110+'[1]4.1e O&amp;M Costs NIC'!BM116+'[1]4.1e O&amp;M Costs NIC'!BM117)</f>
        <v/>
      </c>
      <c r="P54" s="11" t="str">
        <f>IF('[1]4.1e O&amp;M Costs NIC'!BN108+'[1]4.1e O&amp;M Costs NIC'!BN109+'[1]4.1e O&amp;M Costs NIC'!BN110+'[1]4.1e O&amp;M Costs NIC'!BN116+'[1]4.1e O&amp;M Costs NIC'!BN117=0,"",'[1]4.1e O&amp;M Costs NIC'!BN108+'[1]4.1e O&amp;M Costs NIC'!BN109+'[1]4.1e O&amp;M Costs NIC'!BN110+'[1]4.1e O&amp;M Costs NIC'!BN116+'[1]4.1e O&amp;M Costs NIC'!BN117)</f>
        <v/>
      </c>
      <c r="Q54" s="11" t="str">
        <f>IF('[1]4.1e O&amp;M Costs NIC'!BO108+'[1]4.1e O&amp;M Costs NIC'!BO109+'[1]4.1e O&amp;M Costs NIC'!BO110+'[1]4.1e O&amp;M Costs NIC'!BO116+'[1]4.1e O&amp;M Costs NIC'!BO117=0,"",'[1]4.1e O&amp;M Costs NIC'!BO108+'[1]4.1e O&amp;M Costs NIC'!BO109+'[1]4.1e O&amp;M Costs NIC'!BO110+'[1]4.1e O&amp;M Costs NIC'!BO116+'[1]4.1e O&amp;M Costs NIC'!BO117)</f>
        <v/>
      </c>
      <c r="R54" s="11" t="str">
        <f>IF('[1]4.1e O&amp;M Costs NIC'!BP108+'[1]4.1e O&amp;M Costs NIC'!BP109+'[1]4.1e O&amp;M Costs NIC'!BP110+'[1]4.1e O&amp;M Costs NIC'!BP116+'[1]4.1e O&amp;M Costs NIC'!BP117=0,"",'[1]4.1e O&amp;M Costs NIC'!BP108+'[1]4.1e O&amp;M Costs NIC'!BP109+'[1]4.1e O&amp;M Costs NIC'!BP110+'[1]4.1e O&amp;M Costs NIC'!BP116+'[1]4.1e O&amp;M Costs NIC'!BP117)</f>
        <v/>
      </c>
      <c r="S54" s="11" t="str">
        <f>IF('[1]4.1e O&amp;M Costs NIC'!BQ108+'[1]4.1e O&amp;M Costs NIC'!BQ109+'[1]4.1e O&amp;M Costs NIC'!BQ110+'[1]4.1e O&amp;M Costs NIC'!BQ116+'[1]4.1e O&amp;M Costs NIC'!BQ117=0,"",'[1]4.1e O&amp;M Costs NIC'!BQ108+'[1]4.1e O&amp;M Costs NIC'!BQ109+'[1]4.1e O&amp;M Costs NIC'!BQ110+'[1]4.1e O&amp;M Costs NIC'!BQ116+'[1]4.1e O&amp;M Costs NIC'!BQ117)</f>
        <v/>
      </c>
      <c r="T54" s="11" t="str">
        <f>IF('[1]4.1e O&amp;M Costs NIC'!BR108+'[1]4.1e O&amp;M Costs NIC'!BR109+'[1]4.1e O&amp;M Costs NIC'!BR110+'[1]4.1e O&amp;M Costs NIC'!BR116+'[1]4.1e O&amp;M Costs NIC'!BR117=0,"",'[1]4.1e O&amp;M Costs NIC'!BR108+'[1]4.1e O&amp;M Costs NIC'!BR109+'[1]4.1e O&amp;M Costs NIC'!BR110+'[1]4.1e O&amp;M Costs NIC'!BR116+'[1]4.1e O&amp;M Costs NIC'!BR117)</f>
        <v/>
      </c>
      <c r="U54" s="11" t="str">
        <f>IF('[1]4.1e O&amp;M Costs NIC'!BS108+'[1]4.1e O&amp;M Costs NIC'!BS109+'[1]4.1e O&amp;M Costs NIC'!BS110+'[1]4.1e O&amp;M Costs NIC'!BS116+'[1]4.1e O&amp;M Costs NIC'!BS117=0,"",'[1]4.1e O&amp;M Costs NIC'!BS108+'[1]4.1e O&amp;M Costs NIC'!BS109+'[1]4.1e O&amp;M Costs NIC'!BS110+'[1]4.1e O&amp;M Costs NIC'!BS116+'[1]4.1e O&amp;M Costs NIC'!BS117)</f>
        <v/>
      </c>
      <c r="V54" s="11" t="str">
        <f>IF('[1]4.1e O&amp;M Costs NIC'!BT108+'[1]4.1e O&amp;M Costs NIC'!BT109+'[1]4.1e O&amp;M Costs NIC'!BT110+'[1]4.1e O&amp;M Costs NIC'!BT116+'[1]4.1e O&amp;M Costs NIC'!BT117=0,"",'[1]4.1e O&amp;M Costs NIC'!BT108+'[1]4.1e O&amp;M Costs NIC'!BT109+'[1]4.1e O&amp;M Costs NIC'!BT110+'[1]4.1e O&amp;M Costs NIC'!BT116+'[1]4.1e O&amp;M Costs NIC'!BT117)</f>
        <v/>
      </c>
      <c r="W54" s="17">
        <f t="shared" si="16"/>
        <v>179263.65400010301</v>
      </c>
    </row>
    <row r="55" spans="1:23" x14ac:dyDescent="0.25">
      <c r="A55" s="31"/>
      <c r="B55" s="4" t="s">
        <v>2</v>
      </c>
      <c r="C55" s="16">
        <f>SUM(C49:C54)</f>
        <v>52432.944076987471</v>
      </c>
      <c r="D55" s="16">
        <f t="shared" ref="D55:V55" si="17">SUM(D49:D54)</f>
        <v>70990.263538386367</v>
      </c>
      <c r="E55" s="16">
        <f t="shared" si="17"/>
        <v>21960.063433310614</v>
      </c>
      <c r="F55" s="16">
        <f t="shared" si="17"/>
        <v>40619.129011126788</v>
      </c>
      <c r="G55" s="16">
        <f t="shared" si="17"/>
        <v>59080.386532637596</v>
      </c>
      <c r="H55" s="16">
        <f t="shared" si="17"/>
        <v>34187.388923465078</v>
      </c>
      <c r="I55" s="16">
        <f t="shared" si="17"/>
        <v>26999.666385637567</v>
      </c>
      <c r="J55" s="16">
        <f t="shared" si="17"/>
        <v>37907.778687642371</v>
      </c>
      <c r="K55" s="16">
        <f t="shared" si="17"/>
        <v>29937.863353010594</v>
      </c>
      <c r="L55" s="16">
        <f t="shared" si="17"/>
        <v>87320.234302575569</v>
      </c>
      <c r="M55" s="16">
        <f t="shared" si="17"/>
        <v>87885.304734531746</v>
      </c>
      <c r="N55" s="16">
        <f t="shared" si="17"/>
        <v>118990.09399691648</v>
      </c>
      <c r="O55" s="16">
        <f t="shared" si="17"/>
        <v>36808.287247658154</v>
      </c>
      <c r="P55" s="16">
        <f t="shared" si="17"/>
        <v>68083.617924497055</v>
      </c>
      <c r="Q55" s="16">
        <f t="shared" si="17"/>
        <v>99869.096073342313</v>
      </c>
      <c r="R55" s="16">
        <f t="shared" si="17"/>
        <v>57303.078179342076</v>
      </c>
      <c r="S55" s="16">
        <f t="shared" si="17"/>
        <v>45255.400966010078</v>
      </c>
      <c r="T55" s="16">
        <f t="shared" si="17"/>
        <v>63538.997102297566</v>
      </c>
      <c r="U55" s="16">
        <f t="shared" si="17"/>
        <v>50180.250035490215</v>
      </c>
      <c r="V55" s="16">
        <f t="shared" si="17"/>
        <v>147465.774895599</v>
      </c>
      <c r="W55" s="17">
        <f>SUM(C55:V55)</f>
        <v>1236815.6194004645</v>
      </c>
    </row>
    <row r="56" spans="1:23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5"/>
    </row>
    <row r="57" spans="1:23" x14ac:dyDescent="0.25">
      <c r="A57" s="34" t="str">
        <f>CONCATENATE("2.1.11 Establish ",AD11," km of firebreaks for forests and plantations.")</f>
        <v>2.1.11 Establish 15 km of firebreaks for forests and plantations.</v>
      </c>
      <c r="B57" s="7" t="s">
        <v>16</v>
      </c>
      <c r="C57" s="18">
        <f>+IF('[1]4.1e O&amp;M Costs NIC'!BA245+'[1]4.1e O&amp;M Costs NIC'!BA237-'[1]4.1e O&amp;M Costs NIC'!BA235=0,"",'[1]4.1e O&amp;M Costs NIC'!BA245+'[1]4.1e O&amp;M Costs NIC'!BA237-'[1]4.1e O&amp;M Costs NIC'!BA235)</f>
        <v>17101.890796192307</v>
      </c>
      <c r="D57" s="18">
        <f>+IF('[1]4.1e O&amp;M Costs NIC'!BB245+'[1]4.1e O&amp;M Costs NIC'!BB237-'[1]4.1e O&amp;M Costs NIC'!BB235=0,"",'[1]4.1e O&amp;M Costs NIC'!BB245+'[1]4.1e O&amp;M Costs NIC'!BB237-'[1]4.1e O&amp;M Costs NIC'!BB235)</f>
        <v>18008.408386866548</v>
      </c>
      <c r="E57" s="18">
        <f>+IF('[1]4.1e O&amp;M Costs NIC'!BC245+'[1]4.1e O&amp;M Costs NIC'!BC237-'[1]4.1e O&amp;M Costs NIC'!BC235=0,"",'[1]4.1e O&amp;M Costs NIC'!BC245+'[1]4.1e O&amp;M Costs NIC'!BC237-'[1]4.1e O&amp;M Costs NIC'!BC235)</f>
        <v>18962.977631711386</v>
      </c>
      <c r="F57" s="18">
        <f>+IF('[1]4.1e O&amp;M Costs NIC'!BD245+'[1]4.1e O&amp;M Costs NIC'!BD237-'[1]4.1e O&amp;M Costs NIC'!BD235=0,"",'[1]4.1e O&amp;M Costs NIC'!BD245+'[1]4.1e O&amp;M Costs NIC'!BD237-'[1]4.1e O&amp;M Costs NIC'!BD235)</f>
        <v>19968.145598199389</v>
      </c>
      <c r="G57" s="18">
        <f>+IF('[1]4.1e O&amp;M Costs NIC'!BE245+'[1]4.1e O&amp;M Costs NIC'!BE237-'[1]4.1e O&amp;M Costs NIC'!BE235=0,"",'[1]4.1e O&amp;M Costs NIC'!BE245+'[1]4.1e O&amp;M Costs NIC'!BE237-'[1]4.1e O&amp;M Costs NIC'!BE235)</f>
        <v>21026.594365860943</v>
      </c>
      <c r="H57" s="18">
        <f>+IF('[1]4.1e O&amp;M Costs NIC'!BF245+'[1]4.1e O&amp;M Costs NIC'!BF237-'[1]4.1e O&amp;M Costs NIC'!BF235=0,"",'[1]4.1e O&amp;M Costs NIC'!BF245+'[1]4.1e O&amp;M Costs NIC'!BF237-'[1]4.1e O&amp;M Costs NIC'!BF235)</f>
        <v>22141.148182849927</v>
      </c>
      <c r="I57" s="18">
        <f>+IF('[1]4.1e O&amp;M Costs NIC'!BG245+'[1]4.1e O&amp;M Costs NIC'!BG237-'[1]4.1e O&amp;M Costs NIC'!BG235=0,"",'[1]4.1e O&amp;M Costs NIC'!BG245+'[1]4.1e O&amp;M Costs NIC'!BG237-'[1]4.1e O&amp;M Costs NIC'!BG235)</f>
        <v>23314.781001856543</v>
      </c>
      <c r="J57" s="18">
        <f>+IF('[1]4.1e O&amp;M Costs NIC'!BH245+'[1]4.1e O&amp;M Costs NIC'!BH237-'[1]4.1e O&amp;M Costs NIC'!BH235=0,"",'[1]4.1e O&amp;M Costs NIC'!BH245+'[1]4.1e O&amp;M Costs NIC'!BH237-'[1]4.1e O&amp;M Costs NIC'!BH235)</f>
        <v>24550.624415475249</v>
      </c>
      <c r="K57" s="18">
        <f>+IF('[1]4.1e O&amp;M Costs NIC'!BI245+'[1]4.1e O&amp;M Costs NIC'!BI237-'[1]4.1e O&amp;M Costs NIC'!BI235=0,"",'[1]4.1e O&amp;M Costs NIC'!BI245+'[1]4.1e O&amp;M Costs NIC'!BI237-'[1]4.1e O&amp;M Costs NIC'!BI235)</f>
        <v>25851.976012201623</v>
      </c>
      <c r="L57" s="18">
        <f>+IF('[1]4.1e O&amp;M Costs NIC'!BJ245+'[1]4.1e O&amp;M Costs NIC'!BJ237-'[1]4.1e O&amp;M Costs NIC'!BJ235=0,"",'[1]4.1e O&amp;M Costs NIC'!BJ245+'[1]4.1e O&amp;M Costs NIC'!BJ237-'[1]4.1e O&amp;M Costs NIC'!BJ235)</f>
        <v>27222.308175354436</v>
      </c>
      <c r="M57" s="18">
        <f>+IF('[1]4.1e O&amp;M Costs NIC'!BK245+'[1]4.1e O&amp;M Costs NIC'!BK237-'[1]4.1e O&amp;M Costs NIC'!BK235=0,"",'[1]4.1e O&amp;M Costs NIC'!BK245+'[1]4.1e O&amp;M Costs NIC'!BK237-'[1]4.1e O&amp;M Costs NIC'!BK235)</f>
        <v>28665.277348400985</v>
      </c>
      <c r="N57" s="18">
        <f>+IF('[1]4.1e O&amp;M Costs NIC'!BL245+'[1]4.1e O&amp;M Costs NIC'!BL237-'[1]4.1e O&amp;M Costs NIC'!BL235=0,"",'[1]4.1e O&amp;M Costs NIC'!BL245+'[1]4.1e O&amp;M Costs NIC'!BL237-'[1]4.1e O&amp;M Costs NIC'!BL235)</f>
        <v>30184.733791408271</v>
      </c>
      <c r="O57" s="18">
        <f>+IF('[1]4.1e O&amp;M Costs NIC'!BM245+'[1]4.1e O&amp;M Costs NIC'!BM237-'[1]4.1e O&amp;M Costs NIC'!BM235=0,"",'[1]4.1e O&amp;M Costs NIC'!BM245+'[1]4.1e O&amp;M Costs NIC'!BM237-'[1]4.1e O&amp;M Costs NIC'!BM235)</f>
        <v>31784.731854653019</v>
      </c>
      <c r="P57" s="18">
        <f>+IF('[1]4.1e O&amp;M Costs NIC'!BN245+'[1]4.1e O&amp;M Costs NIC'!BN237-'[1]4.1e O&amp;M Costs NIC'!BN235=0,"",'[1]4.1e O&amp;M Costs NIC'!BN245+'[1]4.1e O&amp;M Costs NIC'!BN237-'[1]4.1e O&amp;M Costs NIC'!BN235)</f>
        <v>33469.540796803565</v>
      </c>
      <c r="Q57" s="18">
        <f>+IF('[1]4.1e O&amp;M Costs NIC'!BO245+'[1]4.1e O&amp;M Costs NIC'!BO237-'[1]4.1e O&amp;M Costs NIC'!BO235=0,"",'[1]4.1e O&amp;M Costs NIC'!BO245+'[1]4.1e O&amp;M Costs NIC'!BO237-'[1]4.1e O&amp;M Costs NIC'!BO235)</f>
        <v>35243.656176539647</v>
      </c>
      <c r="R57" s="18">
        <f>+IF('[1]4.1e O&amp;M Costs NIC'!BP245+'[1]4.1e O&amp;M Costs NIC'!BP237-'[1]4.1e O&amp;M Costs NIC'!BP235=0,"",'[1]4.1e O&amp;M Costs NIC'!BP245+'[1]4.1e O&amp;M Costs NIC'!BP237-'[1]4.1e O&amp;M Costs NIC'!BP235)</f>
        <v>37111.811848006189</v>
      </c>
      <c r="S57" s="18">
        <f>+IF('[1]4.1e O&amp;M Costs NIC'!BQ245+'[1]4.1e O&amp;M Costs NIC'!BQ237-'[1]4.1e O&amp;M Costs NIC'!BQ235=0,"",'[1]4.1e O&amp;M Costs NIC'!BQ245+'[1]4.1e O&amp;M Costs NIC'!BQ237-'[1]4.1e O&amp;M Costs NIC'!BQ235)</f>
        <v>39078.992592108531</v>
      </c>
      <c r="T57" s="18">
        <f>+IF('[1]4.1e O&amp;M Costs NIC'!BR245+'[1]4.1e O&amp;M Costs NIC'!BR237-'[1]4.1e O&amp;M Costs NIC'!BR235=0,"",'[1]4.1e O&amp;M Costs NIC'!BR245+'[1]4.1e O&amp;M Costs NIC'!BR237-'[1]4.1e O&amp;M Costs NIC'!BR235)</f>
        <v>41150.447417352902</v>
      </c>
      <c r="U57" s="18">
        <f>+IF('[1]4.1e O&amp;M Costs NIC'!BS245+'[1]4.1e O&amp;M Costs NIC'!BS237-'[1]4.1e O&amp;M Costs NIC'!BS235=0,"",'[1]4.1e O&amp;M Costs NIC'!BS245+'[1]4.1e O&amp;M Costs NIC'!BS237-'[1]4.1e O&amp;M Costs NIC'!BS235)</f>
        <v>43331.703565722841</v>
      </c>
      <c r="V57" s="18">
        <f>+IF('[1]4.1e O&amp;M Costs NIC'!BT245+'[1]4.1e O&amp;M Costs NIC'!BT237-'[1]4.1e O&amp;M Costs NIC'!BT235=0,"",'[1]4.1e O&amp;M Costs NIC'!BT245+'[1]4.1e O&amp;M Costs NIC'!BT237-'[1]4.1e O&amp;M Costs NIC'!BT235)</f>
        <v>45628.581260963154</v>
      </c>
      <c r="W57" s="15">
        <f t="shared" ref="W57:W59" si="18">SUM(C57:V57)</f>
        <v>583798.33121852751</v>
      </c>
    </row>
    <row r="58" spans="1:23" ht="30" x14ac:dyDescent="0.25">
      <c r="A58" s="34"/>
      <c r="B58" s="7" t="s">
        <v>17</v>
      </c>
      <c r="C58" s="18" t="str">
        <f>+IF('[1]4.1e O&amp;M Costs NIC'!BA235=0,"",'[1]4.1e O&amp;M Costs NIC'!BA235)</f>
        <v/>
      </c>
      <c r="D58" s="18" t="str">
        <f>+IF('[1]4.1e O&amp;M Costs NIC'!BB235=0,"",'[1]4.1e O&amp;M Costs NIC'!BB235)</f>
        <v/>
      </c>
      <c r="E58" s="18" t="str">
        <f>+IF('[1]4.1e O&amp;M Costs NIC'!BC235=0,"",'[1]4.1e O&amp;M Costs NIC'!BC235)</f>
        <v/>
      </c>
      <c r="F58" s="18" t="str">
        <f>+IF('[1]4.1e O&amp;M Costs NIC'!BD235=0,"",'[1]4.1e O&amp;M Costs NIC'!BD235)</f>
        <v/>
      </c>
      <c r="G58" s="18">
        <f>+IF('[1]4.1e O&amp;M Costs NIC'!BE235=0,"",'[1]4.1e O&amp;M Costs NIC'!BE235)</f>
        <v>4058.3055663212485</v>
      </c>
      <c r="H58" s="18" t="str">
        <f>+IF('[1]4.1e O&amp;M Costs NIC'!BF235=0,"",'[1]4.1e O&amp;M Costs NIC'!BF235)</f>
        <v/>
      </c>
      <c r="I58" s="18" t="str">
        <f>+IF('[1]4.1e O&amp;M Costs NIC'!BG235=0,"",'[1]4.1e O&amp;M Costs NIC'!BG235)</f>
        <v/>
      </c>
      <c r="J58" s="18" t="str">
        <f>+IF('[1]4.1e O&amp;M Costs NIC'!BH235=0,"",'[1]4.1e O&amp;M Costs NIC'!BH235)</f>
        <v/>
      </c>
      <c r="K58" s="18" t="str">
        <f>+IF('[1]4.1e O&amp;M Costs NIC'!BI235=0,"",'[1]4.1e O&amp;M Costs NIC'!BI235)</f>
        <v/>
      </c>
      <c r="L58" s="18">
        <f>+IF('[1]4.1e O&amp;M Costs NIC'!BJ235=0,"",'[1]4.1e O&amp;M Costs NIC'!BJ235)</f>
        <v>5254.1292647716809</v>
      </c>
      <c r="M58" s="18" t="str">
        <f>+IF('[1]4.1e O&amp;M Costs NIC'!BK235=0,"",'[1]4.1e O&amp;M Costs NIC'!BK235)</f>
        <v/>
      </c>
      <c r="N58" s="18" t="str">
        <f>+IF('[1]4.1e O&amp;M Costs NIC'!BL235=0,"",'[1]4.1e O&amp;M Costs NIC'!BL235)</f>
        <v/>
      </c>
      <c r="O58" s="18" t="str">
        <f>+IF('[1]4.1e O&amp;M Costs NIC'!BM235=0,"",'[1]4.1e O&amp;M Costs NIC'!BM235)</f>
        <v/>
      </c>
      <c r="P58" s="18" t="str">
        <f>+IF('[1]4.1e O&amp;M Costs NIC'!BN235=0,"",'[1]4.1e O&amp;M Costs NIC'!BN235)</f>
        <v/>
      </c>
      <c r="Q58" s="18">
        <f>+IF('[1]4.1e O&amp;M Costs NIC'!BO235=0,"",'[1]4.1e O&amp;M Costs NIC'!BO235)</f>
        <v>6802.3153702431118</v>
      </c>
      <c r="R58" s="18" t="str">
        <f>+IF('[1]4.1e O&amp;M Costs NIC'!BP235=0,"",'[1]4.1e O&amp;M Costs NIC'!BP235)</f>
        <v/>
      </c>
      <c r="S58" s="18" t="str">
        <f>+IF('[1]4.1e O&amp;M Costs NIC'!BQ235=0,"",'[1]4.1e O&amp;M Costs NIC'!BQ235)</f>
        <v/>
      </c>
      <c r="T58" s="18" t="str">
        <f>+IF('[1]4.1e O&amp;M Costs NIC'!BR235=0,"",'[1]4.1e O&amp;M Costs NIC'!BR235)</f>
        <v/>
      </c>
      <c r="U58" s="18" t="str">
        <f>+IF('[1]4.1e O&amp;M Costs NIC'!BS235=0,"",'[1]4.1e O&amp;M Costs NIC'!BS235)</f>
        <v/>
      </c>
      <c r="V58" s="18">
        <f>+IF('[1]4.1e O&amp;M Costs NIC'!BT235=0,"",'[1]4.1e O&amp;M Costs NIC'!BT235)</f>
        <v>8806.6912830810288</v>
      </c>
      <c r="W58" s="15">
        <f t="shared" si="18"/>
        <v>24921.441484417068</v>
      </c>
    </row>
    <row r="59" spans="1:23" x14ac:dyDescent="0.25">
      <c r="A59" s="34"/>
      <c r="B59" s="7" t="s">
        <v>2</v>
      </c>
      <c r="C59" s="19">
        <f>SUM(C57:C58)</f>
        <v>17101.890796192307</v>
      </c>
      <c r="D59" s="19">
        <f t="shared" ref="D59:V59" si="19">SUM(D57:D58)</f>
        <v>18008.408386866548</v>
      </c>
      <c r="E59" s="19">
        <f t="shared" si="19"/>
        <v>18962.977631711386</v>
      </c>
      <c r="F59" s="19">
        <f t="shared" si="19"/>
        <v>19968.145598199389</v>
      </c>
      <c r="G59" s="19">
        <f t="shared" si="19"/>
        <v>25084.89993218219</v>
      </c>
      <c r="H59" s="19">
        <f t="shared" si="19"/>
        <v>22141.148182849927</v>
      </c>
      <c r="I59" s="19">
        <f t="shared" si="19"/>
        <v>23314.781001856543</v>
      </c>
      <c r="J59" s="19">
        <f t="shared" si="19"/>
        <v>24550.624415475249</v>
      </c>
      <c r="K59" s="19">
        <f t="shared" si="19"/>
        <v>25851.976012201623</v>
      </c>
      <c r="L59" s="19">
        <f t="shared" si="19"/>
        <v>32476.437440126116</v>
      </c>
      <c r="M59" s="19">
        <f t="shared" si="19"/>
        <v>28665.277348400985</v>
      </c>
      <c r="N59" s="19">
        <f t="shared" si="19"/>
        <v>30184.733791408271</v>
      </c>
      <c r="O59" s="19">
        <f t="shared" si="19"/>
        <v>31784.731854653019</v>
      </c>
      <c r="P59" s="19">
        <f t="shared" si="19"/>
        <v>33469.540796803565</v>
      </c>
      <c r="Q59" s="19">
        <f t="shared" si="19"/>
        <v>42045.971546782763</v>
      </c>
      <c r="R59" s="19">
        <f t="shared" si="19"/>
        <v>37111.811848006189</v>
      </c>
      <c r="S59" s="19">
        <f t="shared" si="19"/>
        <v>39078.992592108531</v>
      </c>
      <c r="T59" s="19">
        <f t="shared" si="19"/>
        <v>41150.447417352902</v>
      </c>
      <c r="U59" s="19">
        <f t="shared" si="19"/>
        <v>43331.703565722841</v>
      </c>
      <c r="V59" s="19">
        <f t="shared" si="19"/>
        <v>54435.272544044186</v>
      </c>
      <c r="W59" s="15">
        <f t="shared" si="18"/>
        <v>608719.77270294458</v>
      </c>
    </row>
    <row r="60" spans="1:23" x14ac:dyDescent="0.25">
      <c r="A60" s="34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8"/>
    </row>
    <row r="61" spans="1:23" x14ac:dyDescent="0.25">
      <c r="A61" s="31" t="str">
        <f>CONCATENATE("2.1.12 Construct ",AD13," km of living barriers for soil conservation.")</f>
        <v>2.1.12 Construct 15 km of living barriers for soil conservation.</v>
      </c>
      <c r="B61" s="4" t="s">
        <v>21</v>
      </c>
      <c r="C61" s="16">
        <v>0</v>
      </c>
      <c r="D61" s="16">
        <v>0</v>
      </c>
      <c r="E61" s="16">
        <f>+IF('[1]4.1e O&amp;M Costs NIC'!BC288=0,"",'[1]4.1e O&amp;M Costs NIC'!BC288)</f>
        <v>1220.0035240728116</v>
      </c>
      <c r="F61" s="16">
        <v>0</v>
      </c>
      <c r="G61" s="16">
        <v>0</v>
      </c>
      <c r="H61" s="16">
        <f>+IF('[1]4.1e O&amp;M Costs NIC'!BF288=0,"",'[1]4.1e O&amp;M Costs NIC'!BF288)</f>
        <v>1424.4745384777118</v>
      </c>
      <c r="I61" s="16">
        <v>0</v>
      </c>
      <c r="J61" s="16">
        <v>0</v>
      </c>
      <c r="K61" s="16">
        <f>+IF('[1]4.1e O&amp;M Costs NIC'!BI288=0,"",'[1]4.1e O&amp;M Costs NIC'!BI288)</f>
        <v>1663.2146307228111</v>
      </c>
      <c r="L61" s="16">
        <v>0</v>
      </c>
      <c r="M61" s="16">
        <v>0</v>
      </c>
      <c r="N61" s="16">
        <f>+IF('[1]4.1e O&amp;M Costs NIC'!BL288=0,"",'[1]4.1e O&amp;M Costs NIC'!BL288)</f>
        <v>1941.967253978896</v>
      </c>
      <c r="O61" s="16">
        <v>0</v>
      </c>
      <c r="P61" s="16">
        <v>0</v>
      </c>
      <c r="Q61" s="16">
        <f>+IF('[1]4.1e O&amp;M Costs NIC'!BO288=0,"",'[1]4.1e O&amp;M Costs NIC'!BO288)</f>
        <v>2267.4384567477041</v>
      </c>
      <c r="R61" s="16">
        <v>0</v>
      </c>
      <c r="S61" s="16">
        <v>0</v>
      </c>
      <c r="T61" s="16">
        <f>+IF('[1]4.1e O&amp;M Costs NIC'!BR288=0,"",'[1]4.1e O&amp;M Costs NIC'!BR288)</f>
        <v>2647.4582125957327</v>
      </c>
      <c r="U61" s="16">
        <v>0</v>
      </c>
      <c r="V61" s="16">
        <v>0</v>
      </c>
      <c r="W61" s="17">
        <f t="shared" ref="W61" si="20">SUM(C61:V61)</f>
        <v>11164.556616595668</v>
      </c>
    </row>
    <row r="62" spans="1:23" x14ac:dyDescent="0.25">
      <c r="A62" s="31"/>
      <c r="B62" s="32" t="s">
        <v>2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5"/>
    </row>
    <row r="63" spans="1:23" x14ac:dyDescent="0.25">
      <c r="A63" s="34" t="str">
        <f>CONCATENATE("2.1.13 Construct ",AD14," km of superficial drainage for coil conservation.")</f>
        <v>2.1.13 Construct 15 km of superficial drainage for coil conservation.</v>
      </c>
      <c r="B63" s="7" t="s">
        <v>22</v>
      </c>
      <c r="C63" s="19">
        <f>+IF('[1]4.1e O&amp;M Costs NIC'!BA311+'[1]4.1e O&amp;M Costs NIC'!BA320=0,"",'[1]4.1e O&amp;M Costs NIC'!BA311+'[1]4.1e O&amp;M Costs NIC'!BA320)</f>
        <v>6652.9407272089857</v>
      </c>
      <c r="D63" s="19">
        <f>+IF('[1]4.1e O&amp;M Costs NIC'!BB311+'[1]4.1e O&amp;M Costs NIC'!BB320=0,"",'[1]4.1e O&amp;M Costs NIC'!BB311+'[1]4.1e O&amp;M Costs NIC'!BB320)</f>
        <v>14961.245551495325</v>
      </c>
      <c r="E63" s="19">
        <f>+IF('[1]4.1e O&amp;M Costs NIC'!BC311+'[1]4.1e O&amp;M Costs NIC'!BC320=0,"",'[1]4.1e O&amp;M Costs NIC'!BC311+'[1]4.1e O&amp;M Costs NIC'!BC320)</f>
        <v>7376.9367199593371</v>
      </c>
      <c r="F63" s="19">
        <f>+IF('[1]4.1e O&amp;M Costs NIC'!BD311+'[1]4.1e O&amp;M Costs NIC'!BD320=0,"",'[1]4.1e O&amp;M Costs NIC'!BD311+'[1]4.1e O&amp;M Costs NIC'!BD320)</f>
        <v>16589.379976552918</v>
      </c>
      <c r="G63" s="19">
        <f>+IF('[1]4.1e O&amp;M Costs NIC'!BE311+'[1]4.1e O&amp;M Costs NIC'!BE320=0,"",'[1]4.1e O&amp;M Costs NIC'!BE311+'[1]4.1e O&amp;M Costs NIC'!BE320)</f>
        <v>8179.7204577101584</v>
      </c>
      <c r="H63" s="19">
        <f>+IF('[1]4.1e O&amp;M Costs NIC'!BF311+'[1]4.1e O&amp;M Costs NIC'!BF320=0,"",'[1]4.1e O&amp;M Costs NIC'!BF311+'[1]4.1e O&amp;M Costs NIC'!BF320)</f>
        <v>18394.693614192358</v>
      </c>
      <c r="I63" s="19">
        <f>+IF('[1]4.1e O&amp;M Costs NIC'!BG311+'[1]4.1e O&amp;M Costs NIC'!BG320=0,"",'[1]4.1e O&amp;M Costs NIC'!BG311+'[1]4.1e O&amp;M Costs NIC'!BG320)</f>
        <v>9069.8658950474073</v>
      </c>
      <c r="J63" s="19">
        <f>+IF('[1]4.1e O&amp;M Costs NIC'!BH311+'[1]4.1e O&amp;M Costs NIC'!BH320=0,"",'[1]4.1e O&amp;M Costs NIC'!BH311+'[1]4.1e O&amp;M Costs NIC'!BH320)</f>
        <v>20396.46771839857</v>
      </c>
      <c r="K63" s="19">
        <f>+IF('[1]4.1e O&amp;M Costs NIC'!BI311+'[1]4.1e O&amp;M Costs NIC'!BI320=0,"",'[1]4.1e O&amp;M Costs NIC'!BI311+'[1]4.1e O&amp;M Costs NIC'!BI320)</f>
        <v>10056.880033914113</v>
      </c>
      <c r="L63" s="19">
        <f>+IF('[1]4.1e O&amp;M Costs NIC'!BJ311+'[1]4.1e O&amp;M Costs NIC'!BJ320=0,"",'[1]4.1e O&amp;M Costs NIC'!BJ311+'[1]4.1e O&amp;M Costs NIC'!BJ320)</f>
        <v>22616.081795822865</v>
      </c>
      <c r="M63" s="19">
        <f>+IF('[1]4.1e O&amp;M Costs NIC'!BK311+'[1]4.1e O&amp;M Costs NIC'!BK320=0,"",'[1]4.1e O&amp;M Costs NIC'!BK311+'[1]4.1e O&amp;M Costs NIC'!BK320)</f>
        <v>11151.304461047013</v>
      </c>
      <c r="N63" s="19">
        <f>+IF('[1]4.1e O&amp;M Costs NIC'!BL311+'[1]4.1e O&amp;M Costs NIC'!BL320=0,"",'[1]4.1e O&amp;M Costs NIC'!BL311+'[1]4.1e O&amp;M Costs NIC'!BL320)</f>
        <v>25077.241944886606</v>
      </c>
      <c r="O63" s="19">
        <f>+IF('[1]4.1e O&amp;M Costs NIC'!BM311+'[1]4.1e O&amp;M Costs NIC'!BM320=0,"",'[1]4.1e O&amp;M Costs NIC'!BM311+'[1]4.1e O&amp;M Costs NIC'!BM320)</f>
        <v>12364.82793506782</v>
      </c>
      <c r="P63" s="19">
        <f>+IF('[1]4.1e O&amp;M Costs NIC'!BN311+'[1]4.1e O&amp;M Costs NIC'!BN320=0,"",'[1]4.1e O&amp;M Costs NIC'!BN311+'[1]4.1e O&amp;M Costs NIC'!BN320)</f>
        <v>27806.234043534932</v>
      </c>
      <c r="Q63" s="19">
        <f>+IF('[1]4.1e O&amp;M Costs NIC'!BO311+'[1]4.1e O&amp;M Costs NIC'!BO320=0,"",'[1]4.1e O&amp;M Costs NIC'!BO311+'[1]4.1e O&amp;M Costs NIC'!BO320)</f>
        <v>13710.411225690685</v>
      </c>
      <c r="R63" s="19">
        <f>+IF('[1]4.1e O&amp;M Costs NIC'!BP311+'[1]4.1e O&amp;M Costs NIC'!BP320=0,"",'[1]4.1e O&amp;M Costs NIC'!BP311+'[1]4.1e O&amp;M Costs NIC'!BP320)</f>
        <v>30832.20448975643</v>
      </c>
      <c r="S63" s="19">
        <f>+IF('[1]4.1e O&amp;M Costs NIC'!BQ311+'[1]4.1e O&amp;M Costs NIC'!BQ320=0,"",'[1]4.1e O&amp;M Costs NIC'!BQ311+'[1]4.1e O&amp;M Costs NIC'!BQ320)</f>
        <v>15202.42553836347</v>
      </c>
      <c r="T63" s="19">
        <f>+IF('[1]4.1e O&amp;M Costs NIC'!BR311+'[1]4.1e O&amp;M Costs NIC'!BR320=0,"",'[1]4.1e O&amp;M Costs NIC'!BR311+'[1]4.1e O&amp;M Costs NIC'!BR320)</f>
        <v>34187.471493256046</v>
      </c>
      <c r="U63" s="19">
        <f>+IF('[1]4.1e O&amp;M Costs NIC'!BS311+'[1]4.1e O&amp;M Costs NIC'!BS320=0,"",'[1]4.1e O&amp;M Costs NIC'!BS311+'[1]4.1e O&amp;M Costs NIC'!BS320)</f>
        <v>16856.806002756723</v>
      </c>
      <c r="V63" s="19">
        <f>+IF('[1]4.1e O&amp;M Costs NIC'!BT311+'[1]4.1e O&amp;M Costs NIC'!BT320=0,"",'[1]4.1e O&amp;M Costs NIC'!BT311+'[1]4.1e O&amp;M Costs NIC'!BT320)</f>
        <v>37907.870242963225</v>
      </c>
      <c r="W63" s="15">
        <f t="shared" ref="W63" si="21">SUM(C63:V63)</f>
        <v>359391.00986762496</v>
      </c>
    </row>
    <row r="64" spans="1:23" x14ac:dyDescent="0.25">
      <c r="A64" s="34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8"/>
    </row>
    <row r="65" spans="2:23" x14ac:dyDescent="0.25">
      <c r="W65" s="1"/>
    </row>
    <row r="66" spans="2:23" x14ac:dyDescent="0.25">
      <c r="B66" s="20" t="s">
        <v>2</v>
      </c>
      <c r="C66" s="21">
        <f t="shared" ref="C66:U66" si="22">+C63+C59+C55+C47+C43+C38+C36+C31+C25+C19+C12+C7+C61</f>
        <v>147169.86857010084</v>
      </c>
      <c r="D66" s="21">
        <f t="shared" si="22"/>
        <v>256649.82769729284</v>
      </c>
      <c r="E66" s="21">
        <f t="shared" si="22"/>
        <v>86195.850780583103</v>
      </c>
      <c r="F66" s="21">
        <f t="shared" si="22"/>
        <v>210360.20627891767</v>
      </c>
      <c r="G66" s="21">
        <f t="shared" si="22"/>
        <v>174700.14626967572</v>
      </c>
      <c r="H66" s="21">
        <f t="shared" si="22"/>
        <v>205936.44509780814</v>
      </c>
      <c r="I66" s="21">
        <f t="shared" si="22"/>
        <v>85226.308399796908</v>
      </c>
      <c r="J66" s="21">
        <f t="shared" si="22"/>
        <v>227246.19605481694</v>
      </c>
      <c r="K66" s="21">
        <f t="shared" si="22"/>
        <v>96164.144327836519</v>
      </c>
      <c r="L66" s="21">
        <f t="shared" si="22"/>
        <v>410951.36610200757</v>
      </c>
      <c r="M66" s="21">
        <f t="shared" si="22"/>
        <v>211976.17769909924</v>
      </c>
      <c r="N66" s="21">
        <f t="shared" si="22"/>
        <v>354907.73101448826</v>
      </c>
      <c r="O66" s="21">
        <f t="shared" si="22"/>
        <v>116187.89639215564</v>
      </c>
      <c r="P66" s="21">
        <f t="shared" si="22"/>
        <v>328184.15273893869</v>
      </c>
      <c r="Q66" s="21">
        <f t="shared" si="22"/>
        <v>273092.74181761331</v>
      </c>
      <c r="R66" s="21">
        <f t="shared" si="22"/>
        <v>346447.51261773752</v>
      </c>
      <c r="S66" s="21">
        <f t="shared" si="22"/>
        <v>142851.79321835405</v>
      </c>
      <c r="T66" s="21">
        <f t="shared" si="22"/>
        <v>387620.20597450569</v>
      </c>
      <c r="U66" s="21">
        <f t="shared" si="22"/>
        <v>158397.41884287068</v>
      </c>
      <c r="V66" s="21">
        <f>+V63+V59+V55+V47+V43+V38+V36+V31+V25+V19+V12+V7+V61</f>
        <v>697045.82510169712</v>
      </c>
      <c r="W66" s="22">
        <f>SUM(C66:V66)</f>
        <v>4917311.8149962956</v>
      </c>
    </row>
    <row r="69" spans="2:23" x14ac:dyDescent="0.25">
      <c r="W69" s="1"/>
    </row>
  </sheetData>
  <mergeCells count="29">
    <mergeCell ref="A63:A64"/>
    <mergeCell ref="B64:V64"/>
    <mergeCell ref="A49:A56"/>
    <mergeCell ref="B56:V56"/>
    <mergeCell ref="A57:A60"/>
    <mergeCell ref="B60:V60"/>
    <mergeCell ref="A61:A62"/>
    <mergeCell ref="B62:V62"/>
    <mergeCell ref="B39:V39"/>
    <mergeCell ref="B48:V48"/>
    <mergeCell ref="A33:A37"/>
    <mergeCell ref="B37:V37"/>
    <mergeCell ref="A38:A39"/>
    <mergeCell ref="A40:A44"/>
    <mergeCell ref="B44:V44"/>
    <mergeCell ref="A45:A48"/>
    <mergeCell ref="A21:A26"/>
    <mergeCell ref="B26:V26"/>
    <mergeCell ref="A27:A32"/>
    <mergeCell ref="B32:V32"/>
    <mergeCell ref="B20:V20"/>
    <mergeCell ref="A9:A13"/>
    <mergeCell ref="B13:V13"/>
    <mergeCell ref="A14:A20"/>
    <mergeCell ref="A1:A2"/>
    <mergeCell ref="B1:B2"/>
    <mergeCell ref="C1:W1"/>
    <mergeCell ref="A3:A8"/>
    <mergeCell ref="B8:V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69"/>
  <sheetViews>
    <sheetView topLeftCell="A46" zoomScaleNormal="100" workbookViewId="0">
      <selection activeCell="A66" sqref="A66"/>
    </sheetView>
  </sheetViews>
  <sheetFormatPr defaultColWidth="11.5703125" defaultRowHeight="15" x14ac:dyDescent="0.25"/>
  <cols>
    <col min="1" max="1" width="27.140625" style="9" customWidth="1"/>
    <col min="2" max="2" width="31.85546875" style="9" customWidth="1"/>
    <col min="3" max="3" width="11" style="9" bestFit="1" customWidth="1"/>
    <col min="4" max="22" width="11.140625" style="9" bestFit="1" customWidth="1"/>
    <col min="23" max="23" width="12.7109375" style="9" bestFit="1" customWidth="1"/>
    <col min="24" max="28" width="11.42578125" style="9" customWidth="1"/>
    <col min="29" max="29" width="102.28515625" style="9" bestFit="1" customWidth="1"/>
    <col min="30" max="16384" width="11.5703125" style="9"/>
  </cols>
  <sheetData>
    <row r="1" spans="1:31" x14ac:dyDescent="0.25">
      <c r="A1" s="30" t="s">
        <v>0</v>
      </c>
      <c r="B1" s="30" t="s">
        <v>1</v>
      </c>
      <c r="C1" s="30" t="s">
        <v>66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AC1" s="23"/>
      <c r="AD1" s="23" t="s">
        <v>29</v>
      </c>
      <c r="AE1" s="9">
        <v>7</v>
      </c>
    </row>
    <row r="2" spans="1:31" x14ac:dyDescent="0.25">
      <c r="A2" s="30"/>
      <c r="B2" s="30"/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J2" s="10">
        <v>8</v>
      </c>
      <c r="K2" s="10">
        <v>9</v>
      </c>
      <c r="L2" s="10">
        <v>10</v>
      </c>
      <c r="M2" s="10">
        <v>11</v>
      </c>
      <c r="N2" s="10">
        <v>12</v>
      </c>
      <c r="O2" s="10">
        <v>13</v>
      </c>
      <c r="P2" s="10">
        <v>14</v>
      </c>
      <c r="Q2" s="10">
        <v>15</v>
      </c>
      <c r="R2" s="10">
        <v>16</v>
      </c>
      <c r="S2" s="10">
        <v>17</v>
      </c>
      <c r="T2" s="10">
        <v>18</v>
      </c>
      <c r="U2" s="10">
        <v>19</v>
      </c>
      <c r="V2" s="10">
        <v>20</v>
      </c>
      <c r="W2" s="10" t="s">
        <v>2</v>
      </c>
      <c r="AC2" s="24" t="s">
        <v>50</v>
      </c>
      <c r="AD2" s="25">
        <v>585</v>
      </c>
      <c r="AE2" s="9">
        <v>585</v>
      </c>
    </row>
    <row r="3" spans="1:31" x14ac:dyDescent="0.25">
      <c r="A3" s="34" t="str">
        <f>CONCATENATE("2.1.1 Establish ",AD12," tree nurseries focused on native species")</f>
        <v>2.1.1 Establish 5 tree nurseries focused on native species</v>
      </c>
      <c r="B3" s="7" t="s">
        <v>18</v>
      </c>
      <c r="C3" s="13">
        <f>IF('[1]4.1f O&amp;M Costs PAN'!BA268=0,"",'[1]4.1f O&amp;M Costs PAN'!BA268)</f>
        <v>1330.6877286236859</v>
      </c>
      <c r="D3" s="13">
        <f>IF('[1]4.1f O&amp;M Costs PAN'!BB268=0,"",'[1]4.1f O&amp;M Costs PAN'!BB268)</f>
        <v>1359.4371548593831</v>
      </c>
      <c r="E3" s="13">
        <f>IF('[1]4.1f O&amp;M Costs PAN'!BC268=0,"",'[1]4.1f O&amp;M Costs PAN'!BC268)</f>
        <v>1388.8077106742462</v>
      </c>
      <c r="F3" s="13">
        <f>IF('[1]4.1f O&amp;M Costs PAN'!BD268=0,"",'[1]4.1f O&amp;M Costs PAN'!BD268)</f>
        <v>1418.8128155344928</v>
      </c>
      <c r="G3" s="13">
        <f>IF('[1]4.1f O&amp;M Costs PAN'!BE268=0,"",'[1]4.1f O&amp;M Costs PAN'!BE268)</f>
        <v>1449.4661788330773</v>
      </c>
      <c r="H3" s="13">
        <f>IF('[1]4.1f O&amp;M Costs PAN'!BF268=0,"",'[1]4.1f O&amp;M Costs PAN'!BF268)</f>
        <v>1480.7818061535454</v>
      </c>
      <c r="I3" s="13">
        <f>IF('[1]4.1f O&amp;M Costs PAN'!BG268=0,"",'[1]4.1f O&amp;M Costs PAN'!BG268)</f>
        <v>1512.7740056692085</v>
      </c>
      <c r="J3" s="13">
        <f>IF('[1]4.1f O&amp;M Costs PAN'!BH268=0,"",'[1]4.1f O&amp;M Costs PAN'!BH268)</f>
        <v>1545.4573946805806</v>
      </c>
      <c r="K3" s="13">
        <f>IF('[1]4.1f O&amp;M Costs PAN'!BI268=0,"",'[1]4.1f O&amp;M Costs PAN'!BI268)</f>
        <v>1578.8469062940501</v>
      </c>
      <c r="L3" s="13">
        <f>IF('[1]4.1f O&amp;M Costs PAN'!BJ268=0,"",'[1]4.1f O&amp;M Costs PAN'!BJ268)</f>
        <v>1612.9577962448477</v>
      </c>
      <c r="M3" s="13">
        <f>IF('[1]4.1f O&amp;M Costs PAN'!BK268=0,"",'[1]4.1f O&amp;M Costs PAN'!BK268)</f>
        <v>1647.8056498674214</v>
      </c>
      <c r="N3" s="13">
        <f>IF('[1]4.1f O&amp;M Costs PAN'!BL268=0,"",'[1]4.1f O&amp;M Costs PAN'!BL268)</f>
        <v>1683.4063892164095</v>
      </c>
      <c r="O3" s="13">
        <f>IF('[1]4.1f O&amp;M Costs PAN'!BM268=0,"",'[1]4.1f O&amp;M Costs PAN'!BM268)</f>
        <v>1719.7762803414557</v>
      </c>
      <c r="P3" s="13">
        <f>IF('[1]4.1f O&amp;M Costs PAN'!BN268=0,"",'[1]4.1f O&amp;M Costs PAN'!BN268)</f>
        <v>1756.9319407192033</v>
      </c>
      <c r="Q3" s="13">
        <f>IF('[1]4.1f O&amp;M Costs PAN'!BO268=0,"",'[1]4.1f O&amp;M Costs PAN'!BO268)</f>
        <v>1794.8903468458529</v>
      </c>
      <c r="R3" s="13">
        <f>IF('[1]4.1f O&amp;M Costs PAN'!BP268=0,"",'[1]4.1f O&amp;M Costs PAN'!BP268)</f>
        <v>1833.6688419937573</v>
      </c>
      <c r="S3" s="13">
        <f>IF('[1]4.1f O&amp;M Costs PAN'!BQ268=0,"",'[1]4.1f O&amp;M Costs PAN'!BQ268)</f>
        <v>1873.2851441355981</v>
      </c>
      <c r="T3" s="13">
        <f>IF('[1]4.1f O&amp;M Costs PAN'!BR268=0,"",'[1]4.1f O&amp;M Costs PAN'!BR268)</f>
        <v>1913.7573540397625</v>
      </c>
      <c r="U3" s="13">
        <f>IF('[1]4.1f O&amp;M Costs PAN'!BS268=0,"",'[1]4.1f O&amp;M Costs PAN'!BS268)</f>
        <v>1955.1039635406219</v>
      </c>
      <c r="V3" s="13">
        <f>IF('[1]4.1f O&amp;M Costs PAN'!BT268=0,"",'[1]4.1f O&amp;M Costs PAN'!BT268)</f>
        <v>1997.3438639874876</v>
      </c>
      <c r="W3" s="17">
        <f t="shared" ref="W3:W7" si="0">SUM(C3:V3)</f>
        <v>32853.999272254689</v>
      </c>
      <c r="AC3" s="25" t="s">
        <v>51</v>
      </c>
      <c r="AD3" s="25">
        <v>250</v>
      </c>
      <c r="AE3" s="9">
        <v>250</v>
      </c>
    </row>
    <row r="4" spans="1:31" x14ac:dyDescent="0.25">
      <c r="A4" s="34"/>
      <c r="B4" s="7" t="s">
        <v>49</v>
      </c>
      <c r="C4" s="13">
        <f>IF('[1]4.1f O&amp;M Costs PAN'!BA271+'[1]4.1f O&amp;M Costs PAN'!BA262-'[1]4.1f O&amp;M Costs PAN'!BA255-'[1]4.1f O&amp;M Costs PAN'!BA260-'[1]4.1f O&amp;M Costs PAN'!BA268=0,"",'[1]4.1f O&amp;M Costs PAN'!BA271+'[1]4.1f O&amp;M Costs PAN'!BA262-'[1]4.1f O&amp;M Costs PAN'!BA255-'[1]4.1f O&amp;M Costs PAN'!BA260-'[1]4.1f O&amp;M Costs PAN'!BA268)</f>
        <v>28012.030644393486</v>
      </c>
      <c r="D4" s="13">
        <f>IF('[1]4.1f O&amp;M Costs PAN'!BB271+'[1]4.1f O&amp;M Costs PAN'!BB262-'[1]4.1f O&amp;M Costs PAN'!BB255-'[1]4.1f O&amp;M Costs PAN'!BB260-'[1]4.1f O&amp;M Costs PAN'!BB268=0,"",'[1]4.1f O&amp;M Costs PAN'!BB271+'[1]4.1f O&amp;M Costs PAN'!BB262-'[1]4.1f O&amp;M Costs PAN'!BB255-'[1]4.1f O&amp;M Costs PAN'!BB260-'[1]4.1f O&amp;M Costs PAN'!BB268)</f>
        <v>28617.228837327919</v>
      </c>
      <c r="E4" s="13">
        <f>IF('[1]4.1f O&amp;M Costs PAN'!BC271+'[1]4.1f O&amp;M Costs PAN'!BC262-'[1]4.1f O&amp;M Costs PAN'!BC255-'[1]4.1f O&amp;M Costs PAN'!BC260-'[1]4.1f O&amp;M Costs PAN'!BC268=0,"",'[1]4.1f O&amp;M Costs PAN'!BC271+'[1]4.1f O&amp;M Costs PAN'!BC262-'[1]4.1f O&amp;M Costs PAN'!BC255-'[1]4.1f O&amp;M Costs PAN'!BC260-'[1]4.1f O&amp;M Costs PAN'!BC268)</f>
        <v>29235.502299862786</v>
      </c>
      <c r="F4" s="13">
        <f>IF('[1]4.1f O&amp;M Costs PAN'!BD271+'[1]4.1f O&amp;M Costs PAN'!BD262-'[1]4.1f O&amp;M Costs PAN'!BD255-'[1]4.1f O&amp;M Costs PAN'!BD260-'[1]4.1f O&amp;M Costs PAN'!BD268=0,"",'[1]4.1f O&amp;M Costs PAN'!BD271+'[1]4.1f O&amp;M Costs PAN'!BD262-'[1]4.1f O&amp;M Costs PAN'!BD255-'[1]4.1f O&amp;M Costs PAN'!BD260-'[1]4.1f O&amp;M Costs PAN'!BD268)</f>
        <v>29867.13352239069</v>
      </c>
      <c r="G4" s="13">
        <f>IF('[1]4.1f O&amp;M Costs PAN'!BE271+'[1]4.1f O&amp;M Costs PAN'!BE262-'[1]4.1f O&amp;M Costs PAN'!BE255-'[1]4.1f O&amp;M Costs PAN'!BE260-'[1]4.1f O&amp;M Costs PAN'!BE268=0,"",'[1]4.1f O&amp;M Costs PAN'!BE271+'[1]4.1f O&amp;M Costs PAN'!BE262-'[1]4.1f O&amp;M Costs PAN'!BE255-'[1]4.1f O&amp;M Costs PAN'!BE260-'[1]4.1f O&amp;M Costs PAN'!BE268)</f>
        <v>30512.411098491724</v>
      </c>
      <c r="H4" s="13">
        <f>IF('[1]4.1f O&amp;M Costs PAN'!BF271+'[1]4.1f O&amp;M Costs PAN'!BF262-'[1]4.1f O&amp;M Costs PAN'!BF255-'[1]4.1f O&amp;M Costs PAN'!BF260-'[1]4.1f O&amp;M Costs PAN'!BF268=0,"",'[1]4.1f O&amp;M Costs PAN'!BF271+'[1]4.1f O&amp;M Costs PAN'!BF262-'[1]4.1f O&amp;M Costs PAN'!BF255-'[1]4.1f O&amp;M Costs PAN'!BF260-'[1]4.1f O&amp;M Costs PAN'!BF268)</f>
        <v>31171.629856792482</v>
      </c>
      <c r="I4" s="13">
        <f>IF('[1]4.1f O&amp;M Costs PAN'!BG271+'[1]4.1f O&amp;M Costs PAN'!BG262-'[1]4.1f O&amp;M Costs PAN'!BG255-'[1]4.1f O&amp;M Costs PAN'!BG260-'[1]4.1f O&amp;M Costs PAN'!BG268=0,"",'[1]4.1f O&amp;M Costs PAN'!BG271+'[1]4.1f O&amp;M Costs PAN'!BG262-'[1]4.1f O&amp;M Costs PAN'!BG255-'[1]4.1f O&amp;M Costs PAN'!BG260-'[1]4.1f O&amp;M Costs PAN'!BG268)</f>
        <v>31845.0909956738</v>
      </c>
      <c r="J4" s="13">
        <f>IF('[1]4.1f O&amp;M Costs PAN'!BH271+'[1]4.1f O&amp;M Costs PAN'!BH262-'[1]4.1f O&amp;M Costs PAN'!BH255-'[1]4.1f O&amp;M Costs PAN'!BH260-'[1]4.1f O&amp;M Costs PAN'!BH268=0,"",'[1]4.1f O&amp;M Costs PAN'!BH271+'[1]4.1f O&amp;M Costs PAN'!BH262-'[1]4.1f O&amp;M Costs PAN'!BH255-'[1]4.1f O&amp;M Costs PAN'!BH260-'[1]4.1f O&amp;M Costs PAN'!BH268)</f>
        <v>32533.102220888988</v>
      </c>
      <c r="K4" s="13">
        <f>IF('[1]4.1f O&amp;M Costs PAN'!BI271+'[1]4.1f O&amp;M Costs PAN'!BI262-'[1]4.1f O&amp;M Costs PAN'!BI255-'[1]4.1f O&amp;M Costs PAN'!BI260-'[1]4.1f O&amp;M Costs PAN'!BI268=0,"",'[1]4.1f O&amp;M Costs PAN'!BI271+'[1]4.1f O&amp;M Costs PAN'!BI262-'[1]4.1f O&amp;M Costs PAN'!BI255-'[1]4.1f O&amp;M Costs PAN'!BI260-'[1]4.1f O&amp;M Costs PAN'!BI268)</f>
        <v>33235.977886155102</v>
      </c>
      <c r="L4" s="13">
        <f>IF('[1]4.1f O&amp;M Costs PAN'!BJ271+'[1]4.1f O&amp;M Costs PAN'!BJ262-'[1]4.1f O&amp;M Costs PAN'!BJ255-'[1]4.1f O&amp;M Costs PAN'!BJ260-'[1]4.1f O&amp;M Costs PAN'!BJ268=0,"",'[1]4.1f O&amp;M Costs PAN'!BJ271+'[1]4.1f O&amp;M Costs PAN'!BJ262-'[1]4.1f O&amp;M Costs PAN'!BJ255-'[1]4.1f O&amp;M Costs PAN'!BJ260-'[1]4.1f O&amp;M Costs PAN'!BJ268)</f>
        <v>33954.039136781925</v>
      </c>
      <c r="M4" s="13">
        <f>IF('[1]4.1f O&amp;M Costs PAN'!BK271+'[1]4.1f O&amp;M Costs PAN'!BK262-'[1]4.1f O&amp;M Costs PAN'!BK255-'[1]4.1f O&amp;M Costs PAN'!BK260-'[1]4.1f O&amp;M Costs PAN'!BK268=0,"",'[1]4.1f O&amp;M Costs PAN'!BK271+'[1]4.1f O&amp;M Costs PAN'!BK262-'[1]4.1f O&amp;M Costs PAN'!BK255-'[1]4.1f O&amp;M Costs PAN'!BK260-'[1]4.1f O&amp;M Costs PAN'!BK268)</f>
        <v>34687.614056403756</v>
      </c>
      <c r="N4" s="13">
        <f>IF('[1]4.1f O&amp;M Costs PAN'!BL271+'[1]4.1f O&amp;M Costs PAN'!BL262-'[1]4.1f O&amp;M Costs PAN'!BL255-'[1]4.1f O&amp;M Costs PAN'!BL260-'[1]4.1f O&amp;M Costs PAN'!BL268=0,"",'[1]4.1f O&amp;M Costs PAN'!BL271+'[1]4.1f O&amp;M Costs PAN'!BL262-'[1]4.1f O&amp;M Costs PAN'!BL255-'[1]4.1f O&amp;M Costs PAN'!BL260-'[1]4.1f O&amp;M Costs PAN'!BL268)</f>
        <v>35437.037816881617</v>
      </c>
      <c r="O4" s="13">
        <f>IF('[1]4.1f O&amp;M Costs PAN'!BM271+'[1]4.1f O&amp;M Costs PAN'!BM262-'[1]4.1f O&amp;M Costs PAN'!BM255-'[1]4.1f O&amp;M Costs PAN'!BM260-'[1]4.1f O&amp;M Costs PAN'!BM268=0,"",'[1]4.1f O&amp;M Costs PAN'!BM271+'[1]4.1f O&amp;M Costs PAN'!BM262-'[1]4.1f O&amp;M Costs PAN'!BM255-'[1]4.1f O&amp;M Costs PAN'!BM260-'[1]4.1f O&amp;M Costs PAN'!BM268)</f>
        <v>36202.652831443876</v>
      </c>
      <c r="P4" s="13">
        <f>IF('[1]4.1f O&amp;M Costs PAN'!BN271+'[1]4.1f O&amp;M Costs PAN'!BN262-'[1]4.1f O&amp;M Costs PAN'!BN255-'[1]4.1f O&amp;M Costs PAN'!BN260-'[1]4.1f O&amp;M Costs PAN'!BN268=0,"",'[1]4.1f O&amp;M Costs PAN'!BN271+'[1]4.1f O&amp;M Costs PAN'!BN262-'[1]4.1f O&amp;M Costs PAN'!BN255-'[1]4.1f O&amp;M Costs PAN'!BN260-'[1]4.1f O&amp;M Costs PAN'!BN268)</f>
        <v>36984.808911135588</v>
      </c>
      <c r="Q4" s="13">
        <f>IF('[1]4.1f O&amp;M Costs PAN'!BO271+'[1]4.1f O&amp;M Costs PAN'!BO262-'[1]4.1f O&amp;M Costs PAN'!BO255-'[1]4.1f O&amp;M Costs PAN'!BO260-'[1]4.1f O&amp;M Costs PAN'!BO268=0,"",'[1]4.1f O&amp;M Costs PAN'!BO271+'[1]4.1f O&amp;M Costs PAN'!BO262-'[1]4.1f O&amp;M Costs PAN'!BO255-'[1]4.1f O&amp;M Costs PAN'!BO260-'[1]4.1f O&amp;M Costs PAN'!BO268)</f>
        <v>37783.86342464776</v>
      </c>
      <c r="R4" s="13">
        <f>IF('[1]4.1f O&amp;M Costs PAN'!BP271+'[1]4.1f O&amp;M Costs PAN'!BP262-'[1]4.1f O&amp;M Costs PAN'!BP255-'[1]4.1f O&amp;M Costs PAN'!BP260-'[1]4.1f O&amp;M Costs PAN'!BP268=0,"",'[1]4.1f O&amp;M Costs PAN'!BP271+'[1]4.1f O&amp;M Costs PAN'!BP262-'[1]4.1f O&amp;M Costs PAN'!BP255-'[1]4.1f O&amp;M Costs PAN'!BP260-'[1]4.1f O&amp;M Costs PAN'!BP268)</f>
        <v>38600.181461600034</v>
      </c>
      <c r="S4" s="13">
        <f>IF('[1]4.1f O&amp;M Costs PAN'!BQ271+'[1]4.1f O&amp;M Costs PAN'!BQ262-'[1]4.1f O&amp;M Costs PAN'!BQ255-'[1]4.1f O&amp;M Costs PAN'!BQ260-'[1]4.1f O&amp;M Costs PAN'!BQ268=0,"",'[1]4.1f O&amp;M Costs PAN'!BQ271+'[1]4.1f O&amp;M Costs PAN'!BQ262-'[1]4.1f O&amp;M Costs PAN'!BQ255-'[1]4.1f O&amp;M Costs PAN'!BQ260-'[1]4.1f O&amp;M Costs PAN'!BQ268)</f>
        <v>39434.135999350663</v>
      </c>
      <c r="T4" s="13">
        <f>IF('[1]4.1f O&amp;M Costs PAN'!BR271+'[1]4.1f O&amp;M Costs PAN'!BR262-'[1]4.1f O&amp;M Costs PAN'!BR255-'[1]4.1f O&amp;M Costs PAN'!BR260-'[1]4.1f O&amp;M Costs PAN'!BR268=0,"",'[1]4.1f O&amp;M Costs PAN'!BR271+'[1]4.1f O&amp;M Costs PAN'!BR262-'[1]4.1f O&amp;M Costs PAN'!BR255-'[1]4.1f O&amp;M Costs PAN'!BR260-'[1]4.1f O&amp;M Costs PAN'!BR268)</f>
        <v>40286.108073410716</v>
      </c>
      <c r="U4" s="13">
        <f>IF('[1]4.1f O&amp;M Costs PAN'!BS271+'[1]4.1f O&amp;M Costs PAN'!BS262-'[1]4.1f O&amp;M Costs PAN'!BS255-'[1]4.1f O&amp;M Costs PAN'!BS260-'[1]4.1f O&amp;M Costs PAN'!BS268=0,"",'[1]4.1f O&amp;M Costs PAN'!BS271+'[1]4.1f O&amp;M Costs PAN'!BS262-'[1]4.1f O&amp;M Costs PAN'!BS255-'[1]4.1f O&amp;M Costs PAN'!BS260-'[1]4.1f O&amp;M Costs PAN'!BS268)</f>
        <v>41156.486951539962</v>
      </c>
      <c r="V4" s="13">
        <f>IF('[1]4.1f O&amp;M Costs PAN'!BT271+'[1]4.1f O&amp;M Costs PAN'!BT262-'[1]4.1f O&amp;M Costs PAN'!BT255-'[1]4.1f O&amp;M Costs PAN'!BT260-'[1]4.1f O&amp;M Costs PAN'!BT268=0,"",'[1]4.1f O&amp;M Costs PAN'!BT271+'[1]4.1f O&amp;M Costs PAN'!BT262-'[1]4.1f O&amp;M Costs PAN'!BT255-'[1]4.1f O&amp;M Costs PAN'!BT260-'[1]4.1f O&amp;M Costs PAN'!BT268)</f>
        <v>42045.670311604095</v>
      </c>
      <c r="W4" s="17">
        <f t="shared" si="0"/>
        <v>691602.70633677696</v>
      </c>
      <c r="AC4" s="25" t="s">
        <v>52</v>
      </c>
      <c r="AD4" s="25">
        <v>835</v>
      </c>
      <c r="AE4" s="9">
        <v>835</v>
      </c>
    </row>
    <row r="5" spans="1:31" x14ac:dyDescent="0.25">
      <c r="A5" s="34"/>
      <c r="B5" s="7" t="s">
        <v>19</v>
      </c>
      <c r="C5" s="13" t="str">
        <f>+IF('[1]4.1f O&amp;M Costs PAN'!BA260=0,"",'[1]4.1f O&amp;M Costs PAN'!BA260)</f>
        <v/>
      </c>
      <c r="D5" s="13" t="str">
        <f>+IF('[1]4.1f O&amp;M Costs PAN'!BB260=0,"",'[1]4.1f O&amp;M Costs PAN'!BB260)</f>
        <v/>
      </c>
      <c r="E5" s="13" t="str">
        <f>+IF('[1]4.1f O&amp;M Costs PAN'!BC260=0,"",'[1]4.1f O&amp;M Costs PAN'!BC260)</f>
        <v/>
      </c>
      <c r="F5" s="13" t="str">
        <f>+IF('[1]4.1f O&amp;M Costs PAN'!BD260=0,"",'[1]4.1f O&amp;M Costs PAN'!BD260)</f>
        <v/>
      </c>
      <c r="G5" s="13">
        <f>+IF('[1]4.1f O&amp;M Costs PAN'!BE260=0,"",'[1]4.1f O&amp;M Costs PAN'!BE260)</f>
        <v>388.95168704963976</v>
      </c>
      <c r="H5" s="13" t="str">
        <f>+IF('[1]4.1f O&amp;M Costs PAN'!BF260=0,"",'[1]4.1f O&amp;M Costs PAN'!BF260)</f>
        <v/>
      </c>
      <c r="I5" s="13" t="str">
        <f>+IF('[1]4.1f O&amp;M Costs PAN'!BG260=0,"",'[1]4.1f O&amp;M Costs PAN'!BG260)</f>
        <v/>
      </c>
      <c r="J5" s="13" t="str">
        <f>+IF('[1]4.1f O&amp;M Costs PAN'!BH260=0,"",'[1]4.1f O&amp;M Costs PAN'!BH260)</f>
        <v/>
      </c>
      <c r="K5" s="13" t="str">
        <f>+IF('[1]4.1f O&amp;M Costs PAN'!BI260=0,"",'[1]4.1f O&amp;M Costs PAN'!BI260)</f>
        <v/>
      </c>
      <c r="L5" s="13">
        <f>+IF('[1]4.1f O&amp;M Costs PAN'!BJ260=0,"",'[1]4.1f O&amp;M Costs PAN'!BJ260)</f>
        <v>432.82324565473743</v>
      </c>
      <c r="M5" s="13" t="str">
        <f>+IF('[1]4.1f O&amp;M Costs PAN'!BK260=0,"",'[1]4.1f O&amp;M Costs PAN'!BK260)</f>
        <v/>
      </c>
      <c r="N5" s="13" t="str">
        <f>+IF('[1]4.1f O&amp;M Costs PAN'!BL260=0,"",'[1]4.1f O&amp;M Costs PAN'!BL260)</f>
        <v/>
      </c>
      <c r="O5" s="13" t="str">
        <f>+IF('[1]4.1f O&amp;M Costs PAN'!BM260=0,"",'[1]4.1f O&amp;M Costs PAN'!BM260)</f>
        <v/>
      </c>
      <c r="P5" s="13" t="str">
        <f>+IF('[1]4.1f O&amp;M Costs PAN'!BN260=0,"",'[1]4.1f O&amp;M Costs PAN'!BN260)</f>
        <v/>
      </c>
      <c r="Q5" s="13">
        <f>+IF('[1]4.1f O&amp;M Costs PAN'!BO260=0,"",'[1]4.1f O&amp;M Costs PAN'!BO260)</f>
        <v>481.64326885974532</v>
      </c>
      <c r="R5" s="13" t="str">
        <f>+IF('[1]4.1f O&amp;M Costs PAN'!BP260=0,"",'[1]4.1f O&amp;M Costs PAN'!BP260)</f>
        <v/>
      </c>
      <c r="S5" s="13" t="str">
        <f>+IF('[1]4.1f O&amp;M Costs PAN'!BQ260=0,"",'[1]4.1f O&amp;M Costs PAN'!BQ260)</f>
        <v/>
      </c>
      <c r="T5" s="13" t="str">
        <f>+IF('[1]4.1f O&amp;M Costs PAN'!BR260=0,"",'[1]4.1f O&amp;M Costs PAN'!BR260)</f>
        <v/>
      </c>
      <c r="U5" s="13" t="str">
        <f>+IF('[1]4.1f O&amp;M Costs PAN'!BS260=0,"",'[1]4.1f O&amp;M Costs PAN'!BS260)</f>
        <v/>
      </c>
      <c r="V5" s="13">
        <f>+IF('[1]4.1f O&amp;M Costs PAN'!BT260=0,"",'[1]4.1f O&amp;M Costs PAN'!BT260)</f>
        <v>535.9699155875544</v>
      </c>
      <c r="W5" s="17">
        <f t="shared" si="0"/>
        <v>1839.3881171516769</v>
      </c>
      <c r="AC5" s="25" t="s">
        <v>53</v>
      </c>
      <c r="AD5" s="25">
        <v>0</v>
      </c>
      <c r="AE5" s="9">
        <v>0</v>
      </c>
    </row>
    <row r="6" spans="1:31" x14ac:dyDescent="0.25">
      <c r="A6" s="34"/>
      <c r="B6" s="7" t="s">
        <v>20</v>
      </c>
      <c r="C6" s="13" t="str">
        <f>+IF('[1]4.1f O&amp;M Costs PAN'!BA255=0,"",'[1]4.1f O&amp;M Costs PAN'!BA255)</f>
        <v/>
      </c>
      <c r="D6" s="13" t="str">
        <f>+IF('[1]4.1f O&amp;M Costs PAN'!BB255=0,"",'[1]4.1f O&amp;M Costs PAN'!BB255)</f>
        <v/>
      </c>
      <c r="E6" s="13" t="str">
        <f>+IF('[1]4.1f O&amp;M Costs PAN'!BC255=0,"",'[1]4.1f O&amp;M Costs PAN'!BC255)</f>
        <v/>
      </c>
      <c r="F6" s="13" t="str">
        <f>+IF('[1]4.1f O&amp;M Costs PAN'!BD255=0,"",'[1]4.1f O&amp;M Costs PAN'!BD255)</f>
        <v/>
      </c>
      <c r="G6" s="13">
        <f>+IF('[1]4.1f O&amp;M Costs PAN'!BE255=0,"",'[1]4.1f O&amp;M Costs PAN'!BE255)</f>
        <v>648.25281174939971</v>
      </c>
      <c r="H6" s="13" t="str">
        <f>+IF('[1]4.1f O&amp;M Costs PAN'!BF255=0,"",'[1]4.1f O&amp;M Costs PAN'!BF255)</f>
        <v/>
      </c>
      <c r="I6" s="13" t="str">
        <f>+IF('[1]4.1f O&amp;M Costs PAN'!BG255=0,"",'[1]4.1f O&amp;M Costs PAN'!BG255)</f>
        <v/>
      </c>
      <c r="J6" s="13" t="str">
        <f>+IF('[1]4.1f O&amp;M Costs PAN'!BH255=0,"",'[1]4.1f O&amp;M Costs PAN'!BH255)</f>
        <v/>
      </c>
      <c r="K6" s="13" t="str">
        <f>+IF('[1]4.1f O&amp;M Costs PAN'!BI255=0,"",'[1]4.1f O&amp;M Costs PAN'!BI255)</f>
        <v/>
      </c>
      <c r="L6" s="13">
        <f>+IF('[1]4.1f O&amp;M Costs PAN'!BJ255=0,"",'[1]4.1f O&amp;M Costs PAN'!BJ255)</f>
        <v>721.37207609122913</v>
      </c>
      <c r="M6" s="13" t="str">
        <f>+IF('[1]4.1f O&amp;M Costs PAN'!BK255=0,"",'[1]4.1f O&amp;M Costs PAN'!BK255)</f>
        <v/>
      </c>
      <c r="N6" s="13" t="str">
        <f>+IF('[1]4.1f O&amp;M Costs PAN'!BL255=0,"",'[1]4.1f O&amp;M Costs PAN'!BL255)</f>
        <v/>
      </c>
      <c r="O6" s="13" t="str">
        <f>+IF('[1]4.1f O&amp;M Costs PAN'!BM255=0,"",'[1]4.1f O&amp;M Costs PAN'!BM255)</f>
        <v/>
      </c>
      <c r="P6" s="13" t="str">
        <f>+IF('[1]4.1f O&amp;M Costs PAN'!BN255=0,"",'[1]4.1f O&amp;M Costs PAN'!BN255)</f>
        <v/>
      </c>
      <c r="Q6" s="13">
        <f>+IF('[1]4.1f O&amp;M Costs PAN'!BO255=0,"",'[1]4.1f O&amp;M Costs PAN'!BO255)</f>
        <v>802.73878143290881</v>
      </c>
      <c r="R6" s="13" t="str">
        <f>+IF('[1]4.1f O&amp;M Costs PAN'!BP255=0,"",'[1]4.1f O&amp;M Costs PAN'!BP255)</f>
        <v/>
      </c>
      <c r="S6" s="13" t="str">
        <f>+IF('[1]4.1f O&amp;M Costs PAN'!BQ255=0,"",'[1]4.1f O&amp;M Costs PAN'!BQ255)</f>
        <v/>
      </c>
      <c r="T6" s="13" t="str">
        <f>+IF('[1]4.1f O&amp;M Costs PAN'!BR255=0,"",'[1]4.1f O&amp;M Costs PAN'!BR255)</f>
        <v/>
      </c>
      <c r="U6" s="13" t="str">
        <f>+IF('[1]4.1f O&amp;M Costs PAN'!BS255=0,"",'[1]4.1f O&amp;M Costs PAN'!BS255)</f>
        <v/>
      </c>
      <c r="V6" s="13">
        <f>+IF('[1]4.1f O&amp;M Costs PAN'!BT255=0,"",'[1]4.1f O&amp;M Costs PAN'!BT255)</f>
        <v>893.28319264592415</v>
      </c>
      <c r="W6" s="17">
        <f t="shared" si="0"/>
        <v>3065.646861919462</v>
      </c>
      <c r="AC6" s="25" t="s">
        <v>54</v>
      </c>
      <c r="AD6" s="25">
        <v>515</v>
      </c>
      <c r="AE6" s="9">
        <v>515</v>
      </c>
    </row>
    <row r="7" spans="1:31" s="20" customFormat="1" ht="30" x14ac:dyDescent="0.25">
      <c r="A7" s="34"/>
      <c r="B7" s="14" t="s">
        <v>2</v>
      </c>
      <c r="C7" s="15">
        <f>SUM(C3:C6)</f>
        <v>29342.718373017171</v>
      </c>
      <c r="D7" s="15">
        <f t="shared" ref="D7:V7" si="1">SUM(D3:D6)</f>
        <v>29976.665992187303</v>
      </c>
      <c r="E7" s="15">
        <f t="shared" si="1"/>
        <v>30624.310010537032</v>
      </c>
      <c r="F7" s="15">
        <f t="shared" si="1"/>
        <v>31285.946337925183</v>
      </c>
      <c r="G7" s="15">
        <f t="shared" si="1"/>
        <v>32999.081776123843</v>
      </c>
      <c r="H7" s="15">
        <f t="shared" si="1"/>
        <v>32652.411662946026</v>
      </c>
      <c r="I7" s="15">
        <f t="shared" si="1"/>
        <v>33357.865001343009</v>
      </c>
      <c r="J7" s="15">
        <f t="shared" si="1"/>
        <v>34078.559615569568</v>
      </c>
      <c r="K7" s="15">
        <f t="shared" si="1"/>
        <v>34814.824792449152</v>
      </c>
      <c r="L7" s="15">
        <f t="shared" si="1"/>
        <v>36721.19225477273</v>
      </c>
      <c r="M7" s="15">
        <f t="shared" si="1"/>
        <v>36335.419706271176</v>
      </c>
      <c r="N7" s="15">
        <f t="shared" si="1"/>
        <v>37120.444206098029</v>
      </c>
      <c r="O7" s="15">
        <f t="shared" si="1"/>
        <v>37922.429111785335</v>
      </c>
      <c r="P7" s="15">
        <f t="shared" si="1"/>
        <v>38741.740851854789</v>
      </c>
      <c r="Q7" s="15">
        <f t="shared" si="1"/>
        <v>40863.135821786273</v>
      </c>
      <c r="R7" s="15">
        <f t="shared" si="1"/>
        <v>40433.85030359379</v>
      </c>
      <c r="S7" s="15">
        <f t="shared" si="1"/>
        <v>41307.421143486259</v>
      </c>
      <c r="T7" s="15">
        <f t="shared" si="1"/>
        <v>42199.865427450481</v>
      </c>
      <c r="U7" s="15">
        <f t="shared" si="1"/>
        <v>43111.590915080582</v>
      </c>
      <c r="V7" s="15">
        <f t="shared" si="1"/>
        <v>45472.267283825066</v>
      </c>
      <c r="W7" s="17">
        <f t="shared" si="0"/>
        <v>729361.74058810284</v>
      </c>
      <c r="AC7" s="25" t="s">
        <v>55</v>
      </c>
      <c r="AD7" s="25">
        <v>167</v>
      </c>
      <c r="AE7" s="9">
        <v>167</v>
      </c>
    </row>
    <row r="8" spans="1:31" x14ac:dyDescent="0.25">
      <c r="A8" s="34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8"/>
      <c r="AC8" s="25" t="s">
        <v>56</v>
      </c>
      <c r="AD8" s="25">
        <v>0</v>
      </c>
      <c r="AE8" s="9">
        <v>0</v>
      </c>
    </row>
    <row r="9" spans="1:31" x14ac:dyDescent="0.25">
      <c r="A9" s="31" t="str">
        <f>CONCATENATE("2.1.2 Establish ",AD2," ha of forest protection zones.")</f>
        <v>2.1.2 Establish 585 ha of forest protection zones.</v>
      </c>
      <c r="B9" s="4" t="s">
        <v>4</v>
      </c>
      <c r="C9" s="11" t="str">
        <f>IF('[1]4.1f O&amp;M Costs PAN'!BA7=0,"",'[1]4.1f O&amp;M Costs PAN'!BA7)</f>
        <v/>
      </c>
      <c r="D9" s="11">
        <f>IF('[1]4.1f O&amp;M Costs PAN'!BB7=0,"",'[1]4.1f O&amp;M Costs PAN'!BB7)</f>
        <v>426.80801909987275</v>
      </c>
      <c r="E9" s="11" t="str">
        <f>IF('[1]4.1f O&amp;M Costs PAN'!BC7=0,"",'[1]4.1f O&amp;M Costs PAN'!BC7)</f>
        <v/>
      </c>
      <c r="F9" s="11">
        <f>IF('[1]4.1f O&amp;M Costs PAN'!BD7=0,"",'[1]4.1f O&amp;M Costs PAN'!BD7)</f>
        <v>445.44956352500736</v>
      </c>
      <c r="G9" s="11" t="str">
        <f>IF('[1]4.1f O&amp;M Costs PAN'!BE7=0,"",'[1]4.1f O&amp;M Costs PAN'!BE7)</f>
        <v/>
      </c>
      <c r="H9" s="11">
        <f>IF('[1]4.1f O&amp;M Costs PAN'!BF7=0,"",'[1]4.1f O&amp;M Costs PAN'!BF7)</f>
        <v>464.90530815961125</v>
      </c>
      <c r="I9" s="11" t="str">
        <f>IF('[1]4.1f O&amp;M Costs PAN'!BG7=0,"",'[1]4.1f O&amp;M Costs PAN'!BG7)</f>
        <v/>
      </c>
      <c r="J9" s="11">
        <f>IF('[1]4.1f O&amp;M Costs PAN'!BH7=0,"",'[1]4.1f O&amp;M Costs PAN'!BH7)</f>
        <v>485.21081454118246</v>
      </c>
      <c r="K9" s="11" t="str">
        <f>IF('[1]4.1f O&amp;M Costs PAN'!BI7=0,"",'[1]4.1f O&amp;M Costs PAN'!BI7)</f>
        <v/>
      </c>
      <c r="L9" s="11">
        <f>IF('[1]4.1f O&amp;M Costs PAN'!BJ7=0,"",'[1]4.1f O&amp;M Costs PAN'!BJ7)</f>
        <v>506.40319741604281</v>
      </c>
      <c r="M9" s="11" t="str">
        <f>IF('[1]4.1f O&amp;M Costs PAN'!BK7=0,"",'[1]4.1f O&amp;M Costs PAN'!BK7)</f>
        <v/>
      </c>
      <c r="N9" s="11">
        <f>IF('[1]4.1f O&amp;M Costs PAN'!BL7=0,"",'[1]4.1f O&amp;M Costs PAN'!BL7)</f>
        <v>528.52119257829486</v>
      </c>
      <c r="O9" s="11" t="str">
        <f>IF('[1]4.1f O&amp;M Costs PAN'!BM7=0,"",'[1]4.1f O&amp;M Costs PAN'!BM7)</f>
        <v/>
      </c>
      <c r="P9" s="11">
        <f>IF('[1]4.1f O&amp;M Costs PAN'!BN7=0,"",'[1]4.1f O&amp;M Costs PAN'!BN7)</f>
        <v>551.60522767175917</v>
      </c>
      <c r="Q9" s="11" t="str">
        <f>IF('[1]4.1f O&amp;M Costs PAN'!BO7=0,"",'[1]4.1f O&amp;M Costs PAN'!BO7)</f>
        <v/>
      </c>
      <c r="R9" s="11">
        <f>IF('[1]4.1f O&amp;M Costs PAN'!BP7=0,"",'[1]4.1f O&amp;M Costs PAN'!BP7)</f>
        <v>575.69749608430129</v>
      </c>
      <c r="S9" s="11" t="str">
        <f>IF('[1]4.1f O&amp;M Costs PAN'!BQ7=0,"",'[1]4.1f O&amp;M Costs PAN'!BQ7)</f>
        <v/>
      </c>
      <c r="T9" s="11">
        <f>IF('[1]4.1f O&amp;M Costs PAN'!BR7=0,"",'[1]4.1f O&amp;M Costs PAN'!BR7)</f>
        <v>600.84203406961728</v>
      </c>
      <c r="U9" s="11" t="str">
        <f>IF('[1]4.1f O&amp;M Costs PAN'!BS7=0,"",'[1]4.1f O&amp;M Costs PAN'!BS7)</f>
        <v/>
      </c>
      <c r="V9" s="11">
        <f>IF('[1]4.1f O&amp;M Costs PAN'!BT7=0,"",'[1]4.1f O&amp;M Costs PAN'!BT7)</f>
        <v>627.08480123743868</v>
      </c>
      <c r="W9" s="17">
        <f>SUM(C9:V9)</f>
        <v>5212.5276543831278</v>
      </c>
      <c r="AC9" s="25" t="s">
        <v>57</v>
      </c>
      <c r="AD9" s="25">
        <v>165</v>
      </c>
      <c r="AE9" s="9">
        <v>165</v>
      </c>
    </row>
    <row r="10" spans="1:31" x14ac:dyDescent="0.25">
      <c r="A10" s="31"/>
      <c r="B10" s="4" t="s">
        <v>5</v>
      </c>
      <c r="C10" s="11" t="str">
        <f>IF('[1]4.1f O&amp;M Costs PAN'!BA17=0,"",'[1]4.1f O&amp;M Costs PAN'!BA17)</f>
        <v/>
      </c>
      <c r="D10" s="11" t="str">
        <f>IF('[1]4.1f O&amp;M Costs PAN'!BB17=0,"",'[1]4.1f O&amp;M Costs PAN'!BB17)</f>
        <v/>
      </c>
      <c r="E10" s="11" t="str">
        <f>IF('[1]4.1f O&amp;M Costs PAN'!BC17=0,"",'[1]4.1f O&amp;M Costs PAN'!BC17)</f>
        <v/>
      </c>
      <c r="F10" s="11" t="str">
        <f>IF('[1]4.1f O&amp;M Costs PAN'!BD17=0,"",'[1]4.1f O&amp;M Costs PAN'!BD17)</f>
        <v/>
      </c>
      <c r="G10" s="11">
        <f>IF('[1]4.1f O&amp;M Costs PAN'!BE17=0,"",'[1]4.1f O&amp;M Costs PAN'!BE17)</f>
        <v>686.10097522465196</v>
      </c>
      <c r="H10" s="11" t="str">
        <f>IF('[1]4.1f O&amp;M Costs PAN'!BF17=0,"",'[1]4.1f O&amp;M Costs PAN'!BF17)</f>
        <v/>
      </c>
      <c r="I10" s="11" t="str">
        <f>IF('[1]4.1f O&amp;M Costs PAN'!BG17=0,"",'[1]4.1f O&amp;M Costs PAN'!BG17)</f>
        <v/>
      </c>
      <c r="J10" s="11" t="str">
        <f>IF('[1]4.1f O&amp;M Costs PAN'!BH17=0,"",'[1]4.1f O&amp;M Costs PAN'!BH17)</f>
        <v/>
      </c>
      <c r="K10" s="11" t="str">
        <f>IF('[1]4.1f O&amp;M Costs PAN'!BI17=0,"",'[1]4.1f O&amp;M Costs PAN'!BI17)</f>
        <v/>
      </c>
      <c r="L10" s="11">
        <f>IF('[1]4.1f O&amp;M Costs PAN'!BJ17=0,"",'[1]4.1f O&amp;M Costs PAN'!BJ17)</f>
        <v>783.57669732403633</v>
      </c>
      <c r="M10" s="11" t="str">
        <f>IF('[1]4.1f O&amp;M Costs PAN'!BK17=0,"",'[1]4.1f O&amp;M Costs PAN'!BK17)</f>
        <v/>
      </c>
      <c r="N10" s="11" t="str">
        <f>IF('[1]4.1f O&amp;M Costs PAN'!BL17=0,"",'[1]4.1f O&amp;M Costs PAN'!BL17)</f>
        <v/>
      </c>
      <c r="O10" s="11" t="str">
        <f>IF('[1]4.1f O&amp;M Costs PAN'!BM17=0,"",'[1]4.1f O&amp;M Costs PAN'!BM17)</f>
        <v/>
      </c>
      <c r="P10" s="11" t="str">
        <f>IF('[1]4.1f O&amp;M Costs PAN'!BN17=0,"",'[1]4.1f O&amp;M Costs PAN'!BN17)</f>
        <v/>
      </c>
      <c r="Q10" s="11">
        <f>IF('[1]4.1f O&amp;M Costs PAN'!BO17=0,"",'[1]4.1f O&amp;M Costs PAN'!BO17)</f>
        <v>894.90098798970973</v>
      </c>
      <c r="R10" s="11" t="str">
        <f>IF('[1]4.1f O&amp;M Costs PAN'!BP17=0,"",'[1]4.1f O&amp;M Costs PAN'!BP17)</f>
        <v/>
      </c>
      <c r="S10" s="11" t="str">
        <f>IF('[1]4.1f O&amp;M Costs PAN'!BQ17=0,"",'[1]4.1f O&amp;M Costs PAN'!BQ17)</f>
        <v/>
      </c>
      <c r="T10" s="11" t="str">
        <f>IF('[1]4.1f O&amp;M Costs PAN'!BR17=0,"",'[1]4.1f O&amp;M Costs PAN'!BR17)</f>
        <v/>
      </c>
      <c r="U10" s="11" t="str">
        <f>IF('[1]4.1f O&amp;M Costs PAN'!BS17=0,"",'[1]4.1f O&amp;M Costs PAN'!BS17)</f>
        <v/>
      </c>
      <c r="V10" s="11">
        <f>IF('[1]4.1f O&amp;M Costs PAN'!BT17=0,"",'[1]4.1f O&amp;M Costs PAN'!BT17)</f>
        <v>1022.0413407390802</v>
      </c>
      <c r="W10" s="17">
        <f>SUM(C10:V10)</f>
        <v>3386.6200012774784</v>
      </c>
      <c r="AC10" s="25" t="s">
        <v>58</v>
      </c>
      <c r="AD10" s="25">
        <v>165</v>
      </c>
      <c r="AE10" s="9">
        <v>165</v>
      </c>
    </row>
    <row r="11" spans="1:31" x14ac:dyDescent="0.25">
      <c r="A11" s="31"/>
      <c r="B11" s="4" t="s">
        <v>6</v>
      </c>
      <c r="C11" s="11">
        <f>IF('[1]4.1f O&amp;M Costs PAN'!BA8=0,"",'[1]4.1f O&amp;M Costs PAN'!BA8)</f>
        <v>1392.6062254618203</v>
      </c>
      <c r="D11" s="11">
        <f>IF('[1]4.1f O&amp;M Costs PAN'!BB8=0,"",'[1]4.1f O&amp;M Costs PAN'!BB8)</f>
        <v>1422.6933969995757</v>
      </c>
      <c r="E11" s="11">
        <f>IF('[1]4.1f O&amp;M Costs PAN'!BC8=0,"",'[1]4.1f O&amp;M Costs PAN'!BC8)</f>
        <v>1453.430600021172</v>
      </c>
      <c r="F11" s="11">
        <f>IF('[1]4.1f O&amp;M Costs PAN'!BD8=0,"",'[1]4.1f O&amp;M Costs PAN'!BD8)</f>
        <v>1484.8318784166913</v>
      </c>
      <c r="G11" s="11">
        <f>IF('[1]4.1f O&amp;M Costs PAN'!BE8=0,"",'[1]4.1f O&amp;M Costs PAN'!BE8)</f>
        <v>1516.9115794935951</v>
      </c>
      <c r="H11" s="11">
        <f>IF('[1]4.1f O&amp;M Costs PAN'!BF8=0,"",'[1]4.1f O&amp;M Costs PAN'!BF8)</f>
        <v>1549.6843605320378</v>
      </c>
      <c r="I11" s="11">
        <f>IF('[1]4.1f O&amp;M Costs PAN'!BG8=0,"",'[1]4.1f O&amp;M Costs PAN'!BG8)</f>
        <v>1583.1651954818037</v>
      </c>
      <c r="J11" s="11">
        <f>IF('[1]4.1f O&amp;M Costs PAN'!BH8=0,"",'[1]4.1f O&amp;M Costs PAN'!BH8)</f>
        <v>1617.3693818039417</v>
      </c>
      <c r="K11" s="11">
        <f>IF('[1]4.1f O&amp;M Costs PAN'!BI8=0,"",'[1]4.1f O&amp;M Costs PAN'!BI8)</f>
        <v>1652.3125474602</v>
      </c>
      <c r="L11" s="11">
        <f>IF('[1]4.1f O&amp;M Costs PAN'!BJ8=0,"",'[1]4.1f O&amp;M Costs PAN'!BJ8)</f>
        <v>1688.0106580534762</v>
      </c>
      <c r="M11" s="11">
        <f>IF('[1]4.1f O&amp;M Costs PAN'!BK8=0,"",'[1]4.1f O&amp;M Costs PAN'!BK8)</f>
        <v>1724.4800241225328</v>
      </c>
      <c r="N11" s="11">
        <f>IF('[1]4.1f O&amp;M Costs PAN'!BL8=0,"",'[1]4.1f O&amp;M Costs PAN'!BL8)</f>
        <v>1761.7373085943163</v>
      </c>
      <c r="O11" s="11">
        <f>IF('[1]4.1f O&amp;M Costs PAN'!BM8=0,"",'[1]4.1f O&amp;M Costs PAN'!BM8)</f>
        <v>1799.7995343972802</v>
      </c>
      <c r="P11" s="11">
        <f>IF('[1]4.1f O&amp;M Costs PAN'!BN8=0,"",'[1]4.1f O&amp;M Costs PAN'!BN8)</f>
        <v>1838.6840922391971</v>
      </c>
      <c r="Q11" s="11">
        <f>IF('[1]4.1f O&amp;M Costs PAN'!BO8=0,"",'[1]4.1f O&amp;M Costs PAN'!BO8)</f>
        <v>1878.4087485530069</v>
      </c>
      <c r="R11" s="11">
        <f>IF('[1]4.1f O&amp;M Costs PAN'!BP8=0,"",'[1]4.1f O&amp;M Costs PAN'!BP8)</f>
        <v>1918.9916536143376</v>
      </c>
      <c r="S11" s="11">
        <f>IF('[1]4.1f O&amp;M Costs PAN'!BQ8=0,"",'[1]4.1f O&amp;M Costs PAN'!BQ8)</f>
        <v>1960.4513498344006</v>
      </c>
      <c r="T11" s="11">
        <f>IF('[1]4.1f O&amp;M Costs PAN'!BR8=0,"",'[1]4.1f O&amp;M Costs PAN'!BR8)</f>
        <v>2002.8067802320577</v>
      </c>
      <c r="U11" s="11">
        <f>IF('[1]4.1f O&amp;M Costs PAN'!BS8=0,"",'[1]4.1f O&amp;M Costs PAN'!BS8)</f>
        <v>2046.0772970889232</v>
      </c>
      <c r="V11" s="11">
        <f>IF('[1]4.1f O&amp;M Costs PAN'!BT8=0,"",'[1]4.1f O&amp;M Costs PAN'!BT8)</f>
        <v>2090.2826707914624</v>
      </c>
      <c r="W11" s="17">
        <f>SUM(C11:V11)</f>
        <v>34382.735283191832</v>
      </c>
      <c r="AC11" s="25" t="s">
        <v>59</v>
      </c>
      <c r="AD11" s="25">
        <v>15</v>
      </c>
      <c r="AE11" s="9">
        <v>15</v>
      </c>
    </row>
    <row r="12" spans="1:31" x14ac:dyDescent="0.25">
      <c r="A12" s="31"/>
      <c r="B12" s="12" t="s">
        <v>2</v>
      </c>
      <c r="C12" s="17">
        <f t="shared" ref="C12:W12" si="2">SUM(C9:C11)</f>
        <v>1392.6062254618203</v>
      </c>
      <c r="D12" s="17">
        <f t="shared" si="2"/>
        <v>1849.5014160994485</v>
      </c>
      <c r="E12" s="17">
        <f t="shared" si="2"/>
        <v>1453.430600021172</v>
      </c>
      <c r="F12" s="17">
        <f t="shared" si="2"/>
        <v>1930.2814419416986</v>
      </c>
      <c r="G12" s="17">
        <f t="shared" si="2"/>
        <v>2203.012554718247</v>
      </c>
      <c r="H12" s="17">
        <f t="shared" si="2"/>
        <v>2014.589668691649</v>
      </c>
      <c r="I12" s="17">
        <f t="shared" si="2"/>
        <v>1583.1651954818037</v>
      </c>
      <c r="J12" s="17">
        <f t="shared" si="2"/>
        <v>2102.580196345124</v>
      </c>
      <c r="K12" s="17">
        <f t="shared" si="2"/>
        <v>1652.3125474602</v>
      </c>
      <c r="L12" s="17">
        <f t="shared" si="2"/>
        <v>2977.9905527935553</v>
      </c>
      <c r="M12" s="17">
        <f t="shared" si="2"/>
        <v>1724.4800241225328</v>
      </c>
      <c r="N12" s="17">
        <f t="shared" si="2"/>
        <v>2290.2585011726114</v>
      </c>
      <c r="O12" s="17">
        <f t="shared" si="2"/>
        <v>1799.7995343972802</v>
      </c>
      <c r="P12" s="17">
        <f t="shared" si="2"/>
        <v>2390.2893199109562</v>
      </c>
      <c r="Q12" s="17">
        <f t="shared" si="2"/>
        <v>2773.3097365427166</v>
      </c>
      <c r="R12" s="17">
        <f t="shared" si="2"/>
        <v>2494.6891496986391</v>
      </c>
      <c r="S12" s="17">
        <f t="shared" si="2"/>
        <v>1960.4513498344006</v>
      </c>
      <c r="T12" s="17">
        <f t="shared" si="2"/>
        <v>2603.648814301675</v>
      </c>
      <c r="U12" s="17">
        <f t="shared" si="2"/>
        <v>2046.0772970889232</v>
      </c>
      <c r="V12" s="17">
        <f t="shared" si="2"/>
        <v>3739.4088127679811</v>
      </c>
      <c r="W12" s="17">
        <f t="shared" si="2"/>
        <v>42981.882938852439</v>
      </c>
      <c r="AC12" s="24" t="s">
        <v>60</v>
      </c>
      <c r="AD12" s="25">
        <v>5</v>
      </c>
      <c r="AE12" s="9">
        <v>5</v>
      </c>
    </row>
    <row r="13" spans="1:31" x14ac:dyDescent="0.25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AC13" s="25" t="s">
        <v>61</v>
      </c>
      <c r="AD13" s="25">
        <v>15</v>
      </c>
      <c r="AE13" s="9">
        <v>15</v>
      </c>
    </row>
    <row r="14" spans="1:31" x14ac:dyDescent="0.25">
      <c r="A14" s="34" t="str">
        <f>CONCATENATE("2.1.3 Protect and restore ",AD3," ha of natural forest in major recharge areas and riparian zones.")</f>
        <v>2.1.3 Protect and restore 250 ha of natural forest in major recharge areas and riparian zones.</v>
      </c>
      <c r="B14" s="7" t="s">
        <v>4</v>
      </c>
      <c r="C14" s="13" t="str">
        <f>IF('[1]4.1f O&amp;M Costs PAN'!BA30=0,"",'[1]4.1f O&amp;M Costs PAN'!BA30)</f>
        <v/>
      </c>
      <c r="D14" s="13">
        <f>IF('[1]4.1f O&amp;M Costs PAN'!BB30=0,"",'[1]4.1f O&amp;M Costs PAN'!BB30)</f>
        <v>182.39658935891998</v>
      </c>
      <c r="E14" s="13" t="str">
        <f>IF('[1]4.1f O&amp;M Costs PAN'!BC30=0,"",'[1]4.1f O&amp;M Costs PAN'!BC30)</f>
        <v/>
      </c>
      <c r="F14" s="13">
        <f>IF('[1]4.1f O&amp;M Costs PAN'!BD30=0,"",'[1]4.1f O&amp;M Costs PAN'!BD30)</f>
        <v>190.36306133547322</v>
      </c>
      <c r="G14" s="13" t="str">
        <f>IF('[1]4.1f O&amp;M Costs PAN'!BE30=0,"",'[1]4.1f O&amp;M Costs PAN'!BE30)</f>
        <v/>
      </c>
      <c r="H14" s="13">
        <f>IF('[1]4.1f O&amp;M Costs PAN'!BF30=0,"",'[1]4.1f O&amp;M Costs PAN'!BF30)</f>
        <v>198.677482119492</v>
      </c>
      <c r="I14" s="13" t="str">
        <f>IF('[1]4.1f O&amp;M Costs PAN'!BG30=0,"",'[1]4.1f O&amp;M Costs PAN'!BG30)</f>
        <v/>
      </c>
      <c r="J14" s="13">
        <f>IF('[1]4.1f O&amp;M Costs PAN'!BH30=0,"",'[1]4.1f O&amp;M Costs PAN'!BH30)</f>
        <v>207.35504894922326</v>
      </c>
      <c r="K14" s="13" t="str">
        <f>IF('[1]4.1f O&amp;M Costs PAN'!BI30=0,"",'[1]4.1f O&amp;M Costs PAN'!BI30)</f>
        <v/>
      </c>
      <c r="L14" s="13">
        <f>IF('[1]4.1f O&amp;M Costs PAN'!BJ30=0,"",'[1]4.1f O&amp;M Costs PAN'!BJ30)</f>
        <v>216.41162282736872</v>
      </c>
      <c r="M14" s="13" t="str">
        <f>IF('[1]4.1f O&amp;M Costs PAN'!BK30=0,"",'[1]4.1f O&amp;M Costs PAN'!BK30)</f>
        <v/>
      </c>
      <c r="N14" s="13">
        <f>IF('[1]4.1f O&amp;M Costs PAN'!BL30=0,"",'[1]4.1f O&amp;M Costs PAN'!BL30)</f>
        <v>225.86375751209184</v>
      </c>
      <c r="O14" s="13" t="str">
        <f>IF('[1]4.1f O&amp;M Costs PAN'!BM30=0,"",'[1]4.1f O&amp;M Costs PAN'!BM30)</f>
        <v/>
      </c>
      <c r="P14" s="13">
        <f>IF('[1]4.1f O&amp;M Costs PAN'!BN30=0,"",'[1]4.1f O&amp;M Costs PAN'!BN30)</f>
        <v>235.72872977425604</v>
      </c>
      <c r="Q14" s="13" t="str">
        <f>IF('[1]4.1f O&amp;M Costs PAN'!BO30=0,"",'[1]4.1f O&amp;M Costs PAN'!BO30)</f>
        <v/>
      </c>
      <c r="R14" s="13">
        <f>IF('[1]4.1f O&amp;M Costs PAN'!BP30=0,"",'[1]4.1f O&amp;M Costs PAN'!BP30)</f>
        <v>246.02457097619711</v>
      </c>
      <c r="S14" s="13" t="str">
        <f>IF('[1]4.1f O&amp;M Costs PAN'!BQ30=0,"",'[1]4.1f O&amp;M Costs PAN'!BQ30)</f>
        <v/>
      </c>
      <c r="T14" s="13">
        <f>IF('[1]4.1f O&amp;M Costs PAN'!BR30=0,"",'[1]4.1f O&amp;M Costs PAN'!BR30)</f>
        <v>256.77010002975101</v>
      </c>
      <c r="U14" s="13" t="str">
        <f>IF('[1]4.1f O&amp;M Costs PAN'!BS30=0,"",'[1]4.1f O&amp;M Costs PAN'!BS30)</f>
        <v/>
      </c>
      <c r="V14" s="13">
        <f>IF('[1]4.1f O&amp;M Costs PAN'!BT30=0,"",'[1]4.1f O&amp;M Costs PAN'!BT30)</f>
        <v>267.98495779377726</v>
      </c>
      <c r="W14" s="15">
        <f t="shared" ref="W14" si="3">SUM(C14:V14)</f>
        <v>2227.5759206765501</v>
      </c>
      <c r="AC14" s="25" t="s">
        <v>62</v>
      </c>
      <c r="AD14" s="25">
        <v>15</v>
      </c>
      <c r="AE14" s="9">
        <v>15</v>
      </c>
    </row>
    <row r="15" spans="1:31" x14ac:dyDescent="0.25">
      <c r="A15" s="34"/>
      <c r="B15" s="7" t="s">
        <v>6</v>
      </c>
      <c r="C15" s="13">
        <f>IF('[1]4.1f O&amp;M Costs PAN'!BA31=0,"",'[1]4.1f O&amp;M Costs PAN'!BA31)</f>
        <v>595.13086558197449</v>
      </c>
      <c r="D15" s="13">
        <f>IF('[1]4.1f O&amp;M Costs PAN'!BB31=0,"",'[1]4.1f O&amp;M Costs PAN'!BB31)</f>
        <v>607.98863119639987</v>
      </c>
      <c r="E15" s="13">
        <f>IF('[1]4.1f O&amp;M Costs PAN'!BC31=0,"",'[1]4.1f O&amp;M Costs PAN'!BC31)</f>
        <v>621.1241880432359</v>
      </c>
      <c r="F15" s="13">
        <f>IF('[1]4.1f O&amp;M Costs PAN'!BD31=0,"",'[1]4.1f O&amp;M Costs PAN'!BD31)</f>
        <v>634.54353778491077</v>
      </c>
      <c r="G15" s="13">
        <f>IF('[1]4.1f O&amp;M Costs PAN'!BE31=0,"",'[1]4.1f O&amp;M Costs PAN'!BE31)</f>
        <v>648.2528117493996</v>
      </c>
      <c r="H15" s="13">
        <f>IF('[1]4.1f O&amp;M Costs PAN'!BF31=0,"",'[1]4.1f O&amp;M Costs PAN'!BF31)</f>
        <v>662.25827373164009</v>
      </c>
      <c r="I15" s="13">
        <f>IF('[1]4.1f O&amp;M Costs PAN'!BG31=0,"",'[1]4.1f O&amp;M Costs PAN'!BG31)</f>
        <v>676.56632285547164</v>
      </c>
      <c r="J15" s="13">
        <f>IF('[1]4.1f O&amp;M Costs PAN'!BH31=0,"",'[1]4.1f O&amp;M Costs PAN'!BH31)</f>
        <v>691.18349649741094</v>
      </c>
      <c r="K15" s="13">
        <f>IF('[1]4.1f O&amp;M Costs PAN'!BI31=0,"",'[1]4.1f O&amp;M Costs PAN'!BI31)</f>
        <v>706.11647327358969</v>
      </c>
      <c r="L15" s="13">
        <f>IF('[1]4.1f O&amp;M Costs PAN'!BJ31=0,"",'[1]4.1f O&amp;M Costs PAN'!BJ31)</f>
        <v>721.37207609122913</v>
      </c>
      <c r="M15" s="13">
        <f>IF('[1]4.1f O&amp;M Costs PAN'!BK31=0,"",'[1]4.1f O&amp;M Costs PAN'!BK31)</f>
        <v>736.95727526603957</v>
      </c>
      <c r="N15" s="13">
        <f>IF('[1]4.1f O&amp;M Costs PAN'!BL31=0,"",'[1]4.1f O&amp;M Costs PAN'!BL31)</f>
        <v>752.87919170697285</v>
      </c>
      <c r="O15" s="13">
        <f>IF('[1]4.1f O&amp;M Costs PAN'!BM31=0,"",'[1]4.1f O&amp;M Costs PAN'!BM31)</f>
        <v>769.14510016977783</v>
      </c>
      <c r="P15" s="13">
        <f>IF('[1]4.1f O&amp;M Costs PAN'!BN31=0,"",'[1]4.1f O&amp;M Costs PAN'!BN31)</f>
        <v>785.76243258085344</v>
      </c>
      <c r="Q15" s="13">
        <f>IF('[1]4.1f O&amp;M Costs PAN'!BO31=0,"",'[1]4.1f O&amp;M Costs PAN'!BO31)</f>
        <v>802.73878143290904</v>
      </c>
      <c r="R15" s="13">
        <f>IF('[1]4.1f O&amp;M Costs PAN'!BP31=0,"",'[1]4.1f O&amp;M Costs PAN'!BP31)</f>
        <v>820.08190325399039</v>
      </c>
      <c r="S15" s="13">
        <f>IF('[1]4.1f O&amp;M Costs PAN'!BQ31=0,"",'[1]4.1f O&amp;M Costs PAN'!BQ31)</f>
        <v>837.79972215145324</v>
      </c>
      <c r="T15" s="13">
        <f>IF('[1]4.1f O&amp;M Costs PAN'!BR31=0,"",'[1]4.1f O&amp;M Costs PAN'!BR31)</f>
        <v>855.90033343250332</v>
      </c>
      <c r="U15" s="13">
        <f>IF('[1]4.1f O&amp;M Costs PAN'!BS31=0,"",'[1]4.1f O&amp;M Costs PAN'!BS31)</f>
        <v>874.39200730295863</v>
      </c>
      <c r="V15" s="13">
        <f>IF('[1]4.1f O&amp;M Costs PAN'!BT31=0,"",'[1]4.1f O&amp;M Costs PAN'!BT31)</f>
        <v>893.28319264592403</v>
      </c>
      <c r="W15" s="15">
        <f>SUM(C15:V15)</f>
        <v>14693.476616748643</v>
      </c>
      <c r="AE15" s="9">
        <f>SUM(AE2:AE14)</f>
        <v>2732</v>
      </c>
    </row>
    <row r="16" spans="1:31" x14ac:dyDescent="0.25">
      <c r="A16" s="34"/>
      <c r="B16" s="7" t="s">
        <v>5</v>
      </c>
      <c r="C16" s="13" t="str">
        <f>IF('[1]4.1f O&amp;M Costs PAN'!BA40=0,"",'[1]4.1f O&amp;M Costs PAN'!BA40)</f>
        <v/>
      </c>
      <c r="D16" s="13" t="str">
        <f>IF('[1]4.1f O&amp;M Costs PAN'!BB40=0,"",'[1]4.1f O&amp;M Costs PAN'!BB40)</f>
        <v/>
      </c>
      <c r="E16" s="13" t="str">
        <f>IF('[1]4.1f O&amp;M Costs PAN'!BC40=0,"",'[1]4.1f O&amp;M Costs PAN'!BC40)</f>
        <v/>
      </c>
      <c r="F16" s="13" t="str">
        <f>IF('[1]4.1f O&amp;M Costs PAN'!BD40=0,"",'[1]4.1f O&amp;M Costs PAN'!BD40)</f>
        <v/>
      </c>
      <c r="G16" s="13">
        <f>IF('[1]4.1f O&amp;M Costs PAN'!BE40=0,"",'[1]4.1f O&amp;M Costs PAN'!BE40)</f>
        <v>1466.0277248389998</v>
      </c>
      <c r="H16" s="13" t="str">
        <f>IF('[1]4.1f O&amp;M Costs PAN'!BF40=0,"",'[1]4.1f O&amp;M Costs PAN'!BF40)</f>
        <v/>
      </c>
      <c r="I16" s="13" t="str">
        <f>IF('[1]4.1f O&amp;M Costs PAN'!BG40=0,"",'[1]4.1f O&amp;M Costs PAN'!BG40)</f>
        <v/>
      </c>
      <c r="J16" s="13" t="str">
        <f>IF('[1]4.1f O&amp;M Costs PAN'!BH40=0,"",'[1]4.1f O&amp;M Costs PAN'!BH40)</f>
        <v/>
      </c>
      <c r="K16" s="13" t="str">
        <f>IF('[1]4.1f O&amp;M Costs PAN'!BI40=0,"",'[1]4.1f O&amp;M Costs PAN'!BI40)</f>
        <v/>
      </c>
      <c r="L16" s="13">
        <f>IF('[1]4.1f O&amp;M Costs PAN'!BJ40=0,"",'[1]4.1f O&amp;M Costs PAN'!BJ40)</f>
        <v>1674.309182316317</v>
      </c>
      <c r="M16" s="13" t="str">
        <f>IF('[1]4.1f O&amp;M Costs PAN'!BK40=0,"",'[1]4.1f O&amp;M Costs PAN'!BK40)</f>
        <v/>
      </c>
      <c r="N16" s="13" t="str">
        <f>IF('[1]4.1f O&amp;M Costs PAN'!BL40=0,"",'[1]4.1f O&amp;M Costs PAN'!BL40)</f>
        <v/>
      </c>
      <c r="O16" s="13" t="str">
        <f>IF('[1]4.1f O&amp;M Costs PAN'!BM40=0,"",'[1]4.1f O&amp;M Costs PAN'!BM40)</f>
        <v/>
      </c>
      <c r="P16" s="13" t="str">
        <f>IF('[1]4.1f O&amp;M Costs PAN'!BN40=0,"",'[1]4.1f O&amp;M Costs PAN'!BN40)</f>
        <v/>
      </c>
      <c r="Q16" s="13">
        <f>IF('[1]4.1f O&amp;M Costs PAN'!BO40=0,"",'[1]4.1f O&amp;M Costs PAN'!BO40)</f>
        <v>1912.1815982686105</v>
      </c>
      <c r="R16" s="13" t="str">
        <f>IF('[1]4.1f O&amp;M Costs PAN'!BP40=0,"",'[1]4.1f O&amp;M Costs PAN'!BP40)</f>
        <v/>
      </c>
      <c r="S16" s="13" t="str">
        <f>IF('[1]4.1f O&amp;M Costs PAN'!BQ40=0,"",'[1]4.1f O&amp;M Costs PAN'!BQ40)</f>
        <v/>
      </c>
      <c r="T16" s="13" t="str">
        <f>IF('[1]4.1f O&amp;M Costs PAN'!BR40=0,"",'[1]4.1f O&amp;M Costs PAN'!BR40)</f>
        <v/>
      </c>
      <c r="U16" s="13" t="str">
        <f>IF('[1]4.1f O&amp;M Costs PAN'!BS40=0,"",'[1]4.1f O&amp;M Costs PAN'!BS40)</f>
        <v/>
      </c>
      <c r="V16" s="13">
        <f>IF('[1]4.1f O&amp;M Costs PAN'!BT40=0,"",'[1]4.1f O&amp;M Costs PAN'!BT40)</f>
        <v>2183.8490186732483</v>
      </c>
      <c r="W16" s="15">
        <f t="shared" ref="W16:W18" si="4">SUM(C16:V16)</f>
        <v>7236.3675240971752</v>
      </c>
      <c r="X16" s="9" t="s">
        <v>47</v>
      </c>
    </row>
    <row r="17" spans="1:23" x14ac:dyDescent="0.25">
      <c r="A17" s="34"/>
      <c r="B17" s="7" t="s">
        <v>7</v>
      </c>
      <c r="C17" s="13" t="str">
        <f>IF('[1]4.1f O&amp;M Costs PAN'!BA32+'[1]4.1f O&amp;M Costs PAN'!BA41+'[1]4.1f O&amp;M Costs PAN'!BA42+'[1]4.1f O&amp;M Costs PAN'!BA43=0,"",'[1]4.1f O&amp;M Costs PAN'!BA32+'[1]4.1f O&amp;M Costs PAN'!BA41+'[1]4.1f O&amp;M Costs PAN'!BA42+'[1]4.1f O&amp;M Costs PAN'!BA43)</f>
        <v/>
      </c>
      <c r="D17" s="13">
        <f>IF('[1]4.1f O&amp;M Costs PAN'!BB32+'[1]4.1f O&amp;M Costs PAN'!BB41+'[1]4.1f O&amp;M Costs PAN'!BB42+'[1]4.1f O&amp;M Costs PAN'!BB43=0,"",'[1]4.1f O&amp;M Costs PAN'!BB32+'[1]4.1f O&amp;M Costs PAN'!BB41+'[1]4.1f O&amp;M Costs PAN'!BB42+'[1]4.1f O&amp;M Costs PAN'!BB43)</f>
        <v>21051.450898634626</v>
      </c>
      <c r="E17" s="13" t="str">
        <f>IF('[1]4.1f O&amp;M Costs PAN'!BC32+'[1]4.1f O&amp;M Costs PAN'!BC41+'[1]4.1f O&amp;M Costs PAN'!BC42+'[1]4.1f O&amp;M Costs PAN'!BC43=0,"",'[1]4.1f O&amp;M Costs PAN'!BC32+'[1]4.1f O&amp;M Costs PAN'!BC41+'[1]4.1f O&amp;M Costs PAN'!BC42+'[1]4.1f O&amp;M Costs PAN'!BC43)</f>
        <v/>
      </c>
      <c r="F17" s="13">
        <f>IF('[1]4.1f O&amp;M Costs PAN'!BD32+'[1]4.1f O&amp;M Costs PAN'!BD41+'[1]4.1f O&amp;M Costs PAN'!BD42+'[1]4.1f O&amp;M Costs PAN'!BD43=0,"",'[1]4.1f O&amp;M Costs PAN'!BD32+'[1]4.1f O&amp;M Costs PAN'!BD41+'[1]4.1f O&amp;M Costs PAN'!BD42+'[1]4.1f O&amp;M Costs PAN'!BD43)</f>
        <v>22144.00906989921</v>
      </c>
      <c r="G17" s="13" t="str">
        <f>IF('[1]4.1f O&amp;M Costs PAN'!BE32+'[1]4.1f O&amp;M Costs PAN'!BE41+'[1]4.1f O&amp;M Costs PAN'!BE42+'[1]4.1f O&amp;M Costs PAN'!BE43=0,"",'[1]4.1f O&amp;M Costs PAN'!BE32+'[1]4.1f O&amp;M Costs PAN'!BE41+'[1]4.1f O&amp;M Costs PAN'!BE42+'[1]4.1f O&amp;M Costs PAN'!BE43)</f>
        <v/>
      </c>
      <c r="H17" s="13">
        <f>IF('[1]4.1f O&amp;M Costs PAN'!BF32+'[1]4.1f O&amp;M Costs PAN'!BF41+'[1]4.1f O&amp;M Costs PAN'!BF42+'[1]4.1f O&amp;M Costs PAN'!BF43=0,"",'[1]4.1f O&amp;M Costs PAN'!BF32+'[1]4.1f O&amp;M Costs PAN'!BF41+'[1]4.1f O&amp;M Costs PAN'!BF42+'[1]4.1f O&amp;M Costs PAN'!BF43)</f>
        <v>23293.733492235329</v>
      </c>
      <c r="I17" s="13" t="str">
        <f>IF('[1]4.1f O&amp;M Costs PAN'!BG32+'[1]4.1f O&amp;M Costs PAN'!BG41+'[1]4.1f O&amp;M Costs PAN'!BG42+'[1]4.1f O&amp;M Costs PAN'!BG43=0,"",'[1]4.1f O&amp;M Costs PAN'!BG32+'[1]4.1f O&amp;M Costs PAN'!BG41+'[1]4.1f O&amp;M Costs PAN'!BG42+'[1]4.1f O&amp;M Costs PAN'!BG43)</f>
        <v/>
      </c>
      <c r="J17" s="13">
        <f>IF('[1]4.1f O&amp;M Costs PAN'!BH32+'[1]4.1f O&amp;M Costs PAN'!BH41+'[1]4.1f O&amp;M Costs PAN'!BH42+'[1]4.1f O&amp;M Costs PAN'!BH43=0,"",'[1]4.1f O&amp;M Costs PAN'!BH32+'[1]4.1f O&amp;M Costs PAN'!BH41+'[1]4.1f O&amp;M Costs PAN'!BH42+'[1]4.1f O&amp;M Costs PAN'!BH43)</f>
        <v>24503.636562514501</v>
      </c>
      <c r="K17" s="13" t="str">
        <f>IF('[1]4.1f O&amp;M Costs PAN'!BI32+'[1]4.1f O&amp;M Costs PAN'!BI41+'[1]4.1f O&amp;M Costs PAN'!BI42+'[1]4.1f O&amp;M Costs PAN'!BI43=0,"",'[1]4.1f O&amp;M Costs PAN'!BI32+'[1]4.1f O&amp;M Costs PAN'!BI41+'[1]4.1f O&amp;M Costs PAN'!BI42+'[1]4.1f O&amp;M Costs PAN'!BI43)</f>
        <v/>
      </c>
      <c r="L17" s="13">
        <f>IF('[1]4.1f O&amp;M Costs PAN'!BJ32+'[1]4.1f O&amp;M Costs PAN'!BJ41+'[1]4.1f O&amp;M Costs PAN'!BJ42+'[1]4.1f O&amp;M Costs PAN'!BJ43=0,"",'[1]4.1f O&amp;M Costs PAN'!BJ32+'[1]4.1f O&amp;M Costs PAN'!BJ41+'[1]4.1f O&amp;M Costs PAN'!BJ42+'[1]4.1f O&amp;M Costs PAN'!BJ43)</f>
        <v>25776.89038595356</v>
      </c>
      <c r="M17" s="13" t="str">
        <f>IF('[1]4.1f O&amp;M Costs PAN'!BK32+'[1]4.1f O&amp;M Costs PAN'!BK41+'[1]4.1f O&amp;M Costs PAN'!BK42+'[1]4.1f O&amp;M Costs PAN'!BK43=0,"",'[1]4.1f O&amp;M Costs PAN'!BK32+'[1]4.1f O&amp;M Costs PAN'!BK41+'[1]4.1f O&amp;M Costs PAN'!BK42+'[1]4.1f O&amp;M Costs PAN'!BK43)</f>
        <v/>
      </c>
      <c r="N17" s="13">
        <f>IF('[1]4.1f O&amp;M Costs PAN'!BL32+'[1]4.1f O&amp;M Costs PAN'!BL41+'[1]4.1f O&amp;M Costs PAN'!BL42+'[1]4.1f O&amp;M Costs PAN'!BL43=0,"",'[1]4.1f O&amp;M Costs PAN'!BL32+'[1]4.1f O&amp;M Costs PAN'!BL41+'[1]4.1f O&amp;M Costs PAN'!BL42+'[1]4.1f O&amp;M Costs PAN'!BL43)</f>
        <v>27116.835287208214</v>
      </c>
      <c r="O17" s="13" t="str">
        <f>IF('[1]4.1f O&amp;M Costs PAN'!BM32+'[1]4.1f O&amp;M Costs PAN'!BM41+'[1]4.1f O&amp;M Costs PAN'!BM42+'[1]4.1f O&amp;M Costs PAN'!BM43=0,"",'[1]4.1f O&amp;M Costs PAN'!BM32+'[1]4.1f O&amp;M Costs PAN'!BM41+'[1]4.1f O&amp;M Costs PAN'!BM42+'[1]4.1f O&amp;M Costs PAN'!BM43)</f>
        <v/>
      </c>
      <c r="P17" s="13">
        <f>IF('[1]4.1f O&amp;M Costs PAN'!BN32+'[1]4.1f O&amp;M Costs PAN'!BN41+'[1]4.1f O&amp;M Costs PAN'!BN42+'[1]4.1f O&amp;M Costs PAN'!BN43=0,"",'[1]4.1f O&amp;M Costs PAN'!BN32+'[1]4.1f O&amp;M Costs PAN'!BN41+'[1]4.1f O&amp;M Costs PAN'!BN42+'[1]4.1f O&amp;M Costs PAN'!BN43)</f>
        <v>28526.98877700587</v>
      </c>
      <c r="Q17" s="13" t="str">
        <f>IF('[1]4.1f O&amp;M Costs PAN'!BO32+'[1]4.1f O&amp;M Costs PAN'!BO41+'[1]4.1f O&amp;M Costs PAN'!BO42+'[1]4.1f O&amp;M Costs PAN'!BO43=0,"",'[1]4.1f O&amp;M Costs PAN'!BO32+'[1]4.1f O&amp;M Costs PAN'!BO41+'[1]4.1f O&amp;M Costs PAN'!BO42+'[1]4.1f O&amp;M Costs PAN'!BO43)</f>
        <v/>
      </c>
      <c r="R17" s="13">
        <f>IF('[1]4.1f O&amp;M Costs PAN'!BP32+'[1]4.1f O&amp;M Costs PAN'!BP41+'[1]4.1f O&amp;M Costs PAN'!BP42+'[1]4.1f O&amp;M Costs PAN'!BP43=0,"",'[1]4.1f O&amp;M Costs PAN'!BP32+'[1]4.1f O&amp;M Costs PAN'!BP41+'[1]4.1f O&amp;M Costs PAN'!BP42+'[1]4.1f O&amp;M Costs PAN'!BP43)</f>
        <v>30011.054998787968</v>
      </c>
      <c r="S17" s="13" t="str">
        <f>IF('[1]4.1f O&amp;M Costs PAN'!BQ32+'[1]4.1f O&amp;M Costs PAN'!BQ41+'[1]4.1f O&amp;M Costs PAN'!BQ42+'[1]4.1f O&amp;M Costs PAN'!BQ43=0,"",'[1]4.1f O&amp;M Costs PAN'!BQ32+'[1]4.1f O&amp;M Costs PAN'!BQ41+'[1]4.1f O&amp;M Costs PAN'!BQ42+'[1]4.1f O&amp;M Costs PAN'!BQ43)</f>
        <v/>
      </c>
      <c r="T17" s="13">
        <f>IF('[1]4.1f O&amp;M Costs PAN'!BR32+'[1]4.1f O&amp;M Costs PAN'!BR41+'[1]4.1f O&amp;M Costs PAN'!BR42+'[1]4.1f O&amp;M Costs PAN'!BR43=0,"",'[1]4.1f O&amp;M Costs PAN'!BR32+'[1]4.1f O&amp;M Costs PAN'!BR41+'[1]4.1f O&amp;M Costs PAN'!BR42+'[1]4.1f O&amp;M Costs PAN'!BR43)</f>
        <v>31572.934681149858</v>
      </c>
      <c r="U17" s="13" t="str">
        <f>IF('[1]4.1f O&amp;M Costs PAN'!BS32+'[1]4.1f O&amp;M Costs PAN'!BS41+'[1]4.1f O&amp;M Costs PAN'!BS42+'[1]4.1f O&amp;M Costs PAN'!BS43=0,"",'[1]4.1f O&amp;M Costs PAN'!BS32+'[1]4.1f O&amp;M Costs PAN'!BS41+'[1]4.1f O&amp;M Costs PAN'!BS42+'[1]4.1f O&amp;M Costs PAN'!BS43)</f>
        <v/>
      </c>
      <c r="V17" s="13">
        <f>IF('[1]4.1f O&amp;M Costs PAN'!BT32+'[1]4.1f O&amp;M Costs PAN'!BT41+'[1]4.1f O&amp;M Costs PAN'!BT42+'[1]4.1f O&amp;M Costs PAN'!BT43=0,"",'[1]4.1f O&amp;M Costs PAN'!BT32+'[1]4.1f O&amp;M Costs PAN'!BT41+'[1]4.1f O&amp;M Costs PAN'!BT42+'[1]4.1f O&amp;M Costs PAN'!BT43)</f>
        <v>33216.735623256463</v>
      </c>
      <c r="W17" s="15">
        <f t="shared" si="4"/>
        <v>267214.26977664558</v>
      </c>
    </row>
    <row r="18" spans="1:23" x14ac:dyDescent="0.25">
      <c r="A18" s="34"/>
      <c r="B18" s="7" t="s">
        <v>8</v>
      </c>
      <c r="C18" s="13">
        <f>IF('[1]4.1f O&amp;M Costs PAN'!BA34+'[1]4.1f O&amp;M Costs PAN'!BA35+'[1]4.1f O&amp;M Costs PAN'!BA36+'[1]4.1f O&amp;M Costs PAN'!BA44+'[1]4.1f O&amp;M Costs PAN'!BA45=0,"",'[1]4.1f O&amp;M Costs PAN'!BA34+'[1]4.1f O&amp;M Costs PAN'!BA35+'[1]4.1f O&amp;M Costs PAN'!BA36+'[1]4.1f O&amp;M Costs PAN'!BA44+'[1]4.1f O&amp;M Costs PAN'!BA45)</f>
        <v>2312.0888660607902</v>
      </c>
      <c r="D18" s="13">
        <f>IF('[1]4.1f O&amp;M Costs PAN'!BB34+'[1]4.1f O&amp;M Costs PAN'!BB35+'[1]4.1f O&amp;M Costs PAN'!BB36+'[1]4.1f O&amp;M Costs PAN'!BB44+'[1]4.1f O&amp;M Costs PAN'!BB45=0,"",'[1]4.1f O&amp;M Costs PAN'!BB34+'[1]4.1f O&amp;M Costs PAN'!BB35+'[1]4.1f O&amp;M Costs PAN'!BB36+'[1]4.1f O&amp;M Costs PAN'!BB44+'[1]4.1f O&amp;M Costs PAN'!BB45)</f>
        <v>2372.5607613148359</v>
      </c>
      <c r="E18" s="13">
        <f>IF('[1]4.1f O&amp;M Costs PAN'!BC34+'[1]4.1f O&amp;M Costs PAN'!BC35+'[1]4.1f O&amp;M Costs PAN'!BC36+'[1]4.1f O&amp;M Costs PAN'!BC44+'[1]4.1f O&amp;M Costs PAN'!BC45=0,"",'[1]4.1f O&amp;M Costs PAN'!BC34+'[1]4.1f O&amp;M Costs PAN'!BC35+'[1]4.1f O&amp;M Costs PAN'!BC36+'[1]4.1f O&amp;M Costs PAN'!BC44+'[1]4.1f O&amp;M Costs PAN'!BC45)</f>
        <v>2434.622381062135</v>
      </c>
      <c r="F18" s="13">
        <f>IF('[1]4.1f O&amp;M Costs PAN'!BD34+'[1]4.1f O&amp;M Costs PAN'!BD35+'[1]4.1f O&amp;M Costs PAN'!BD36+'[1]4.1f O&amp;M Costs PAN'!BD44+'[1]4.1f O&amp;M Costs PAN'!BD45=0,"",'[1]4.1f O&amp;M Costs PAN'!BD34+'[1]4.1f O&amp;M Costs PAN'!BD35+'[1]4.1f O&amp;M Costs PAN'!BD36+'[1]4.1f O&amp;M Costs PAN'!BD44+'[1]4.1f O&amp;M Costs PAN'!BD45)</f>
        <v>2498.3156972276947</v>
      </c>
      <c r="G18" s="13">
        <f>IF('[1]4.1f O&amp;M Costs PAN'!BE34+'[1]4.1f O&amp;M Costs PAN'!BE35+'[1]4.1f O&amp;M Costs PAN'!BE36+'[1]4.1f O&amp;M Costs PAN'!BE44+'[1]4.1f O&amp;M Costs PAN'!BE45=0,"",'[1]4.1f O&amp;M Costs PAN'!BE34+'[1]4.1f O&amp;M Costs PAN'!BE35+'[1]4.1f O&amp;M Costs PAN'!BE36+'[1]4.1f O&amp;M Costs PAN'!BE44+'[1]4.1f O&amp;M Costs PAN'!BE45)</f>
        <v>2563.6837938675371</v>
      </c>
      <c r="H18" s="13" t="str">
        <f>IF('[1]4.1f O&amp;M Costs PAN'!BF34+'[1]4.1f O&amp;M Costs PAN'!BF35+'[1]4.1f O&amp;M Costs PAN'!BF36+'[1]4.1f O&amp;M Costs PAN'!BF44+'[1]4.1f O&amp;M Costs PAN'!BF45=0,"",'[1]4.1f O&amp;M Costs PAN'!BF34+'[1]4.1f O&amp;M Costs PAN'!BF35+'[1]4.1f O&amp;M Costs PAN'!BF36+'[1]4.1f O&amp;M Costs PAN'!BF44+'[1]4.1f O&amp;M Costs PAN'!BF45)</f>
        <v/>
      </c>
      <c r="I18" s="13" t="str">
        <f>IF('[1]4.1f O&amp;M Costs PAN'!BG34+'[1]4.1f O&amp;M Costs PAN'!BG35+'[1]4.1f O&amp;M Costs PAN'!BG36+'[1]4.1f O&amp;M Costs PAN'!BG44+'[1]4.1f O&amp;M Costs PAN'!BG45=0,"",'[1]4.1f O&amp;M Costs PAN'!BG34+'[1]4.1f O&amp;M Costs PAN'!BG35+'[1]4.1f O&amp;M Costs PAN'!BG36+'[1]4.1f O&amp;M Costs PAN'!BG44+'[1]4.1f O&amp;M Costs PAN'!BG45)</f>
        <v/>
      </c>
      <c r="J18" s="13" t="str">
        <f>IF('[1]4.1f O&amp;M Costs PAN'!BH34+'[1]4.1f O&amp;M Costs PAN'!BH35+'[1]4.1f O&amp;M Costs PAN'!BH36+'[1]4.1f O&amp;M Costs PAN'!BH44+'[1]4.1f O&amp;M Costs PAN'!BH45=0,"",'[1]4.1f O&amp;M Costs PAN'!BH34+'[1]4.1f O&amp;M Costs PAN'!BH35+'[1]4.1f O&amp;M Costs PAN'!BH36+'[1]4.1f O&amp;M Costs PAN'!BH44+'[1]4.1f O&amp;M Costs PAN'!BH45)</f>
        <v/>
      </c>
      <c r="K18" s="13" t="str">
        <f>IF('[1]4.1f O&amp;M Costs PAN'!BI34+'[1]4.1f O&amp;M Costs PAN'!BI35+'[1]4.1f O&amp;M Costs PAN'!BI36+'[1]4.1f O&amp;M Costs PAN'!BI44+'[1]4.1f O&amp;M Costs PAN'!BI45=0,"",'[1]4.1f O&amp;M Costs PAN'!BI34+'[1]4.1f O&amp;M Costs PAN'!BI35+'[1]4.1f O&amp;M Costs PAN'!BI36+'[1]4.1f O&amp;M Costs PAN'!BI44+'[1]4.1f O&amp;M Costs PAN'!BI45)</f>
        <v/>
      </c>
      <c r="L18" s="13" t="str">
        <f>IF('[1]4.1f O&amp;M Costs PAN'!BJ34+'[1]4.1f O&amp;M Costs PAN'!BJ35+'[1]4.1f O&amp;M Costs PAN'!BJ36+'[1]4.1f O&amp;M Costs PAN'!BJ44+'[1]4.1f O&amp;M Costs PAN'!BJ45=0,"",'[1]4.1f O&amp;M Costs PAN'!BJ34+'[1]4.1f O&amp;M Costs PAN'!BJ35+'[1]4.1f O&amp;M Costs PAN'!BJ36+'[1]4.1f O&amp;M Costs PAN'!BJ44+'[1]4.1f O&amp;M Costs PAN'!BJ45)</f>
        <v/>
      </c>
      <c r="M18" s="13" t="str">
        <f>IF('[1]4.1f O&amp;M Costs PAN'!BK34+'[1]4.1f O&amp;M Costs PAN'!BK35+'[1]4.1f O&amp;M Costs PAN'!BK36+'[1]4.1f O&amp;M Costs PAN'!BK44+'[1]4.1f O&amp;M Costs PAN'!BK45=0,"",'[1]4.1f O&amp;M Costs PAN'!BK34+'[1]4.1f O&amp;M Costs PAN'!BK35+'[1]4.1f O&amp;M Costs PAN'!BK36+'[1]4.1f O&amp;M Costs PAN'!BK44+'[1]4.1f O&amp;M Costs PAN'!BK45)</f>
        <v/>
      </c>
      <c r="N18" s="13" t="str">
        <f>IF('[1]4.1f O&amp;M Costs PAN'!BL34+'[1]4.1f O&amp;M Costs PAN'!BL35+'[1]4.1f O&amp;M Costs PAN'!BL36+'[1]4.1f O&amp;M Costs PAN'!BL44+'[1]4.1f O&amp;M Costs PAN'!BL45=0,"",'[1]4.1f O&amp;M Costs PAN'!BL34+'[1]4.1f O&amp;M Costs PAN'!BL35+'[1]4.1f O&amp;M Costs PAN'!BL36+'[1]4.1f O&amp;M Costs PAN'!BL44+'[1]4.1f O&amp;M Costs PAN'!BL45)</f>
        <v/>
      </c>
      <c r="O18" s="13" t="str">
        <f>IF('[1]4.1f O&amp;M Costs PAN'!BM34+'[1]4.1f O&amp;M Costs PAN'!BM35+'[1]4.1f O&amp;M Costs PAN'!BM36+'[1]4.1f O&amp;M Costs PAN'!BM44+'[1]4.1f O&amp;M Costs PAN'!BM45=0,"",'[1]4.1f O&amp;M Costs PAN'!BM34+'[1]4.1f O&amp;M Costs PAN'!BM35+'[1]4.1f O&amp;M Costs PAN'!BM36+'[1]4.1f O&amp;M Costs PAN'!BM44+'[1]4.1f O&amp;M Costs PAN'!BM45)</f>
        <v/>
      </c>
      <c r="P18" s="13" t="str">
        <f>IF('[1]4.1f O&amp;M Costs PAN'!BN34+'[1]4.1f O&amp;M Costs PAN'!BN35+'[1]4.1f O&amp;M Costs PAN'!BN36+'[1]4.1f O&amp;M Costs PAN'!BN44+'[1]4.1f O&amp;M Costs PAN'!BN45=0,"",'[1]4.1f O&amp;M Costs PAN'!BN34+'[1]4.1f O&amp;M Costs PAN'!BN35+'[1]4.1f O&amp;M Costs PAN'!BN36+'[1]4.1f O&amp;M Costs PAN'!BN44+'[1]4.1f O&amp;M Costs PAN'!BN45)</f>
        <v/>
      </c>
      <c r="Q18" s="13" t="str">
        <f>IF('[1]4.1f O&amp;M Costs PAN'!BO34+'[1]4.1f O&amp;M Costs PAN'!BO35+'[1]4.1f O&amp;M Costs PAN'!BO36+'[1]4.1f O&amp;M Costs PAN'!BO44+'[1]4.1f O&amp;M Costs PAN'!BO45=0,"",'[1]4.1f O&amp;M Costs PAN'!BO34+'[1]4.1f O&amp;M Costs PAN'!BO35+'[1]4.1f O&amp;M Costs PAN'!BO36+'[1]4.1f O&amp;M Costs PAN'!BO44+'[1]4.1f O&amp;M Costs PAN'!BO45)</f>
        <v/>
      </c>
      <c r="R18" s="13" t="str">
        <f>IF('[1]4.1f O&amp;M Costs PAN'!BP34+'[1]4.1f O&amp;M Costs PAN'!BP35+'[1]4.1f O&amp;M Costs PAN'!BP36+'[1]4.1f O&amp;M Costs PAN'!BP44+'[1]4.1f O&amp;M Costs PAN'!BP45=0,"",'[1]4.1f O&amp;M Costs PAN'!BP34+'[1]4.1f O&amp;M Costs PAN'!BP35+'[1]4.1f O&amp;M Costs PAN'!BP36+'[1]4.1f O&amp;M Costs PAN'!BP44+'[1]4.1f O&amp;M Costs PAN'!BP45)</f>
        <v/>
      </c>
      <c r="S18" s="13" t="str">
        <f>IF('[1]4.1f O&amp;M Costs PAN'!BQ34+'[1]4.1f O&amp;M Costs PAN'!BQ35+'[1]4.1f O&amp;M Costs PAN'!BQ36+'[1]4.1f O&amp;M Costs PAN'!BQ44+'[1]4.1f O&amp;M Costs PAN'!BQ45=0,"",'[1]4.1f O&amp;M Costs PAN'!BQ34+'[1]4.1f O&amp;M Costs PAN'!BQ35+'[1]4.1f O&amp;M Costs PAN'!BQ36+'[1]4.1f O&amp;M Costs PAN'!BQ44+'[1]4.1f O&amp;M Costs PAN'!BQ45)</f>
        <v/>
      </c>
      <c r="T18" s="13" t="str">
        <f>IF('[1]4.1f O&amp;M Costs PAN'!BR34+'[1]4.1f O&amp;M Costs PAN'!BR35+'[1]4.1f O&amp;M Costs PAN'!BR36+'[1]4.1f O&amp;M Costs PAN'!BR44+'[1]4.1f O&amp;M Costs PAN'!BR45=0,"",'[1]4.1f O&amp;M Costs PAN'!BR34+'[1]4.1f O&amp;M Costs PAN'!BR35+'[1]4.1f O&amp;M Costs PAN'!BR36+'[1]4.1f O&amp;M Costs PAN'!BR44+'[1]4.1f O&amp;M Costs PAN'!BR45)</f>
        <v/>
      </c>
      <c r="U18" s="13" t="str">
        <f>IF('[1]4.1f O&amp;M Costs PAN'!BS34+'[1]4.1f O&amp;M Costs PAN'!BS35+'[1]4.1f O&amp;M Costs PAN'!BS36+'[1]4.1f O&amp;M Costs PAN'!BS44+'[1]4.1f O&amp;M Costs PAN'!BS45=0,"",'[1]4.1f O&amp;M Costs PAN'!BS34+'[1]4.1f O&amp;M Costs PAN'!BS35+'[1]4.1f O&amp;M Costs PAN'!BS36+'[1]4.1f O&amp;M Costs PAN'!BS44+'[1]4.1f O&amp;M Costs PAN'!BS45)</f>
        <v/>
      </c>
      <c r="V18" s="13" t="str">
        <f>IF('[1]4.1f O&amp;M Costs PAN'!BT34+'[1]4.1f O&amp;M Costs PAN'!BT35+'[1]4.1f O&amp;M Costs PAN'!BT36+'[1]4.1f O&amp;M Costs PAN'!BT44+'[1]4.1f O&amp;M Costs PAN'!BT45=0,"",'[1]4.1f O&amp;M Costs PAN'!BT34+'[1]4.1f O&amp;M Costs PAN'!BT35+'[1]4.1f O&amp;M Costs PAN'!BT36+'[1]4.1f O&amp;M Costs PAN'!BT44+'[1]4.1f O&amp;M Costs PAN'!BT45)</f>
        <v/>
      </c>
      <c r="W18" s="15">
        <f t="shared" si="4"/>
        <v>12181.271499532992</v>
      </c>
    </row>
    <row r="19" spans="1:23" x14ac:dyDescent="0.25">
      <c r="A19" s="34"/>
      <c r="B19" s="14" t="s">
        <v>2</v>
      </c>
      <c r="C19" s="15">
        <f>SUM(C14:C18)</f>
        <v>2907.2197316427646</v>
      </c>
      <c r="D19" s="15">
        <f t="shared" ref="D19:W19" si="5">SUM(D14:D18)</f>
        <v>24214.396880504781</v>
      </c>
      <c r="E19" s="15">
        <f t="shared" si="5"/>
        <v>3055.7465691053708</v>
      </c>
      <c r="F19" s="15">
        <f t="shared" si="5"/>
        <v>25467.231366247288</v>
      </c>
      <c r="G19" s="15">
        <f t="shared" si="5"/>
        <v>4677.9643304559368</v>
      </c>
      <c r="H19" s="15">
        <f t="shared" si="5"/>
        <v>24154.669248086462</v>
      </c>
      <c r="I19" s="15">
        <f t="shared" si="5"/>
        <v>676.56632285547164</v>
      </c>
      <c r="J19" s="15">
        <f t="shared" si="5"/>
        <v>25402.175107961135</v>
      </c>
      <c r="K19" s="15">
        <f t="shared" si="5"/>
        <v>706.11647327358969</v>
      </c>
      <c r="L19" s="15">
        <f t="shared" si="5"/>
        <v>28388.983267188476</v>
      </c>
      <c r="M19" s="15">
        <f t="shared" si="5"/>
        <v>736.95727526603957</v>
      </c>
      <c r="N19" s="15">
        <f t="shared" si="5"/>
        <v>28095.578236427278</v>
      </c>
      <c r="O19" s="15">
        <f t="shared" si="5"/>
        <v>769.14510016977783</v>
      </c>
      <c r="P19" s="15">
        <f t="shared" si="5"/>
        <v>29548.479939360979</v>
      </c>
      <c r="Q19" s="15">
        <f t="shared" si="5"/>
        <v>2714.9203797015198</v>
      </c>
      <c r="R19" s="15">
        <f t="shared" si="5"/>
        <v>31077.161473018154</v>
      </c>
      <c r="S19" s="15">
        <f t="shared" si="5"/>
        <v>837.79972215145324</v>
      </c>
      <c r="T19" s="15">
        <f t="shared" si="5"/>
        <v>32685.605114612114</v>
      </c>
      <c r="U19" s="15">
        <f t="shared" si="5"/>
        <v>874.39200730295863</v>
      </c>
      <c r="V19" s="15">
        <f t="shared" si="5"/>
        <v>36561.852792369413</v>
      </c>
      <c r="W19" s="15">
        <f t="shared" si="5"/>
        <v>303552.96133770095</v>
      </c>
    </row>
    <row r="20" spans="1:23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8"/>
    </row>
    <row r="21" spans="1:23" x14ac:dyDescent="0.25">
      <c r="A21" s="35" t="str">
        <f>CONCATENATE("2.1.4 Restore ",AD4," ha of forested areas across seven catchments.")</f>
        <v>2.1.4 Restore 835 ha of forested areas across seven catchments.</v>
      </c>
      <c r="B21" s="4" t="s">
        <v>4</v>
      </c>
      <c r="C21" s="11" t="str">
        <f>IF('[1]4.1f O&amp;M Costs PAN'!BA55=0,"",'[1]4.1f O&amp;M Costs PAN'!BA55)</f>
        <v/>
      </c>
      <c r="D21" s="11">
        <f>IF('[1]4.1f O&amp;M Costs PAN'!BB55=0,"",'[1]4.1f O&amp;M Costs PAN'!BB55)</f>
        <v>609.20460845879268</v>
      </c>
      <c r="E21" s="11" t="str">
        <f>IF('[1]4.1f O&amp;M Costs PAN'!BC55=0,"",'[1]4.1f O&amp;M Costs PAN'!BC55)</f>
        <v/>
      </c>
      <c r="F21" s="11">
        <f>IF('[1]4.1f O&amp;M Costs PAN'!BD55=0,"",'[1]4.1f O&amp;M Costs PAN'!BD55)</f>
        <v>635.81262486048058</v>
      </c>
      <c r="G21" s="11" t="str">
        <f>IF('[1]4.1f O&amp;M Costs PAN'!BE55=0,"",'[1]4.1f O&amp;M Costs PAN'!BE55)</f>
        <v/>
      </c>
      <c r="H21" s="11">
        <f>IF('[1]4.1f O&amp;M Costs PAN'!BF55=0,"",'[1]4.1f O&amp;M Costs PAN'!BF55)</f>
        <v>663.58279027910328</v>
      </c>
      <c r="I21" s="11" t="str">
        <f>IF('[1]4.1f O&amp;M Costs PAN'!BG55=0,"",'[1]4.1f O&amp;M Costs PAN'!BG55)</f>
        <v/>
      </c>
      <c r="J21" s="11">
        <f>IF('[1]4.1f O&amp;M Costs PAN'!BH55=0,"",'[1]4.1f O&amp;M Costs PAN'!BH55)</f>
        <v>692.56586349040572</v>
      </c>
      <c r="K21" s="11" t="str">
        <f>IF('[1]4.1f O&amp;M Costs PAN'!BI55=0,"",'[1]4.1f O&amp;M Costs PAN'!BI55)</f>
        <v/>
      </c>
      <c r="L21" s="11">
        <f>IF('[1]4.1f O&amp;M Costs PAN'!BJ55=0,"",'[1]4.1f O&amp;M Costs PAN'!BJ55)</f>
        <v>722.81482024341153</v>
      </c>
      <c r="M21" s="11" t="str">
        <f>IF('[1]4.1f O&amp;M Costs PAN'!BK55=0,"",'[1]4.1f O&amp;M Costs PAN'!BK55)</f>
        <v/>
      </c>
      <c r="N21" s="11">
        <f>IF('[1]4.1f O&amp;M Costs PAN'!BL55=0,"",'[1]4.1f O&amp;M Costs PAN'!BL55)</f>
        <v>754.38495009038672</v>
      </c>
      <c r="O21" s="11" t="str">
        <f>IF('[1]4.1f O&amp;M Costs PAN'!BM55=0,"",'[1]4.1f O&amp;M Costs PAN'!BM55)</f>
        <v/>
      </c>
      <c r="P21" s="11">
        <f>IF('[1]4.1f O&amp;M Costs PAN'!BN55=0,"",'[1]4.1f O&amp;M Costs PAN'!BN55)</f>
        <v>787.33395744601523</v>
      </c>
      <c r="Q21" s="11" t="str">
        <f>IF('[1]4.1f O&amp;M Costs PAN'!BO55=0,"",'[1]4.1f O&amp;M Costs PAN'!BO55)</f>
        <v/>
      </c>
      <c r="R21" s="11">
        <f>IF('[1]4.1f O&amp;M Costs PAN'!BP55=0,"",'[1]4.1f O&amp;M Costs PAN'!BP55)</f>
        <v>821.72206706049838</v>
      </c>
      <c r="S21" s="11" t="str">
        <f>IF('[1]4.1f O&amp;M Costs PAN'!BQ55=0,"",'[1]4.1f O&amp;M Costs PAN'!BQ55)</f>
        <v/>
      </c>
      <c r="T21" s="11">
        <f>IF('[1]4.1f O&amp;M Costs PAN'!BR55=0,"",'[1]4.1f O&amp;M Costs PAN'!BR55)</f>
        <v>857.61213409936829</v>
      </c>
      <c r="U21" s="11" t="str">
        <f>IF('[1]4.1f O&amp;M Costs PAN'!BS55=0,"",'[1]4.1f O&amp;M Costs PAN'!BS55)</f>
        <v/>
      </c>
      <c r="V21" s="11">
        <f>IF('[1]4.1f O&amp;M Costs PAN'!BT55=0,"",'[1]4.1f O&amp;M Costs PAN'!BT55)</f>
        <v>895.06975903121599</v>
      </c>
      <c r="W21" s="17">
        <f>SUM(C21:V21)</f>
        <v>7440.1035750596784</v>
      </c>
    </row>
    <row r="22" spans="1:23" x14ac:dyDescent="0.25">
      <c r="A22" s="35"/>
      <c r="B22" s="4" t="s">
        <v>6</v>
      </c>
      <c r="C22" s="11">
        <f>IF('[1]4.1f O&amp;M Costs PAN'!BA56=0,"",'[1]4.1f O&amp;M Costs PAN'!BA56)</f>
        <v>1987.7370910437949</v>
      </c>
      <c r="D22" s="11">
        <f>IF('[1]4.1f O&amp;M Costs PAN'!BB56=0,"",'[1]4.1f O&amp;M Costs PAN'!BB56)</f>
        <v>2030.6820281959756</v>
      </c>
      <c r="E22" s="11">
        <f>IF('[1]4.1f O&amp;M Costs PAN'!BC56=0,"",'[1]4.1f O&amp;M Costs PAN'!BC56)</f>
        <v>2074.5547880644081</v>
      </c>
      <c r="F22" s="11">
        <f>IF('[1]4.1f O&amp;M Costs PAN'!BD56=0,"",'[1]4.1f O&amp;M Costs PAN'!BD56)</f>
        <v>2119.3754162016021</v>
      </c>
      <c r="G22" s="11">
        <f>IF('[1]4.1f O&amp;M Costs PAN'!BE56=0,"",'[1]4.1f O&amp;M Costs PAN'!BE56)</f>
        <v>2165.164391242995</v>
      </c>
      <c r="H22" s="11">
        <f>IF('[1]4.1f O&amp;M Costs PAN'!BF56=0,"",'[1]4.1f O&amp;M Costs PAN'!BF56)</f>
        <v>2211.9426342636775</v>
      </c>
      <c r="I22" s="11">
        <f>IF('[1]4.1f O&amp;M Costs PAN'!BG56=0,"",'[1]4.1f O&amp;M Costs PAN'!BG56)</f>
        <v>2259.7315183372752</v>
      </c>
      <c r="J22" s="11">
        <f>IF('[1]4.1f O&amp;M Costs PAN'!BH56=0,"",'[1]4.1f O&amp;M Costs PAN'!BH56)</f>
        <v>2308.5528783013524</v>
      </c>
      <c r="K22" s="11">
        <f>IF('[1]4.1f O&amp;M Costs PAN'!BI56=0,"",'[1]4.1f O&amp;M Costs PAN'!BI56)</f>
        <v>2358.4290207337899</v>
      </c>
      <c r="L22" s="11">
        <f>IF('[1]4.1f O&amp;M Costs PAN'!BJ56=0,"",'[1]4.1f O&amp;M Costs PAN'!BJ56)</f>
        <v>2409.3827341447054</v>
      </c>
      <c r="M22" s="11">
        <f>IF('[1]4.1f O&amp;M Costs PAN'!BK56=0,"",'[1]4.1f O&amp;M Costs PAN'!BK56)</f>
        <v>2461.4372993885722</v>
      </c>
      <c r="N22" s="11">
        <f>IF('[1]4.1f O&amp;M Costs PAN'!BL56=0,"",'[1]4.1f O&amp;M Costs PAN'!BL56)</f>
        <v>2514.6165003012893</v>
      </c>
      <c r="O22" s="11">
        <f>IF('[1]4.1f O&amp;M Costs PAN'!BM56=0,"",'[1]4.1f O&amp;M Costs PAN'!BM56)</f>
        <v>2568.9446345670581</v>
      </c>
      <c r="P22" s="11">
        <f>IF('[1]4.1f O&amp;M Costs PAN'!BN56=0,"",'[1]4.1f O&amp;M Costs PAN'!BN56)</f>
        <v>2624.4465248200504</v>
      </c>
      <c r="Q22" s="11">
        <f>IF('[1]4.1f O&amp;M Costs PAN'!BO56=0,"",'[1]4.1f O&amp;M Costs PAN'!BO56)</f>
        <v>2681.1475299859162</v>
      </c>
      <c r="R22" s="11">
        <f>IF('[1]4.1f O&amp;M Costs PAN'!BP56=0,"",'[1]4.1f O&amp;M Costs PAN'!BP56)</f>
        <v>2739.0735568683281</v>
      </c>
      <c r="S22" s="11">
        <f>IF('[1]4.1f O&amp;M Costs PAN'!BQ56=0,"",'[1]4.1f O&amp;M Costs PAN'!BQ56)</f>
        <v>2798.2510719858537</v>
      </c>
      <c r="T22" s="11">
        <f>IF('[1]4.1f O&amp;M Costs PAN'!BR56=0,"",'[1]4.1f O&amp;M Costs PAN'!BR56)</f>
        <v>2858.7071136645609</v>
      </c>
      <c r="U22" s="11">
        <f>IF('[1]4.1f O&amp;M Costs PAN'!BS56=0,"",'[1]4.1f O&amp;M Costs PAN'!BS56)</f>
        <v>2920.4693043918819</v>
      </c>
      <c r="V22" s="11">
        <f>IF('[1]4.1f O&amp;M Costs PAN'!BT56=0,"",'[1]4.1f O&amp;M Costs PAN'!BT56)</f>
        <v>2983.5658634373863</v>
      </c>
      <c r="W22" s="17">
        <f>SUM(C22:V22)</f>
        <v>49076.211899940477</v>
      </c>
    </row>
    <row r="23" spans="1:23" x14ac:dyDescent="0.25">
      <c r="A23" s="35"/>
      <c r="B23" s="4" t="s">
        <v>5</v>
      </c>
      <c r="C23" s="11" t="str">
        <f>IF('[1]4.1f O&amp;M Costs PAN'!BA65=0,"",'[1]4.1f O&amp;M Costs PAN'!BA65)</f>
        <v/>
      </c>
      <c r="D23" s="11" t="str">
        <f>IF('[1]4.1f O&amp;M Costs PAN'!BB65=0,"",'[1]4.1f O&amp;M Costs PAN'!BB65)</f>
        <v/>
      </c>
      <c r="E23" s="11" t="str">
        <f>IF('[1]4.1f O&amp;M Costs PAN'!BC65=0,"",'[1]4.1f O&amp;M Costs PAN'!BC65)</f>
        <v/>
      </c>
      <c r="F23" s="11" t="str">
        <f>IF('[1]4.1f O&amp;M Costs PAN'!BD65=0,"",'[1]4.1f O&amp;M Costs PAN'!BD65)</f>
        <v/>
      </c>
      <c r="G23" s="11">
        <f>IF('[1]4.1f O&amp;M Costs PAN'!BE65=0,"",'[1]4.1f O&amp;M Costs PAN'!BE65)</f>
        <v>979.30652019245201</v>
      </c>
      <c r="H23" s="11" t="str">
        <f>IF('[1]4.1f O&amp;M Costs PAN'!BF65=0,"",'[1]4.1f O&amp;M Costs PAN'!BF65)</f>
        <v/>
      </c>
      <c r="I23" s="11" t="str">
        <f>IF('[1]4.1f O&amp;M Costs PAN'!BG65=0,"",'[1]4.1f O&amp;M Costs PAN'!BG65)</f>
        <v/>
      </c>
      <c r="J23" s="11" t="str">
        <f>IF('[1]4.1f O&amp;M Costs PAN'!BH65=0,"",'[1]4.1f O&amp;M Costs PAN'!BH65)</f>
        <v/>
      </c>
      <c r="K23" s="11" t="str">
        <f>IF('[1]4.1f O&amp;M Costs PAN'!BI65=0,"",'[1]4.1f O&amp;M Costs PAN'!BI65)</f>
        <v/>
      </c>
      <c r="L23" s="11">
        <f>IF('[1]4.1f O&amp;M Costs PAN'!BJ65=0,"",'[1]4.1f O&amp;M Costs PAN'!BJ65)</f>
        <v>1118.4385337872998</v>
      </c>
      <c r="M23" s="11" t="str">
        <f>IF('[1]4.1f O&amp;M Costs PAN'!BK65=0,"",'[1]4.1f O&amp;M Costs PAN'!BK65)</f>
        <v/>
      </c>
      <c r="N23" s="11" t="str">
        <f>IF('[1]4.1f O&amp;M Costs PAN'!BL65=0,"",'[1]4.1f O&amp;M Costs PAN'!BL65)</f>
        <v/>
      </c>
      <c r="O23" s="11" t="str">
        <f>IF('[1]4.1f O&amp;M Costs PAN'!BM65=0,"",'[1]4.1f O&amp;M Costs PAN'!BM65)</f>
        <v/>
      </c>
      <c r="P23" s="11" t="str">
        <f>IF('[1]4.1f O&amp;M Costs PAN'!BN65=0,"",'[1]4.1f O&amp;M Costs PAN'!BN65)</f>
        <v/>
      </c>
      <c r="Q23" s="11">
        <f>IF('[1]4.1f O&amp;M Costs PAN'!BO65=0,"",'[1]4.1f O&amp;M Costs PAN'!BO65)</f>
        <v>1277.3373076434318</v>
      </c>
      <c r="R23" s="11" t="str">
        <f>IF('[1]4.1f O&amp;M Costs PAN'!BP65=0,"",'[1]4.1f O&amp;M Costs PAN'!BP65)</f>
        <v/>
      </c>
      <c r="S23" s="11" t="str">
        <f>IF('[1]4.1f O&amp;M Costs PAN'!BQ65=0,"",'[1]4.1f O&amp;M Costs PAN'!BQ65)</f>
        <v/>
      </c>
      <c r="T23" s="11" t="str">
        <f>IF('[1]4.1f O&amp;M Costs PAN'!BR65=0,"",'[1]4.1f O&amp;M Costs PAN'!BR65)</f>
        <v/>
      </c>
      <c r="U23" s="11" t="str">
        <f>IF('[1]4.1f O&amp;M Costs PAN'!BS65=0,"",'[1]4.1f O&amp;M Costs PAN'!BS65)</f>
        <v/>
      </c>
      <c r="V23" s="11">
        <f>IF('[1]4.1f O&amp;M Costs PAN'!BT65=0,"",'[1]4.1f O&amp;M Costs PAN'!BT65)</f>
        <v>1458.8111444737297</v>
      </c>
      <c r="W23" s="17">
        <f t="shared" ref="W23:W25" si="6">SUM(C23:V23)</f>
        <v>4833.8935060969134</v>
      </c>
    </row>
    <row r="24" spans="1:23" x14ac:dyDescent="0.25">
      <c r="A24" s="35"/>
      <c r="B24" s="4" t="s">
        <v>8</v>
      </c>
      <c r="C24" s="11">
        <f>IF('[1]4.1f O&amp;M Costs PAN'!BA58+'[1]4.1f O&amp;M Costs PAN'!BA59+'[1]4.1f O&amp;M Costs PAN'!BA60+'[1]4.1f O&amp;M Costs PAN'!BA66+'[1]4.1f O&amp;M Costs PAN'!BA67=0,"",'[1]4.1f O&amp;M Costs PAN'!BA58+'[1]4.1f O&amp;M Costs PAN'!BA59+'[1]4.1f O&amp;M Costs PAN'!BA60+'[1]4.1f O&amp;M Costs PAN'!BA66+'[1]4.1f O&amp;M Costs PAN'!BA67)</f>
        <v>8896.1780881647828</v>
      </c>
      <c r="D24" s="11">
        <f>IF('[1]4.1f O&amp;M Costs PAN'!BB58+'[1]4.1f O&amp;M Costs PAN'!BB59+'[1]4.1f O&amp;M Costs PAN'!BB60+'[1]4.1f O&amp;M Costs PAN'!BB66+'[1]4.1f O&amp;M Costs PAN'!BB67=0,"",'[1]4.1f O&amp;M Costs PAN'!BB58+'[1]4.1f O&amp;M Costs PAN'!BB59+'[1]4.1f O&amp;M Costs PAN'!BB60+'[1]4.1f O&amp;M Costs PAN'!BB66+'[1]4.1f O&amp;M Costs PAN'!BB67)</f>
        <v>9128.8545900958688</v>
      </c>
      <c r="E24" s="11">
        <f>IF('[1]4.1f O&amp;M Costs PAN'!BC58+'[1]4.1f O&amp;M Costs PAN'!BC59+'[1]4.1f O&amp;M Costs PAN'!BC60+'[1]4.1f O&amp;M Costs PAN'!BC66+'[1]4.1f O&amp;M Costs PAN'!BC67=0,"",'[1]4.1f O&amp;M Costs PAN'!BC58+'[1]4.1f O&amp;M Costs PAN'!BC59+'[1]4.1f O&amp;M Costs PAN'!BC60+'[1]4.1f O&amp;M Costs PAN'!BC66+'[1]4.1f O&amp;M Costs PAN'!BC67)</f>
        <v>9367.6478431651558</v>
      </c>
      <c r="F24" s="11">
        <f>IF('[1]4.1f O&amp;M Costs PAN'!BD58+'[1]4.1f O&amp;M Costs PAN'!BD59+'[1]4.1f O&amp;M Costs PAN'!BD60+'[1]4.1f O&amp;M Costs PAN'!BD66+'[1]4.1f O&amp;M Costs PAN'!BD67=0,"",'[1]4.1f O&amp;M Costs PAN'!BD58+'[1]4.1f O&amp;M Costs PAN'!BD59+'[1]4.1f O&amp;M Costs PAN'!BD60+'[1]4.1f O&amp;M Costs PAN'!BD66+'[1]4.1f O&amp;M Costs PAN'!BD67)</f>
        <v>9612.7193419090545</v>
      </c>
      <c r="G24" s="11">
        <f>IF('[1]4.1f O&amp;M Costs PAN'!BE58+'[1]4.1f O&amp;M Costs PAN'!BE59+'[1]4.1f O&amp;M Costs PAN'!BE60+'[1]4.1f O&amp;M Costs PAN'!BE66+'[1]4.1f O&amp;M Costs PAN'!BE67=0,"",'[1]4.1f O&amp;M Costs PAN'!BE58+'[1]4.1f O&amp;M Costs PAN'!BE59+'[1]4.1f O&amp;M Costs PAN'!BE60+'[1]4.1f O&amp;M Costs PAN'!BE66+'[1]4.1f O&amp;M Costs PAN'!BE67)</f>
        <v>9864.2348599882462</v>
      </c>
      <c r="H24" s="11" t="str">
        <f>IF('[1]4.1f O&amp;M Costs PAN'!BF58+'[1]4.1f O&amp;M Costs PAN'!BF59+'[1]4.1f O&amp;M Costs PAN'!BF60+'[1]4.1f O&amp;M Costs PAN'!BF66+'[1]4.1f O&amp;M Costs PAN'!BF67=0,"",'[1]4.1f O&amp;M Costs PAN'!BF58+'[1]4.1f O&amp;M Costs PAN'!BF59+'[1]4.1f O&amp;M Costs PAN'!BF60+'[1]4.1f O&amp;M Costs PAN'!BF66+'[1]4.1f O&amp;M Costs PAN'!BF67)</f>
        <v/>
      </c>
      <c r="I24" s="11" t="str">
        <f>IF('[1]4.1f O&amp;M Costs PAN'!BG58+'[1]4.1f O&amp;M Costs PAN'!BG59+'[1]4.1f O&amp;M Costs PAN'!BG60+'[1]4.1f O&amp;M Costs PAN'!BG66+'[1]4.1f O&amp;M Costs PAN'!BG67=0,"",'[1]4.1f O&amp;M Costs PAN'!BG58+'[1]4.1f O&amp;M Costs PAN'!BG59+'[1]4.1f O&amp;M Costs PAN'!BG60+'[1]4.1f O&amp;M Costs PAN'!BG66+'[1]4.1f O&amp;M Costs PAN'!BG67)</f>
        <v/>
      </c>
      <c r="J24" s="11" t="str">
        <f>IF('[1]4.1f O&amp;M Costs PAN'!BH58+'[1]4.1f O&amp;M Costs PAN'!BH59+'[1]4.1f O&amp;M Costs PAN'!BH60+'[1]4.1f O&amp;M Costs PAN'!BH66+'[1]4.1f O&amp;M Costs PAN'!BH67=0,"",'[1]4.1f O&amp;M Costs PAN'!BH58+'[1]4.1f O&amp;M Costs PAN'!BH59+'[1]4.1f O&amp;M Costs PAN'!BH60+'[1]4.1f O&amp;M Costs PAN'!BH66+'[1]4.1f O&amp;M Costs PAN'!BH67)</f>
        <v/>
      </c>
      <c r="K24" s="11" t="str">
        <f>IF('[1]4.1f O&amp;M Costs PAN'!BI58+'[1]4.1f O&amp;M Costs PAN'!BI59+'[1]4.1f O&amp;M Costs PAN'!BI60+'[1]4.1f O&amp;M Costs PAN'!BI66+'[1]4.1f O&amp;M Costs PAN'!BI67=0,"",'[1]4.1f O&amp;M Costs PAN'!BI58+'[1]4.1f O&amp;M Costs PAN'!BI59+'[1]4.1f O&amp;M Costs PAN'!BI60+'[1]4.1f O&amp;M Costs PAN'!BI66+'[1]4.1f O&amp;M Costs PAN'!BI67)</f>
        <v/>
      </c>
      <c r="L24" s="11" t="str">
        <f>IF('[1]4.1f O&amp;M Costs PAN'!BJ58+'[1]4.1f O&amp;M Costs PAN'!BJ59+'[1]4.1f O&amp;M Costs PAN'!BJ60+'[1]4.1f O&amp;M Costs PAN'!BJ66+'[1]4.1f O&amp;M Costs PAN'!BJ67=0,"",'[1]4.1f O&amp;M Costs PAN'!BJ58+'[1]4.1f O&amp;M Costs PAN'!BJ59+'[1]4.1f O&amp;M Costs PAN'!BJ60+'[1]4.1f O&amp;M Costs PAN'!BJ66+'[1]4.1f O&amp;M Costs PAN'!BJ67)</f>
        <v/>
      </c>
      <c r="M24" s="11" t="str">
        <f>IF('[1]4.1f O&amp;M Costs PAN'!BK58+'[1]4.1f O&amp;M Costs PAN'!BK59+'[1]4.1f O&amp;M Costs PAN'!BK60+'[1]4.1f O&amp;M Costs PAN'!BK66+'[1]4.1f O&amp;M Costs PAN'!BK67=0,"",'[1]4.1f O&amp;M Costs PAN'!BK58+'[1]4.1f O&amp;M Costs PAN'!BK59+'[1]4.1f O&amp;M Costs PAN'!BK60+'[1]4.1f O&amp;M Costs PAN'!BK66+'[1]4.1f O&amp;M Costs PAN'!BK67)</f>
        <v/>
      </c>
      <c r="N24" s="11" t="str">
        <f>IF('[1]4.1f O&amp;M Costs PAN'!BL58+'[1]4.1f O&amp;M Costs PAN'!BL59+'[1]4.1f O&amp;M Costs PAN'!BL60+'[1]4.1f O&amp;M Costs PAN'!BL66+'[1]4.1f O&amp;M Costs PAN'!BL67=0,"",'[1]4.1f O&amp;M Costs PAN'!BL58+'[1]4.1f O&amp;M Costs PAN'!BL59+'[1]4.1f O&amp;M Costs PAN'!BL60+'[1]4.1f O&amp;M Costs PAN'!BL66+'[1]4.1f O&amp;M Costs PAN'!BL67)</f>
        <v/>
      </c>
      <c r="O24" s="11" t="str">
        <f>IF('[1]4.1f O&amp;M Costs PAN'!BM58+'[1]4.1f O&amp;M Costs PAN'!BM59+'[1]4.1f O&amp;M Costs PAN'!BM60+'[1]4.1f O&amp;M Costs PAN'!BM66+'[1]4.1f O&amp;M Costs PAN'!BM67=0,"",'[1]4.1f O&amp;M Costs PAN'!BM58+'[1]4.1f O&amp;M Costs PAN'!BM59+'[1]4.1f O&amp;M Costs PAN'!BM60+'[1]4.1f O&amp;M Costs PAN'!BM66+'[1]4.1f O&amp;M Costs PAN'!BM67)</f>
        <v/>
      </c>
      <c r="P24" s="11" t="str">
        <f>IF('[1]4.1f O&amp;M Costs PAN'!BN58+'[1]4.1f O&amp;M Costs PAN'!BN59+'[1]4.1f O&amp;M Costs PAN'!BN60+'[1]4.1f O&amp;M Costs PAN'!BN66+'[1]4.1f O&amp;M Costs PAN'!BN67=0,"",'[1]4.1f O&amp;M Costs PAN'!BN58+'[1]4.1f O&amp;M Costs PAN'!BN59+'[1]4.1f O&amp;M Costs PAN'!BN60+'[1]4.1f O&amp;M Costs PAN'!BN66+'[1]4.1f O&amp;M Costs PAN'!BN67)</f>
        <v/>
      </c>
      <c r="Q24" s="11" t="str">
        <f>IF('[1]4.1f O&amp;M Costs PAN'!BO58+'[1]4.1f O&amp;M Costs PAN'!BO59+'[1]4.1f O&amp;M Costs PAN'!BO60+'[1]4.1f O&amp;M Costs PAN'!BO66+'[1]4.1f O&amp;M Costs PAN'!BO67=0,"",'[1]4.1f O&amp;M Costs PAN'!BO58+'[1]4.1f O&amp;M Costs PAN'!BO59+'[1]4.1f O&amp;M Costs PAN'!BO60+'[1]4.1f O&amp;M Costs PAN'!BO66+'[1]4.1f O&amp;M Costs PAN'!BO67)</f>
        <v/>
      </c>
      <c r="R24" s="11" t="str">
        <f>IF('[1]4.1f O&amp;M Costs PAN'!BP58+'[1]4.1f O&amp;M Costs PAN'!BP59+'[1]4.1f O&amp;M Costs PAN'!BP60+'[1]4.1f O&amp;M Costs PAN'!BP66+'[1]4.1f O&amp;M Costs PAN'!BP67=0,"",'[1]4.1f O&amp;M Costs PAN'!BP58+'[1]4.1f O&amp;M Costs PAN'!BP59+'[1]4.1f O&amp;M Costs PAN'!BP60+'[1]4.1f O&amp;M Costs PAN'!BP66+'[1]4.1f O&amp;M Costs PAN'!BP67)</f>
        <v/>
      </c>
      <c r="S24" s="11" t="str">
        <f>IF('[1]4.1f O&amp;M Costs PAN'!BQ58+'[1]4.1f O&amp;M Costs PAN'!BQ59+'[1]4.1f O&amp;M Costs PAN'!BQ60+'[1]4.1f O&amp;M Costs PAN'!BQ66+'[1]4.1f O&amp;M Costs PAN'!BQ67=0,"",'[1]4.1f O&amp;M Costs PAN'!BQ58+'[1]4.1f O&amp;M Costs PAN'!BQ59+'[1]4.1f O&amp;M Costs PAN'!BQ60+'[1]4.1f O&amp;M Costs PAN'!BQ66+'[1]4.1f O&amp;M Costs PAN'!BQ67)</f>
        <v/>
      </c>
      <c r="T24" s="11" t="str">
        <f>IF('[1]4.1f O&amp;M Costs PAN'!BR58+'[1]4.1f O&amp;M Costs PAN'!BR59+'[1]4.1f O&amp;M Costs PAN'!BR60+'[1]4.1f O&amp;M Costs PAN'!BR66+'[1]4.1f O&amp;M Costs PAN'!BR67=0,"",'[1]4.1f O&amp;M Costs PAN'!BR58+'[1]4.1f O&amp;M Costs PAN'!BR59+'[1]4.1f O&amp;M Costs PAN'!BR60+'[1]4.1f O&amp;M Costs PAN'!BR66+'[1]4.1f O&amp;M Costs PAN'!BR67)</f>
        <v/>
      </c>
      <c r="U24" s="11" t="str">
        <f>IF('[1]4.1f O&amp;M Costs PAN'!BS58+'[1]4.1f O&amp;M Costs PAN'!BS59+'[1]4.1f O&amp;M Costs PAN'!BS60+'[1]4.1f O&amp;M Costs PAN'!BS66+'[1]4.1f O&amp;M Costs PAN'!BS67=0,"",'[1]4.1f O&amp;M Costs PAN'!BS58+'[1]4.1f O&amp;M Costs PAN'!BS59+'[1]4.1f O&amp;M Costs PAN'!BS60+'[1]4.1f O&amp;M Costs PAN'!BS66+'[1]4.1f O&amp;M Costs PAN'!BS67)</f>
        <v/>
      </c>
      <c r="V24" s="11" t="str">
        <f>IF('[1]4.1f O&amp;M Costs PAN'!BT58+'[1]4.1f O&amp;M Costs PAN'!BT59+'[1]4.1f O&amp;M Costs PAN'!BT60+'[1]4.1f O&amp;M Costs PAN'!BT66+'[1]4.1f O&amp;M Costs PAN'!BT67=0,"",'[1]4.1f O&amp;M Costs PAN'!BT58+'[1]4.1f O&amp;M Costs PAN'!BT59+'[1]4.1f O&amp;M Costs PAN'!BT60+'[1]4.1f O&amp;M Costs PAN'!BT66+'[1]4.1f O&amp;M Costs PAN'!BT67)</f>
        <v/>
      </c>
      <c r="W24" s="17">
        <f t="shared" si="6"/>
        <v>46869.634723323106</v>
      </c>
    </row>
    <row r="25" spans="1:23" x14ac:dyDescent="0.25">
      <c r="A25" s="35"/>
      <c r="B25" s="4" t="s">
        <v>2</v>
      </c>
      <c r="C25" s="16">
        <f>SUM(C21:C24)</f>
        <v>10883.915179208578</v>
      </c>
      <c r="D25" s="16">
        <f t="shared" ref="D25:V25" si="7">SUM(D21:D24)</f>
        <v>11768.741226750637</v>
      </c>
      <c r="E25" s="16">
        <f t="shared" si="7"/>
        <v>11442.202631229564</v>
      </c>
      <c r="F25" s="16">
        <f t="shared" si="7"/>
        <v>12367.907382971138</v>
      </c>
      <c r="G25" s="16">
        <f t="shared" si="7"/>
        <v>13008.705771423693</v>
      </c>
      <c r="H25" s="16">
        <f t="shared" si="7"/>
        <v>2875.5254245427809</v>
      </c>
      <c r="I25" s="16">
        <f t="shared" si="7"/>
        <v>2259.7315183372752</v>
      </c>
      <c r="J25" s="16">
        <f t="shared" si="7"/>
        <v>3001.1187417917581</v>
      </c>
      <c r="K25" s="16">
        <f t="shared" si="7"/>
        <v>2358.4290207337899</v>
      </c>
      <c r="L25" s="16">
        <f t="shared" si="7"/>
        <v>4250.6360881754172</v>
      </c>
      <c r="M25" s="16">
        <f t="shared" si="7"/>
        <v>2461.4372993885722</v>
      </c>
      <c r="N25" s="16">
        <f t="shared" si="7"/>
        <v>3269.0014503916759</v>
      </c>
      <c r="O25" s="16">
        <f t="shared" si="7"/>
        <v>2568.9446345670581</v>
      </c>
      <c r="P25" s="16">
        <f t="shared" si="7"/>
        <v>3411.7804822660655</v>
      </c>
      <c r="Q25" s="16">
        <f t="shared" si="7"/>
        <v>3958.484837629348</v>
      </c>
      <c r="R25" s="16">
        <f t="shared" si="7"/>
        <v>3560.7956239288264</v>
      </c>
      <c r="S25" s="16">
        <f t="shared" si="7"/>
        <v>2798.2510719858537</v>
      </c>
      <c r="T25" s="16">
        <f t="shared" si="7"/>
        <v>3716.3192477639291</v>
      </c>
      <c r="U25" s="16">
        <f t="shared" si="7"/>
        <v>2920.4693043918819</v>
      </c>
      <c r="V25" s="16">
        <f t="shared" si="7"/>
        <v>5337.446766942332</v>
      </c>
      <c r="W25" s="17">
        <f t="shared" si="6"/>
        <v>108219.84370442019</v>
      </c>
    </row>
    <row r="26" spans="1:23" x14ac:dyDescent="0.25">
      <c r="A26" s="35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5"/>
    </row>
    <row r="27" spans="1:23" x14ac:dyDescent="0.25">
      <c r="A27" s="34" t="str">
        <f>CONCATENATE("2.1.5 Restore ",AD5," ha of pine forests in Guatemala, Honduras and Nicaragua.")</f>
        <v>2.1.5 Restore 0 ha of pine forests in Guatemala, Honduras and Nicaragua.</v>
      </c>
      <c r="B27" s="7" t="s">
        <v>4</v>
      </c>
      <c r="C27" s="13" t="str">
        <f>IF('[1]4.1f O&amp;M Costs PAN'!BA80=0,"",'[1]4.1f O&amp;M Costs PAN'!BA80)</f>
        <v/>
      </c>
      <c r="D27" s="13" t="str">
        <f>IF('[1]4.1f O&amp;M Costs PAN'!BB80=0,"",'[1]4.1f O&amp;M Costs PAN'!BB80)</f>
        <v/>
      </c>
      <c r="E27" s="13" t="str">
        <f>IF('[1]4.1f O&amp;M Costs PAN'!BC80=0,"",'[1]4.1f O&amp;M Costs PAN'!BC80)</f>
        <v/>
      </c>
      <c r="F27" s="13" t="str">
        <f>IF('[1]4.1f O&amp;M Costs PAN'!BD80=0,"",'[1]4.1f O&amp;M Costs PAN'!BD80)</f>
        <v/>
      </c>
      <c r="G27" s="13" t="str">
        <f>IF('[1]4.1f O&amp;M Costs PAN'!BE80=0,"",'[1]4.1f O&amp;M Costs PAN'!BE80)</f>
        <v/>
      </c>
      <c r="H27" s="13" t="str">
        <f>IF('[1]4.1f O&amp;M Costs PAN'!BF80=0,"",'[1]4.1f O&amp;M Costs PAN'!BF80)</f>
        <v/>
      </c>
      <c r="I27" s="13" t="str">
        <f>IF('[1]4.1f O&amp;M Costs PAN'!BG80=0,"",'[1]4.1f O&amp;M Costs PAN'!BG80)</f>
        <v/>
      </c>
      <c r="J27" s="13" t="str">
        <f>IF('[1]4.1f O&amp;M Costs PAN'!BH80=0,"",'[1]4.1f O&amp;M Costs PAN'!BH80)</f>
        <v/>
      </c>
      <c r="K27" s="13" t="str">
        <f>IF('[1]4.1f O&amp;M Costs PAN'!BI80=0,"",'[1]4.1f O&amp;M Costs PAN'!BI80)</f>
        <v/>
      </c>
      <c r="L27" s="13" t="str">
        <f>IF('[1]4.1f O&amp;M Costs PAN'!BJ80=0,"",'[1]4.1f O&amp;M Costs PAN'!BJ80)</f>
        <v/>
      </c>
      <c r="M27" s="13" t="str">
        <f>IF('[1]4.1f O&amp;M Costs PAN'!BK80=0,"",'[1]4.1f O&amp;M Costs PAN'!BK80)</f>
        <v/>
      </c>
      <c r="N27" s="13" t="str">
        <f>IF('[1]4.1f O&amp;M Costs PAN'!BL80=0,"",'[1]4.1f O&amp;M Costs PAN'!BL80)</f>
        <v/>
      </c>
      <c r="O27" s="13" t="str">
        <f>IF('[1]4.1f O&amp;M Costs PAN'!BM80=0,"",'[1]4.1f O&amp;M Costs PAN'!BM80)</f>
        <v/>
      </c>
      <c r="P27" s="13" t="str">
        <f>IF('[1]4.1f O&amp;M Costs PAN'!BN80=0,"",'[1]4.1f O&amp;M Costs PAN'!BN80)</f>
        <v/>
      </c>
      <c r="Q27" s="13" t="str">
        <f>IF('[1]4.1f O&amp;M Costs PAN'!BO80=0,"",'[1]4.1f O&amp;M Costs PAN'!BO80)</f>
        <v/>
      </c>
      <c r="R27" s="13" t="str">
        <f>IF('[1]4.1f O&amp;M Costs PAN'!BP80=0,"",'[1]4.1f O&amp;M Costs PAN'!BP80)</f>
        <v/>
      </c>
      <c r="S27" s="13" t="str">
        <f>IF('[1]4.1f O&amp;M Costs PAN'!BQ80=0,"",'[1]4.1f O&amp;M Costs PAN'!BQ80)</f>
        <v/>
      </c>
      <c r="T27" s="13" t="str">
        <f>IF('[1]4.1f O&amp;M Costs PAN'!BR80=0,"",'[1]4.1f O&amp;M Costs PAN'!BR80)</f>
        <v/>
      </c>
      <c r="U27" s="13" t="str">
        <f>IF('[1]4.1f O&amp;M Costs PAN'!BS80=0,"",'[1]4.1f O&amp;M Costs PAN'!BS80)</f>
        <v/>
      </c>
      <c r="V27" s="13" t="str">
        <f>IF('[1]4.1f O&amp;M Costs PAN'!BT80=0,"",'[1]4.1f O&amp;M Costs PAN'!BT80)</f>
        <v/>
      </c>
      <c r="W27" s="15">
        <f t="shared" ref="W27:W30" si="8">SUM(C27:V27)</f>
        <v>0</v>
      </c>
    </row>
    <row r="28" spans="1:23" x14ac:dyDescent="0.25">
      <c r="A28" s="34"/>
      <c r="B28" s="7" t="s">
        <v>6</v>
      </c>
      <c r="C28" s="13" t="str">
        <f>IF('[1]4.1f O&amp;M Costs PAN'!BA81=0,"",'[1]4.1f O&amp;M Costs PAN'!BA81)</f>
        <v/>
      </c>
      <c r="D28" s="13" t="str">
        <f>IF('[1]4.1f O&amp;M Costs PAN'!BB81=0,"",'[1]4.1f O&amp;M Costs PAN'!BB81)</f>
        <v/>
      </c>
      <c r="E28" s="13" t="str">
        <f>IF('[1]4.1f O&amp;M Costs PAN'!BC81=0,"",'[1]4.1f O&amp;M Costs PAN'!BC81)</f>
        <v/>
      </c>
      <c r="F28" s="13" t="str">
        <f>IF('[1]4.1f O&amp;M Costs PAN'!BD81=0,"",'[1]4.1f O&amp;M Costs PAN'!BD81)</f>
        <v/>
      </c>
      <c r="G28" s="13" t="str">
        <f>IF('[1]4.1f O&amp;M Costs PAN'!BE81=0,"",'[1]4.1f O&amp;M Costs PAN'!BE81)</f>
        <v/>
      </c>
      <c r="H28" s="13" t="str">
        <f>IF('[1]4.1f O&amp;M Costs PAN'!BF81=0,"",'[1]4.1f O&amp;M Costs PAN'!BF81)</f>
        <v/>
      </c>
      <c r="I28" s="13" t="str">
        <f>IF('[1]4.1f O&amp;M Costs PAN'!BG81=0,"",'[1]4.1f O&amp;M Costs PAN'!BG81)</f>
        <v/>
      </c>
      <c r="J28" s="13" t="str">
        <f>IF('[1]4.1f O&amp;M Costs PAN'!BH81=0,"",'[1]4.1f O&amp;M Costs PAN'!BH81)</f>
        <v/>
      </c>
      <c r="K28" s="13" t="str">
        <f>IF('[1]4.1f O&amp;M Costs PAN'!BI81=0,"",'[1]4.1f O&amp;M Costs PAN'!BI81)</f>
        <v/>
      </c>
      <c r="L28" s="13" t="str">
        <f>IF('[1]4.1f O&amp;M Costs PAN'!BJ81=0,"",'[1]4.1f O&amp;M Costs PAN'!BJ81)</f>
        <v/>
      </c>
      <c r="M28" s="13" t="str">
        <f>IF('[1]4.1f O&amp;M Costs PAN'!BK81=0,"",'[1]4.1f O&amp;M Costs PAN'!BK81)</f>
        <v/>
      </c>
      <c r="N28" s="13" t="str">
        <f>IF('[1]4.1f O&amp;M Costs PAN'!BL81=0,"",'[1]4.1f O&amp;M Costs PAN'!BL81)</f>
        <v/>
      </c>
      <c r="O28" s="13" t="str">
        <f>IF('[1]4.1f O&amp;M Costs PAN'!BM81=0,"",'[1]4.1f O&amp;M Costs PAN'!BM81)</f>
        <v/>
      </c>
      <c r="P28" s="13" t="str">
        <f>IF('[1]4.1f O&amp;M Costs PAN'!BN81=0,"",'[1]4.1f O&amp;M Costs PAN'!BN81)</f>
        <v/>
      </c>
      <c r="Q28" s="13" t="str">
        <f>IF('[1]4.1f O&amp;M Costs PAN'!BO81=0,"",'[1]4.1f O&amp;M Costs PAN'!BO81)</f>
        <v/>
      </c>
      <c r="R28" s="13" t="str">
        <f>IF('[1]4.1f O&amp;M Costs PAN'!BP81=0,"",'[1]4.1f O&amp;M Costs PAN'!BP81)</f>
        <v/>
      </c>
      <c r="S28" s="13" t="str">
        <f>IF('[1]4.1f O&amp;M Costs PAN'!BQ81=0,"",'[1]4.1f O&amp;M Costs PAN'!BQ81)</f>
        <v/>
      </c>
      <c r="T28" s="13" t="str">
        <f>IF('[1]4.1f O&amp;M Costs PAN'!BR81=0,"",'[1]4.1f O&amp;M Costs PAN'!BR81)</f>
        <v/>
      </c>
      <c r="U28" s="13" t="str">
        <f>IF('[1]4.1f O&amp;M Costs PAN'!BS81=0,"",'[1]4.1f O&amp;M Costs PAN'!BS81)</f>
        <v/>
      </c>
      <c r="V28" s="13" t="str">
        <f>IF('[1]4.1f O&amp;M Costs PAN'!BT81=0,"",'[1]4.1f O&amp;M Costs PAN'!BT81)</f>
        <v/>
      </c>
      <c r="W28" s="15">
        <f t="shared" si="8"/>
        <v>0</v>
      </c>
    </row>
    <row r="29" spans="1:23" x14ac:dyDescent="0.25">
      <c r="A29" s="34"/>
      <c r="B29" s="7" t="s">
        <v>5</v>
      </c>
      <c r="C29" s="13" t="str">
        <f>IF('[1]4.1f O&amp;M Costs PAN'!BA90=0,"",'[1]4.1f O&amp;M Costs PAN'!BA90)</f>
        <v/>
      </c>
      <c r="D29" s="13" t="str">
        <f>IF('[1]4.1f O&amp;M Costs PAN'!BB90=0,"",'[1]4.1f O&amp;M Costs PAN'!BB90)</f>
        <v/>
      </c>
      <c r="E29" s="13" t="str">
        <f>IF('[1]4.1f O&amp;M Costs PAN'!BC90=0,"",'[1]4.1f O&amp;M Costs PAN'!BC90)</f>
        <v/>
      </c>
      <c r="F29" s="13" t="str">
        <f>IF('[1]4.1f O&amp;M Costs PAN'!BD90=0,"",'[1]4.1f O&amp;M Costs PAN'!BD90)</f>
        <v/>
      </c>
      <c r="G29" s="13" t="str">
        <f>IF('[1]4.1f O&amp;M Costs PAN'!BE90=0,"",'[1]4.1f O&amp;M Costs PAN'!BE90)</f>
        <v/>
      </c>
      <c r="H29" s="13" t="str">
        <f>IF('[1]4.1f O&amp;M Costs PAN'!BF90=0,"",'[1]4.1f O&amp;M Costs PAN'!BF90)</f>
        <v/>
      </c>
      <c r="I29" s="13" t="str">
        <f>IF('[1]4.1f O&amp;M Costs PAN'!BG90=0,"",'[1]4.1f O&amp;M Costs PAN'!BG90)</f>
        <v/>
      </c>
      <c r="J29" s="13" t="str">
        <f>IF('[1]4.1f O&amp;M Costs PAN'!BH90=0,"",'[1]4.1f O&amp;M Costs PAN'!BH90)</f>
        <v/>
      </c>
      <c r="K29" s="13" t="str">
        <f>IF('[1]4.1f O&amp;M Costs PAN'!BI90=0,"",'[1]4.1f O&amp;M Costs PAN'!BI90)</f>
        <v/>
      </c>
      <c r="L29" s="13" t="str">
        <f>IF('[1]4.1f O&amp;M Costs PAN'!BJ90=0,"",'[1]4.1f O&amp;M Costs PAN'!BJ90)</f>
        <v/>
      </c>
      <c r="M29" s="13" t="str">
        <f>IF('[1]4.1f O&amp;M Costs PAN'!BK90=0,"",'[1]4.1f O&amp;M Costs PAN'!BK90)</f>
        <v/>
      </c>
      <c r="N29" s="13" t="str">
        <f>IF('[1]4.1f O&amp;M Costs PAN'!BL90=0,"",'[1]4.1f O&amp;M Costs PAN'!BL90)</f>
        <v/>
      </c>
      <c r="O29" s="13" t="str">
        <f>IF('[1]4.1f O&amp;M Costs PAN'!BM90=0,"",'[1]4.1f O&amp;M Costs PAN'!BM90)</f>
        <v/>
      </c>
      <c r="P29" s="13" t="str">
        <f>IF('[1]4.1f O&amp;M Costs PAN'!BN90=0,"",'[1]4.1f O&amp;M Costs PAN'!BN90)</f>
        <v/>
      </c>
      <c r="Q29" s="13" t="str">
        <f>IF('[1]4.1f O&amp;M Costs PAN'!BO90=0,"",'[1]4.1f O&amp;M Costs PAN'!BO90)</f>
        <v/>
      </c>
      <c r="R29" s="13" t="str">
        <f>IF('[1]4.1f O&amp;M Costs PAN'!BP90=0,"",'[1]4.1f O&amp;M Costs PAN'!BP90)</f>
        <v/>
      </c>
      <c r="S29" s="13" t="str">
        <f>IF('[1]4.1f O&amp;M Costs PAN'!BQ90=0,"",'[1]4.1f O&amp;M Costs PAN'!BQ90)</f>
        <v/>
      </c>
      <c r="T29" s="13" t="str">
        <f>IF('[1]4.1f O&amp;M Costs PAN'!BR90=0,"",'[1]4.1f O&amp;M Costs PAN'!BR90)</f>
        <v/>
      </c>
      <c r="U29" s="13" t="str">
        <f>IF('[1]4.1f O&amp;M Costs PAN'!BS90=0,"",'[1]4.1f O&amp;M Costs PAN'!BS90)</f>
        <v/>
      </c>
      <c r="V29" s="13" t="str">
        <f>IF('[1]4.1f O&amp;M Costs PAN'!BT90=0,"",'[1]4.1f O&amp;M Costs PAN'!BT90)</f>
        <v/>
      </c>
      <c r="W29" s="15">
        <f t="shared" si="8"/>
        <v>0</v>
      </c>
    </row>
    <row r="30" spans="1:23" x14ac:dyDescent="0.25">
      <c r="A30" s="34"/>
      <c r="B30" s="7" t="s">
        <v>8</v>
      </c>
      <c r="C30" s="13" t="str">
        <f>IF('[1]4.1f O&amp;M Costs PAN'!BA83+'[1]4.1f O&amp;M Costs PAN'!BA84+'[1]4.1f O&amp;M Costs PAN'!BA85+'[1]4.1f O&amp;M Costs PAN'!BA91+'[1]4.1f O&amp;M Costs PAN'!BA92=0,"",'[1]4.1f O&amp;M Costs PAN'!BA83+'[1]4.1f O&amp;M Costs PAN'!BA84+'[1]4.1f O&amp;M Costs PAN'!BA85+'[1]4.1f O&amp;M Costs PAN'!BA91+'[1]4.1f O&amp;M Costs PAN'!BA92)</f>
        <v/>
      </c>
      <c r="D30" s="13" t="str">
        <f>IF('[1]4.1f O&amp;M Costs PAN'!BB83+'[1]4.1f O&amp;M Costs PAN'!BB84+'[1]4.1f O&amp;M Costs PAN'!BB85+'[1]4.1f O&amp;M Costs PAN'!BB91+'[1]4.1f O&amp;M Costs PAN'!BB92=0,"",'[1]4.1f O&amp;M Costs PAN'!BB83+'[1]4.1f O&amp;M Costs PAN'!BB84+'[1]4.1f O&amp;M Costs PAN'!BB85+'[1]4.1f O&amp;M Costs PAN'!BB91+'[1]4.1f O&amp;M Costs PAN'!BB92)</f>
        <v/>
      </c>
      <c r="E30" s="13" t="str">
        <f>IF('[1]4.1f O&amp;M Costs PAN'!BC83+'[1]4.1f O&amp;M Costs PAN'!BC84+'[1]4.1f O&amp;M Costs PAN'!BC85+'[1]4.1f O&amp;M Costs PAN'!BC91+'[1]4.1f O&amp;M Costs PAN'!BC92=0,"",'[1]4.1f O&amp;M Costs PAN'!BC83+'[1]4.1f O&amp;M Costs PAN'!BC84+'[1]4.1f O&amp;M Costs PAN'!BC85+'[1]4.1f O&amp;M Costs PAN'!BC91+'[1]4.1f O&amp;M Costs PAN'!BC92)</f>
        <v/>
      </c>
      <c r="F30" s="13" t="str">
        <f>IF('[1]4.1f O&amp;M Costs PAN'!BD83+'[1]4.1f O&amp;M Costs PAN'!BD84+'[1]4.1f O&amp;M Costs PAN'!BD85+'[1]4.1f O&amp;M Costs PAN'!BD91+'[1]4.1f O&amp;M Costs PAN'!BD92=0,"",'[1]4.1f O&amp;M Costs PAN'!BD83+'[1]4.1f O&amp;M Costs PAN'!BD84+'[1]4.1f O&amp;M Costs PAN'!BD85+'[1]4.1f O&amp;M Costs PAN'!BD91+'[1]4.1f O&amp;M Costs PAN'!BD92)</f>
        <v/>
      </c>
      <c r="G30" s="13" t="str">
        <f>IF('[1]4.1f O&amp;M Costs PAN'!BE83+'[1]4.1f O&amp;M Costs PAN'!BE84+'[1]4.1f O&amp;M Costs PAN'!BE85+'[1]4.1f O&amp;M Costs PAN'!BE91+'[1]4.1f O&amp;M Costs PAN'!BE92=0,"",'[1]4.1f O&amp;M Costs PAN'!BE83+'[1]4.1f O&amp;M Costs PAN'!BE84+'[1]4.1f O&amp;M Costs PAN'!BE85+'[1]4.1f O&amp;M Costs PAN'!BE91+'[1]4.1f O&amp;M Costs PAN'!BE92)</f>
        <v/>
      </c>
      <c r="H30" s="13" t="str">
        <f>IF('[1]4.1f O&amp;M Costs PAN'!BF83+'[1]4.1f O&amp;M Costs PAN'!BF84+'[1]4.1f O&amp;M Costs PAN'!BF85+'[1]4.1f O&amp;M Costs PAN'!BF91+'[1]4.1f O&amp;M Costs PAN'!BF92=0,"",'[1]4.1f O&amp;M Costs PAN'!BF83+'[1]4.1f O&amp;M Costs PAN'!BF84+'[1]4.1f O&amp;M Costs PAN'!BF85+'[1]4.1f O&amp;M Costs PAN'!BF91+'[1]4.1f O&amp;M Costs PAN'!BF92)</f>
        <v/>
      </c>
      <c r="I30" s="13" t="str">
        <f>IF('[1]4.1f O&amp;M Costs PAN'!BG83+'[1]4.1f O&amp;M Costs PAN'!BG84+'[1]4.1f O&amp;M Costs PAN'!BG85+'[1]4.1f O&amp;M Costs PAN'!BG91+'[1]4.1f O&amp;M Costs PAN'!BG92=0,"",'[1]4.1f O&amp;M Costs PAN'!BG83+'[1]4.1f O&amp;M Costs PAN'!BG84+'[1]4.1f O&amp;M Costs PAN'!BG85+'[1]4.1f O&amp;M Costs PAN'!BG91+'[1]4.1f O&amp;M Costs PAN'!BG92)</f>
        <v/>
      </c>
      <c r="J30" s="13" t="str">
        <f>IF('[1]4.1f O&amp;M Costs PAN'!BH83+'[1]4.1f O&amp;M Costs PAN'!BH84+'[1]4.1f O&amp;M Costs PAN'!BH85+'[1]4.1f O&amp;M Costs PAN'!BH91+'[1]4.1f O&amp;M Costs PAN'!BH92=0,"",'[1]4.1f O&amp;M Costs PAN'!BH83+'[1]4.1f O&amp;M Costs PAN'!BH84+'[1]4.1f O&amp;M Costs PAN'!BH85+'[1]4.1f O&amp;M Costs PAN'!BH91+'[1]4.1f O&amp;M Costs PAN'!BH92)</f>
        <v/>
      </c>
      <c r="K30" s="13" t="str">
        <f>IF('[1]4.1f O&amp;M Costs PAN'!BI83+'[1]4.1f O&amp;M Costs PAN'!BI84+'[1]4.1f O&amp;M Costs PAN'!BI85+'[1]4.1f O&amp;M Costs PAN'!BI91+'[1]4.1f O&amp;M Costs PAN'!BI92=0,"",'[1]4.1f O&amp;M Costs PAN'!BI83+'[1]4.1f O&amp;M Costs PAN'!BI84+'[1]4.1f O&amp;M Costs PAN'!BI85+'[1]4.1f O&amp;M Costs PAN'!BI91+'[1]4.1f O&amp;M Costs PAN'!BI92)</f>
        <v/>
      </c>
      <c r="L30" s="13" t="str">
        <f>IF('[1]4.1f O&amp;M Costs PAN'!BJ83+'[1]4.1f O&amp;M Costs PAN'!BJ84+'[1]4.1f O&amp;M Costs PAN'!BJ85+'[1]4.1f O&amp;M Costs PAN'!BJ91+'[1]4.1f O&amp;M Costs PAN'!BJ92=0,"",'[1]4.1f O&amp;M Costs PAN'!BJ83+'[1]4.1f O&amp;M Costs PAN'!BJ84+'[1]4.1f O&amp;M Costs PAN'!BJ85+'[1]4.1f O&amp;M Costs PAN'!BJ91+'[1]4.1f O&amp;M Costs PAN'!BJ92)</f>
        <v/>
      </c>
      <c r="M30" s="13" t="str">
        <f>IF('[1]4.1f O&amp;M Costs PAN'!BK83+'[1]4.1f O&amp;M Costs PAN'!BK84+'[1]4.1f O&amp;M Costs PAN'!BK85+'[1]4.1f O&amp;M Costs PAN'!BK91+'[1]4.1f O&amp;M Costs PAN'!BK92=0,"",'[1]4.1f O&amp;M Costs PAN'!BK83+'[1]4.1f O&amp;M Costs PAN'!BK84+'[1]4.1f O&amp;M Costs PAN'!BK85+'[1]4.1f O&amp;M Costs PAN'!BK91+'[1]4.1f O&amp;M Costs PAN'!BK92)</f>
        <v/>
      </c>
      <c r="N30" s="13" t="str">
        <f>IF('[1]4.1f O&amp;M Costs PAN'!BL83+'[1]4.1f O&amp;M Costs PAN'!BL84+'[1]4.1f O&amp;M Costs PAN'!BL85+'[1]4.1f O&amp;M Costs PAN'!BL91+'[1]4.1f O&amp;M Costs PAN'!BL92=0,"",'[1]4.1f O&amp;M Costs PAN'!BL83+'[1]4.1f O&amp;M Costs PAN'!BL84+'[1]4.1f O&amp;M Costs PAN'!BL85+'[1]4.1f O&amp;M Costs PAN'!BL91+'[1]4.1f O&amp;M Costs PAN'!BL92)</f>
        <v/>
      </c>
      <c r="O30" s="13" t="str">
        <f>IF('[1]4.1f O&amp;M Costs PAN'!BM83+'[1]4.1f O&amp;M Costs PAN'!BM84+'[1]4.1f O&amp;M Costs PAN'!BM85+'[1]4.1f O&amp;M Costs PAN'!BM91+'[1]4.1f O&amp;M Costs PAN'!BM92=0,"",'[1]4.1f O&amp;M Costs PAN'!BM83+'[1]4.1f O&amp;M Costs PAN'!BM84+'[1]4.1f O&amp;M Costs PAN'!BM85+'[1]4.1f O&amp;M Costs PAN'!BM91+'[1]4.1f O&amp;M Costs PAN'!BM92)</f>
        <v/>
      </c>
      <c r="P30" s="13" t="str">
        <f>IF('[1]4.1f O&amp;M Costs PAN'!BN83+'[1]4.1f O&amp;M Costs PAN'!BN84+'[1]4.1f O&amp;M Costs PAN'!BN85+'[1]4.1f O&amp;M Costs PAN'!BN91+'[1]4.1f O&amp;M Costs PAN'!BN92=0,"",'[1]4.1f O&amp;M Costs PAN'!BN83+'[1]4.1f O&amp;M Costs PAN'!BN84+'[1]4.1f O&amp;M Costs PAN'!BN85+'[1]4.1f O&amp;M Costs PAN'!BN91+'[1]4.1f O&amp;M Costs PAN'!BN92)</f>
        <v/>
      </c>
      <c r="Q30" s="13" t="str">
        <f>IF('[1]4.1f O&amp;M Costs PAN'!BO83+'[1]4.1f O&amp;M Costs PAN'!BO84+'[1]4.1f O&amp;M Costs PAN'!BO85+'[1]4.1f O&amp;M Costs PAN'!BO91+'[1]4.1f O&amp;M Costs PAN'!BO92=0,"",'[1]4.1f O&amp;M Costs PAN'!BO83+'[1]4.1f O&amp;M Costs PAN'!BO84+'[1]4.1f O&amp;M Costs PAN'!BO85+'[1]4.1f O&amp;M Costs PAN'!BO91+'[1]4.1f O&amp;M Costs PAN'!BO92)</f>
        <v/>
      </c>
      <c r="R30" s="13" t="str">
        <f>IF('[1]4.1f O&amp;M Costs PAN'!BP83+'[1]4.1f O&amp;M Costs PAN'!BP84+'[1]4.1f O&amp;M Costs PAN'!BP85+'[1]4.1f O&amp;M Costs PAN'!BP91+'[1]4.1f O&amp;M Costs PAN'!BP92=0,"",'[1]4.1f O&amp;M Costs PAN'!BP83+'[1]4.1f O&amp;M Costs PAN'!BP84+'[1]4.1f O&amp;M Costs PAN'!BP85+'[1]4.1f O&amp;M Costs PAN'!BP91+'[1]4.1f O&amp;M Costs PAN'!BP92)</f>
        <v/>
      </c>
      <c r="S30" s="13" t="str">
        <f>IF('[1]4.1f O&amp;M Costs PAN'!BQ83+'[1]4.1f O&amp;M Costs PAN'!BQ84+'[1]4.1f O&amp;M Costs PAN'!BQ85+'[1]4.1f O&amp;M Costs PAN'!BQ91+'[1]4.1f O&amp;M Costs PAN'!BQ92=0,"",'[1]4.1f O&amp;M Costs PAN'!BQ83+'[1]4.1f O&amp;M Costs PAN'!BQ84+'[1]4.1f O&amp;M Costs PAN'!BQ85+'[1]4.1f O&amp;M Costs PAN'!BQ91+'[1]4.1f O&amp;M Costs PAN'!BQ92)</f>
        <v/>
      </c>
      <c r="T30" s="13" t="str">
        <f>IF('[1]4.1f O&amp;M Costs PAN'!BR83+'[1]4.1f O&amp;M Costs PAN'!BR84+'[1]4.1f O&amp;M Costs PAN'!BR85+'[1]4.1f O&amp;M Costs PAN'!BR91+'[1]4.1f O&amp;M Costs PAN'!BR92=0,"",'[1]4.1f O&amp;M Costs PAN'!BR83+'[1]4.1f O&amp;M Costs PAN'!BR84+'[1]4.1f O&amp;M Costs PAN'!BR85+'[1]4.1f O&amp;M Costs PAN'!BR91+'[1]4.1f O&amp;M Costs PAN'!BR92)</f>
        <v/>
      </c>
      <c r="U30" s="13" t="str">
        <f>IF('[1]4.1f O&amp;M Costs PAN'!BS83+'[1]4.1f O&amp;M Costs PAN'!BS84+'[1]4.1f O&amp;M Costs PAN'!BS85+'[1]4.1f O&amp;M Costs PAN'!BS91+'[1]4.1f O&amp;M Costs PAN'!BS92=0,"",'[1]4.1f O&amp;M Costs PAN'!BS83+'[1]4.1f O&amp;M Costs PAN'!BS84+'[1]4.1f O&amp;M Costs PAN'!BS85+'[1]4.1f O&amp;M Costs PAN'!BS91+'[1]4.1f O&amp;M Costs PAN'!BS92)</f>
        <v/>
      </c>
      <c r="V30" s="13" t="str">
        <f>IF('[1]4.1f O&amp;M Costs PAN'!BT83+'[1]4.1f O&amp;M Costs PAN'!BT84+'[1]4.1f O&amp;M Costs PAN'!BT85+'[1]4.1f O&amp;M Costs PAN'!BT91+'[1]4.1f O&amp;M Costs PAN'!BT92=0,"",'[1]4.1f O&amp;M Costs PAN'!BT83+'[1]4.1f O&amp;M Costs PAN'!BT84+'[1]4.1f O&amp;M Costs PAN'!BT85+'[1]4.1f O&amp;M Costs PAN'!BT91+'[1]4.1f O&amp;M Costs PAN'!BT92)</f>
        <v/>
      </c>
      <c r="W30" s="15">
        <f t="shared" si="8"/>
        <v>0</v>
      </c>
    </row>
    <row r="31" spans="1:23" x14ac:dyDescent="0.25">
      <c r="A31" s="34"/>
      <c r="B31" s="14" t="s">
        <v>2</v>
      </c>
      <c r="C31" s="15">
        <f>SUM(C27:C30)</f>
        <v>0</v>
      </c>
      <c r="D31" s="15">
        <f t="shared" ref="D31:V31" si="9">SUM(D27:D30)</f>
        <v>0</v>
      </c>
      <c r="E31" s="15">
        <f t="shared" si="9"/>
        <v>0</v>
      </c>
      <c r="F31" s="15">
        <f t="shared" si="9"/>
        <v>0</v>
      </c>
      <c r="G31" s="15">
        <f t="shared" si="9"/>
        <v>0</v>
      </c>
      <c r="H31" s="15">
        <f t="shared" si="9"/>
        <v>0</v>
      </c>
      <c r="I31" s="15">
        <f t="shared" si="9"/>
        <v>0</v>
      </c>
      <c r="J31" s="15">
        <f t="shared" si="9"/>
        <v>0</v>
      </c>
      <c r="K31" s="15">
        <f t="shared" si="9"/>
        <v>0</v>
      </c>
      <c r="L31" s="15">
        <f t="shared" si="9"/>
        <v>0</v>
      </c>
      <c r="M31" s="15">
        <f t="shared" si="9"/>
        <v>0</v>
      </c>
      <c r="N31" s="15">
        <f t="shared" si="9"/>
        <v>0</v>
      </c>
      <c r="O31" s="15">
        <f t="shared" si="9"/>
        <v>0</v>
      </c>
      <c r="P31" s="15">
        <f t="shared" si="9"/>
        <v>0</v>
      </c>
      <c r="Q31" s="15">
        <f t="shared" si="9"/>
        <v>0</v>
      </c>
      <c r="R31" s="15">
        <f t="shared" si="9"/>
        <v>0</v>
      </c>
      <c r="S31" s="15">
        <f t="shared" si="9"/>
        <v>0</v>
      </c>
      <c r="T31" s="15">
        <f t="shared" si="9"/>
        <v>0</v>
      </c>
      <c r="U31" s="15">
        <f t="shared" si="9"/>
        <v>0</v>
      </c>
      <c r="V31" s="15">
        <f t="shared" si="9"/>
        <v>0</v>
      </c>
      <c r="W31" s="15">
        <f>SUM(C31:V31)</f>
        <v>0</v>
      </c>
    </row>
    <row r="32" spans="1:23" x14ac:dyDescent="0.25">
      <c r="A32" s="3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8"/>
    </row>
    <row r="33" spans="1:23" x14ac:dyDescent="0.25">
      <c r="A33" s="31" t="str">
        <f>CONCATENATE("2.1.6 Establish ",AD7," km of agroforestry systems using diversified living fence arrangements in basic grains crops.")</f>
        <v>2.1.6 Establish 167 km of agroforestry systems using diversified living fence arrangements in basic grains crops.</v>
      </c>
      <c r="B33" s="4" t="s">
        <v>11</v>
      </c>
      <c r="C33" s="11" t="str">
        <f>IF('[1]4.1f O&amp;M Costs PAN'!BA129+'[1]4.1f O&amp;M Costs PAN'!BA143+'[1]4.1f O&amp;M Costs PAN'!BA144=0,"",'[1]4.1f O&amp;M Costs PAN'!BA129+'[1]4.1f O&amp;M Costs PAN'!BA143+'[1]4.1f O&amp;M Costs PAN'!BA144)</f>
        <v/>
      </c>
      <c r="D33" s="11">
        <f>IF('[1]4.1f O&amp;M Costs PAN'!BB129+'[1]4.1f O&amp;M Costs PAN'!BB143+'[1]4.1f O&amp;M Costs PAN'!BB144=0,"",'[1]4.1f O&amp;M Costs PAN'!BB129+'[1]4.1f O&amp;M Costs PAN'!BB143+'[1]4.1f O&amp;M Costs PAN'!BB144)</f>
        <v>30947.182834398373</v>
      </c>
      <c r="E33" s="11" t="str">
        <f>IF('[1]4.1f O&amp;M Costs PAN'!BC129+'[1]4.1f O&amp;M Costs PAN'!BC143+'[1]4.1f O&amp;M Costs PAN'!BC144=0,"",'[1]4.1f O&amp;M Costs PAN'!BC129+'[1]4.1f O&amp;M Costs PAN'!BC143+'[1]4.1f O&amp;M Costs PAN'!BC144)</f>
        <v/>
      </c>
      <c r="F33" s="11">
        <f>IF('[1]4.1f O&amp;M Costs PAN'!BD129+'[1]4.1f O&amp;M Costs PAN'!BD143+'[1]4.1f O&amp;M Costs PAN'!BD144=0,"",'[1]4.1f O&amp;M Costs PAN'!BD129+'[1]4.1f O&amp;M Costs PAN'!BD143+'[1]4.1f O&amp;M Costs PAN'!BD144)</f>
        <v>32464.415649252987</v>
      </c>
      <c r="G33" s="11" t="str">
        <f>IF('[1]4.1f O&amp;M Costs PAN'!BE129+'[1]4.1f O&amp;M Costs PAN'!BE143+'[1]4.1f O&amp;M Costs PAN'!BE144=0,"",'[1]4.1f O&amp;M Costs PAN'!BE129+'[1]4.1f O&amp;M Costs PAN'!BE143+'[1]4.1f O&amp;M Costs PAN'!BE144)</f>
        <v/>
      </c>
      <c r="H33" s="11">
        <f>IF('[1]4.1f O&amp;M Costs PAN'!BF129+'[1]4.1f O&amp;M Costs PAN'!BF143+'[1]4.1f O&amp;M Costs PAN'!BF144=0,"",'[1]4.1f O&amp;M Costs PAN'!BF129+'[1]4.1f O&amp;M Costs PAN'!BF143+'[1]4.1f O&amp;M Costs PAN'!BF144)</f>
        <v>34056.951708291985</v>
      </c>
      <c r="I33" s="11" t="str">
        <f>IF('[1]4.1f O&amp;M Costs PAN'!BG129+'[1]4.1f O&amp;M Costs PAN'!BG143+'[1]4.1f O&amp;M Costs PAN'!BG144=0,"",'[1]4.1f O&amp;M Costs PAN'!BG129+'[1]4.1f O&amp;M Costs PAN'!BG143+'[1]4.1f O&amp;M Costs PAN'!BG144)</f>
        <v/>
      </c>
      <c r="J33" s="11">
        <f>IF('[1]4.1f O&amp;M Costs PAN'!BH129+'[1]4.1f O&amp;M Costs PAN'!BH143+'[1]4.1f O&amp;M Costs PAN'!BH144=0,"",'[1]4.1f O&amp;M Costs PAN'!BH129+'[1]4.1f O&amp;M Costs PAN'!BH143+'[1]4.1f O&amp;M Costs PAN'!BH144)</f>
        <v>35728.57312090609</v>
      </c>
      <c r="K33" s="11" t="str">
        <f>IF('[1]4.1f O&amp;M Costs PAN'!BI129+'[1]4.1f O&amp;M Costs PAN'!BI143+'[1]4.1f O&amp;M Costs PAN'!BI144=0,"",'[1]4.1f O&amp;M Costs PAN'!BI129+'[1]4.1f O&amp;M Costs PAN'!BI143+'[1]4.1f O&amp;M Costs PAN'!BI144)</f>
        <v/>
      </c>
      <c r="L33" s="11">
        <f>IF('[1]4.1f O&amp;M Costs PAN'!BJ129+'[1]4.1f O&amp;M Costs PAN'!BJ143+'[1]4.1f O&amp;M Costs PAN'!BJ144=0,"",'[1]4.1f O&amp;M Costs PAN'!BJ129+'[1]4.1f O&amp;M Costs PAN'!BJ143+'[1]4.1f O&amp;M Costs PAN'!BJ144)</f>
        <v>37483.25409805969</v>
      </c>
      <c r="M33" s="11" t="str">
        <f>IF('[1]4.1f O&amp;M Costs PAN'!BK129+'[1]4.1f O&amp;M Costs PAN'!BK143+'[1]4.1f O&amp;M Costs PAN'!BK144=0,"",'[1]4.1f O&amp;M Costs PAN'!BK129+'[1]4.1f O&amp;M Costs PAN'!BK143+'[1]4.1f O&amp;M Costs PAN'!BK144)</f>
        <v/>
      </c>
      <c r="N33" s="11">
        <f>IF('[1]4.1f O&amp;M Costs PAN'!BL129+'[1]4.1f O&amp;M Costs PAN'!BL143+'[1]4.1f O&amp;M Costs PAN'!BL144=0,"",'[1]4.1f O&amp;M Costs PAN'!BL129+'[1]4.1f O&amp;M Costs PAN'!BL143+'[1]4.1f O&amp;M Costs PAN'!BL144)</f>
        <v>39325.170811345008</v>
      </c>
      <c r="O33" s="11" t="str">
        <f>IF('[1]4.1f O&amp;M Costs PAN'!BM129+'[1]4.1f O&amp;M Costs PAN'!BM143+'[1]4.1f O&amp;M Costs PAN'!BM144=0,"",'[1]4.1f O&amp;M Costs PAN'!BM129+'[1]4.1f O&amp;M Costs PAN'!BM143+'[1]4.1f O&amp;M Costs PAN'!BM144)</f>
        <v/>
      </c>
      <c r="P33" s="11">
        <f>IF('[1]4.1f O&amp;M Costs PAN'!BN129+'[1]4.1f O&amp;M Costs PAN'!BN143+'[1]4.1f O&amp;M Costs PAN'!BN144=0,"",'[1]4.1f O&amp;M Costs PAN'!BN129+'[1]4.1f O&amp;M Costs PAN'!BN143+'[1]4.1f O&amp;M Costs PAN'!BN144)</f>
        <v>41258.71176280082</v>
      </c>
      <c r="Q33" s="11" t="str">
        <f>IF('[1]4.1f O&amp;M Costs PAN'!BO129+'[1]4.1f O&amp;M Costs PAN'!BO143+'[1]4.1f O&amp;M Costs PAN'!BO144=0,"",'[1]4.1f O&amp;M Costs PAN'!BO129+'[1]4.1f O&amp;M Costs PAN'!BO143+'[1]4.1f O&amp;M Costs PAN'!BO144)</f>
        <v/>
      </c>
      <c r="R33" s="11">
        <f>IF('[1]4.1f O&amp;M Costs PAN'!BP129+'[1]4.1f O&amp;M Costs PAN'!BP143+'[1]4.1f O&amp;M Costs PAN'!BP144=0,"",'[1]4.1f O&amp;M Costs PAN'!BP129+'[1]4.1f O&amp;M Costs PAN'!BP143+'[1]4.1f O&amp;M Costs PAN'!BP144)</f>
        <v>43288.488692178609</v>
      </c>
      <c r="S33" s="11" t="str">
        <f>IF('[1]4.1f O&amp;M Costs PAN'!BQ129+'[1]4.1f O&amp;M Costs PAN'!BQ143+'[1]4.1f O&amp;M Costs PAN'!BQ144=0,"",'[1]4.1f O&amp;M Costs PAN'!BQ129+'[1]4.1f O&amp;M Costs PAN'!BQ143+'[1]4.1f O&amp;M Costs PAN'!BQ144)</f>
        <v/>
      </c>
      <c r="T33" s="11">
        <f>IF('[1]4.1f O&amp;M Costs PAN'!BR129+'[1]4.1f O&amp;M Costs PAN'!BR143+'[1]4.1f O&amp;M Costs PAN'!BR144=0,"",'[1]4.1f O&amp;M Costs PAN'!BR129+'[1]4.1f O&amp;M Costs PAN'!BR143+'[1]4.1f O&amp;M Costs PAN'!BR144)</f>
        <v>45419.348049743116</v>
      </c>
      <c r="U33" s="11" t="str">
        <f>IF('[1]4.1f O&amp;M Costs PAN'!BS129+'[1]4.1f O&amp;M Costs PAN'!BS143+'[1]4.1f O&amp;M Costs PAN'!BS144=0,"",'[1]4.1f O&amp;M Costs PAN'!BS129+'[1]4.1f O&amp;M Costs PAN'!BS143+'[1]4.1f O&amp;M Costs PAN'!BS144)</f>
        <v/>
      </c>
      <c r="V33" s="11">
        <f>IF('[1]4.1f O&amp;M Costs PAN'!BT129+'[1]4.1f O&amp;M Costs PAN'!BT143+'[1]4.1f O&amp;M Costs PAN'!BT144=0,"",'[1]4.1f O&amp;M Costs PAN'!BT129+'[1]4.1f O&amp;M Costs PAN'!BT143+'[1]4.1f O&amp;M Costs PAN'!BT144)</f>
        <v>47656.383064172864</v>
      </c>
      <c r="W33" s="17">
        <f t="shared" ref="W33:W35" si="10">SUM(C33:V33)</f>
        <v>387628.47979114956</v>
      </c>
    </row>
    <row r="34" spans="1:23" x14ac:dyDescent="0.25">
      <c r="A34" s="31"/>
      <c r="B34" s="4" t="s">
        <v>12</v>
      </c>
      <c r="C34" s="11" t="str">
        <f>IF('[1]4.1f O&amp;M Costs PAN'!BA140=0,"",'[1]4.1f O&amp;M Costs PAN'!BA140)</f>
        <v/>
      </c>
      <c r="D34" s="11" t="str">
        <f>IF('[1]4.1f O&amp;M Costs PAN'!BB140=0,"",'[1]4.1f O&amp;M Costs PAN'!BB140)</f>
        <v/>
      </c>
      <c r="E34" s="11" t="str">
        <f>IF('[1]4.1f O&amp;M Costs PAN'!BC140=0,"",'[1]4.1f O&amp;M Costs PAN'!BC140)</f>
        <v/>
      </c>
      <c r="F34" s="11" t="str">
        <f>IF('[1]4.1f O&amp;M Costs PAN'!BD140=0,"",'[1]4.1f O&amp;M Costs PAN'!BD140)</f>
        <v/>
      </c>
      <c r="G34" s="11">
        <f>IF('[1]4.1f O&amp;M Costs PAN'!BE140=0,"",'[1]4.1f O&amp;M Costs PAN'!BE140)</f>
        <v>1468.9597802886778</v>
      </c>
      <c r="H34" s="11" t="str">
        <f>IF('[1]4.1f O&amp;M Costs PAN'!BF140=0,"",'[1]4.1f O&amp;M Costs PAN'!BF140)</f>
        <v/>
      </c>
      <c r="I34" s="11" t="str">
        <f>IF('[1]4.1f O&amp;M Costs PAN'!BG140=0,"",'[1]4.1f O&amp;M Costs PAN'!BG140)</f>
        <v/>
      </c>
      <c r="J34" s="11" t="str">
        <f>IF('[1]4.1f O&amp;M Costs PAN'!BH140=0,"",'[1]4.1f O&amp;M Costs PAN'!BH140)</f>
        <v/>
      </c>
      <c r="K34" s="11" t="str">
        <f>IF('[1]4.1f O&amp;M Costs PAN'!BI140=0,"",'[1]4.1f O&amp;M Costs PAN'!BI140)</f>
        <v/>
      </c>
      <c r="L34" s="11">
        <f>IF('[1]4.1f O&amp;M Costs PAN'!BJ140=0,"",'[1]4.1f O&amp;M Costs PAN'!BJ140)</f>
        <v>1677.6578006809498</v>
      </c>
      <c r="M34" s="11" t="str">
        <f>IF('[1]4.1f O&amp;M Costs PAN'!BK140=0,"",'[1]4.1f O&amp;M Costs PAN'!BK140)</f>
        <v/>
      </c>
      <c r="N34" s="11" t="str">
        <f>IF('[1]4.1f O&amp;M Costs PAN'!BL140=0,"",'[1]4.1f O&amp;M Costs PAN'!BL140)</f>
        <v/>
      </c>
      <c r="O34" s="11" t="str">
        <f>IF('[1]4.1f O&amp;M Costs PAN'!BM140=0,"",'[1]4.1f O&amp;M Costs PAN'!BM140)</f>
        <v/>
      </c>
      <c r="P34" s="11" t="str">
        <f>IF('[1]4.1f O&amp;M Costs PAN'!BN140=0,"",'[1]4.1f O&amp;M Costs PAN'!BN140)</f>
        <v/>
      </c>
      <c r="Q34" s="11">
        <f>IF('[1]4.1f O&amp;M Costs PAN'!BO140=0,"",'[1]4.1f O&amp;M Costs PAN'!BO140)</f>
        <v>1916.0059614651477</v>
      </c>
      <c r="R34" s="11" t="str">
        <f>IF('[1]4.1f O&amp;M Costs PAN'!BP140=0,"",'[1]4.1f O&amp;M Costs PAN'!BP140)</f>
        <v/>
      </c>
      <c r="S34" s="11" t="str">
        <f>IF('[1]4.1f O&amp;M Costs PAN'!BQ140=0,"",'[1]4.1f O&amp;M Costs PAN'!BQ140)</f>
        <v/>
      </c>
      <c r="T34" s="11" t="str">
        <f>IF('[1]4.1f O&amp;M Costs PAN'!BR140=0,"",'[1]4.1f O&amp;M Costs PAN'!BR140)</f>
        <v/>
      </c>
      <c r="U34" s="11" t="str">
        <f>IF('[1]4.1f O&amp;M Costs PAN'!BS140=0,"",'[1]4.1f O&amp;M Costs PAN'!BS140)</f>
        <v/>
      </c>
      <c r="V34" s="11">
        <f>IF('[1]4.1f O&amp;M Costs PAN'!BT140=0,"",'[1]4.1f O&amp;M Costs PAN'!BT140)</f>
        <v>2188.2167167105945</v>
      </c>
      <c r="W34" s="17">
        <f t="shared" si="10"/>
        <v>7250.8402591453705</v>
      </c>
    </row>
    <row r="35" spans="1:23" x14ac:dyDescent="0.25">
      <c r="A35" s="31"/>
      <c r="B35" s="4" t="s">
        <v>13</v>
      </c>
      <c r="C35" s="11" t="str">
        <f>IF('[1]4.1f O&amp;M Costs PAN'!BA139=0,"",'[1]4.1f O&amp;M Costs PAN'!BA139)</f>
        <v/>
      </c>
      <c r="D35" s="11" t="str">
        <f>IF('[1]4.1f O&amp;M Costs PAN'!BB139=0,"",'[1]4.1f O&amp;M Costs PAN'!BB139)</f>
        <v/>
      </c>
      <c r="E35" s="11" t="str">
        <f>IF('[1]4.1f O&amp;M Costs PAN'!BC139=0,"",'[1]4.1f O&amp;M Costs PAN'!BC139)</f>
        <v/>
      </c>
      <c r="F35" s="11" t="str">
        <f>IF('[1]4.1f O&amp;M Costs PAN'!BD139=0,"",'[1]4.1f O&amp;M Costs PAN'!BD139)</f>
        <v/>
      </c>
      <c r="G35" s="11">
        <f>IF('[1]4.1f O&amp;M Costs PAN'!BE139=0,"",'[1]4.1f O&amp;M Costs PAN'!BE139)</f>
        <v>11751.678242309423</v>
      </c>
      <c r="H35" s="11" t="str">
        <f>IF('[1]4.1f O&amp;M Costs PAN'!BF139=0,"",'[1]4.1f O&amp;M Costs PAN'!BF139)</f>
        <v/>
      </c>
      <c r="I35" s="11" t="str">
        <f>IF('[1]4.1f O&amp;M Costs PAN'!BG139=0,"",'[1]4.1f O&amp;M Costs PAN'!BG139)</f>
        <v/>
      </c>
      <c r="J35" s="11" t="str">
        <f>IF('[1]4.1f O&amp;M Costs PAN'!BH139=0,"",'[1]4.1f O&amp;M Costs PAN'!BH139)</f>
        <v/>
      </c>
      <c r="K35" s="11" t="str">
        <f>IF('[1]4.1f O&amp;M Costs PAN'!BI139=0,"",'[1]4.1f O&amp;M Costs PAN'!BI139)</f>
        <v/>
      </c>
      <c r="L35" s="11">
        <f>IF('[1]4.1f O&amp;M Costs PAN'!BJ139=0,"",'[1]4.1f O&amp;M Costs PAN'!BJ139)</f>
        <v>13421.262405447598</v>
      </c>
      <c r="M35" s="11" t="str">
        <f>IF('[1]4.1f O&amp;M Costs PAN'!BK139=0,"",'[1]4.1f O&amp;M Costs PAN'!BK139)</f>
        <v/>
      </c>
      <c r="N35" s="11" t="str">
        <f>IF('[1]4.1f O&amp;M Costs PAN'!BL139=0,"",'[1]4.1f O&amp;M Costs PAN'!BL139)</f>
        <v/>
      </c>
      <c r="O35" s="11" t="str">
        <f>IF('[1]4.1f O&amp;M Costs PAN'!BM139=0,"",'[1]4.1f O&amp;M Costs PAN'!BM139)</f>
        <v/>
      </c>
      <c r="P35" s="11" t="str">
        <f>IF('[1]4.1f O&amp;M Costs PAN'!BN139=0,"",'[1]4.1f O&amp;M Costs PAN'!BN139)</f>
        <v/>
      </c>
      <c r="Q35" s="11">
        <f>IF('[1]4.1f O&amp;M Costs PAN'!BO139=0,"",'[1]4.1f O&amp;M Costs PAN'!BO139)</f>
        <v>15328.047691721182</v>
      </c>
      <c r="R35" s="11" t="str">
        <f>IF('[1]4.1f O&amp;M Costs PAN'!BP139=0,"",'[1]4.1f O&amp;M Costs PAN'!BP139)</f>
        <v/>
      </c>
      <c r="S35" s="11" t="str">
        <f>IF('[1]4.1f O&amp;M Costs PAN'!BQ139=0,"",'[1]4.1f O&amp;M Costs PAN'!BQ139)</f>
        <v/>
      </c>
      <c r="T35" s="11" t="str">
        <f>IF('[1]4.1f O&amp;M Costs PAN'!BR139=0,"",'[1]4.1f O&amp;M Costs PAN'!BR139)</f>
        <v/>
      </c>
      <c r="U35" s="11" t="str">
        <f>IF('[1]4.1f O&amp;M Costs PAN'!BS139=0,"",'[1]4.1f O&amp;M Costs PAN'!BS139)</f>
        <v/>
      </c>
      <c r="V35" s="11">
        <f>IF('[1]4.1f O&amp;M Costs PAN'!BT139=0,"",'[1]4.1f O&amp;M Costs PAN'!BT139)</f>
        <v>17505.733733684756</v>
      </c>
      <c r="W35" s="17">
        <f t="shared" si="10"/>
        <v>58006.722073162964</v>
      </c>
    </row>
    <row r="36" spans="1:23" x14ac:dyDescent="0.25">
      <c r="A36" s="31"/>
      <c r="B36" s="12" t="s">
        <v>2</v>
      </c>
      <c r="C36" s="17">
        <f>SUM(C33:C35)</f>
        <v>0</v>
      </c>
      <c r="D36" s="17">
        <f>SUM(D33:D35)</f>
        <v>30947.182834398373</v>
      </c>
      <c r="E36" s="17">
        <f t="shared" ref="E36:V36" si="11">SUM(E33:E35)</f>
        <v>0</v>
      </c>
      <c r="F36" s="17">
        <f t="shared" si="11"/>
        <v>32464.415649252987</v>
      </c>
      <c r="G36" s="17">
        <f t="shared" si="11"/>
        <v>13220.638022598101</v>
      </c>
      <c r="H36" s="17">
        <f t="shared" si="11"/>
        <v>34056.951708291985</v>
      </c>
      <c r="I36" s="17">
        <f t="shared" si="11"/>
        <v>0</v>
      </c>
      <c r="J36" s="17">
        <f t="shared" si="11"/>
        <v>35728.57312090609</v>
      </c>
      <c r="K36" s="17">
        <f t="shared" si="11"/>
        <v>0</v>
      </c>
      <c r="L36" s="17">
        <f t="shared" si="11"/>
        <v>52582.174304188236</v>
      </c>
      <c r="M36" s="17">
        <f t="shared" si="11"/>
        <v>0</v>
      </c>
      <c r="N36" s="17">
        <f t="shared" si="11"/>
        <v>39325.170811345008</v>
      </c>
      <c r="O36" s="17">
        <f t="shared" si="11"/>
        <v>0</v>
      </c>
      <c r="P36" s="17">
        <f t="shared" si="11"/>
        <v>41258.71176280082</v>
      </c>
      <c r="Q36" s="17">
        <f t="shared" si="11"/>
        <v>17244.053653186329</v>
      </c>
      <c r="R36" s="17">
        <f t="shared" si="11"/>
        <v>43288.488692178609</v>
      </c>
      <c r="S36" s="17">
        <f t="shared" si="11"/>
        <v>0</v>
      </c>
      <c r="T36" s="17">
        <f t="shared" si="11"/>
        <v>45419.348049743116</v>
      </c>
      <c r="U36" s="17">
        <f t="shared" si="11"/>
        <v>0</v>
      </c>
      <c r="V36" s="17">
        <f t="shared" si="11"/>
        <v>67350.333514568221</v>
      </c>
      <c r="W36" s="17">
        <f>SUM(C36:V36)</f>
        <v>452886.04212345788</v>
      </c>
    </row>
    <row r="37" spans="1:23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5"/>
    </row>
    <row r="38" spans="1:23" x14ac:dyDescent="0.25">
      <c r="A38" s="34" t="str">
        <f>CONCATENATE("2.1.7 Establish ",AD8," ha of agroforestry systems for natural shade in coffee plantations.")</f>
        <v>2.1.7 Establish 0 ha of agroforestry systems for natural shade in coffee plantations.</v>
      </c>
      <c r="B38" s="7" t="s">
        <v>14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f>SUM(C38:V38)</f>
        <v>0</v>
      </c>
    </row>
    <row r="39" spans="1:23" ht="35.450000000000003" customHeight="1" x14ac:dyDescent="0.25">
      <c r="A39" s="34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8"/>
    </row>
    <row r="40" spans="1:23" x14ac:dyDescent="0.25">
      <c r="A40" s="31" t="str">
        <f>CONCATENATE("2.1.8 Establish ",AD9," km of silvopasture systems using diversified living fence arrangements.")</f>
        <v>2.1.8 Establish 165 km of silvopasture systems using diversified living fence arrangements.</v>
      </c>
      <c r="B40" s="4" t="s">
        <v>11</v>
      </c>
      <c r="C40" s="11">
        <f>+IF('[1]4.1f O&amp;M Costs PAN'!BA179+'[1]4.1f O&amp;M Costs PAN'!BA193+'[1]4.1f O&amp;M Costs PAN'!BA194=0,"",'[1]4.1f O&amp;M Costs PAN'!BA179+'[1]4.1f O&amp;M Costs PAN'!BA193+'[1]4.1f O&amp;M Costs PAN'!BA194)</f>
        <v>15498.409597847667</v>
      </c>
      <c r="D40" s="11">
        <f>+IF('[1]4.1f O&amp;M Costs PAN'!BB179+'[1]4.1f O&amp;M Costs PAN'!BB193+'[1]4.1f O&amp;M Costs PAN'!BB194=0,"",'[1]4.1f O&amp;M Costs PAN'!BB179+'[1]4.1f O&amp;M Costs PAN'!BB193+'[1]4.1f O&amp;M Costs PAN'!BB194)</f>
        <v>35490.530408439648</v>
      </c>
      <c r="E40" s="11" t="str">
        <f>+IF('[1]4.1f O&amp;M Costs PAN'!BC179+'[1]4.1f O&amp;M Costs PAN'!BC193+'[1]4.1f O&amp;M Costs PAN'!BC194=0,"",'[1]4.1f O&amp;M Costs PAN'!BC179+'[1]4.1f O&amp;M Costs PAN'!BC193+'[1]4.1f O&amp;M Costs PAN'!BC194)</f>
        <v/>
      </c>
      <c r="F40" s="11">
        <f>+IF('[1]4.1f O&amp;M Costs PAN'!BD179+'[1]4.1f O&amp;M Costs PAN'!BD193+'[1]4.1f O&amp;M Costs PAN'!BD194=0,"",'[1]4.1f O&amp;M Costs PAN'!BD179+'[1]4.1f O&amp;M Costs PAN'!BD193+'[1]4.1f O&amp;M Costs PAN'!BD194)</f>
        <v>37257.771848737262</v>
      </c>
      <c r="G40" s="11" t="str">
        <f>+IF('[1]4.1f O&amp;M Costs PAN'!BE179+'[1]4.1f O&amp;M Costs PAN'!BE193+'[1]4.1f O&amp;M Costs PAN'!BE194=0,"",'[1]4.1f O&amp;M Costs PAN'!BE179+'[1]4.1f O&amp;M Costs PAN'!BE193+'[1]4.1f O&amp;M Costs PAN'!BE194)</f>
        <v/>
      </c>
      <c r="H40" s="11">
        <f>+IF('[1]4.1f O&amp;M Costs PAN'!BF179+'[1]4.1f O&amp;M Costs PAN'!BF193+'[1]4.1f O&amp;M Costs PAN'!BF194=0,"",'[1]4.1f O&amp;M Costs PAN'!BF179+'[1]4.1f O&amp;M Costs PAN'!BF193+'[1]4.1f O&amp;M Costs PAN'!BF194)</f>
        <v>39114.050518119373</v>
      </c>
      <c r="I40" s="11" t="str">
        <f>+IF('[1]4.1f O&amp;M Costs PAN'!BG179+'[1]4.1f O&amp;M Costs PAN'!BG193+'[1]4.1f O&amp;M Costs PAN'!BG194=0,"",'[1]4.1f O&amp;M Costs PAN'!BG179+'[1]4.1f O&amp;M Costs PAN'!BG193+'[1]4.1f O&amp;M Costs PAN'!BG194)</f>
        <v/>
      </c>
      <c r="J40" s="11">
        <f>+IF('[1]4.1f O&amp;M Costs PAN'!BH179+'[1]4.1f O&amp;M Costs PAN'!BH193+'[1]4.1f O&amp;M Costs PAN'!BH194=0,"",'[1]4.1f O&amp;M Costs PAN'!BH179+'[1]4.1f O&amp;M Costs PAN'!BH193+'[1]4.1f O&amp;M Costs PAN'!BH194)</f>
        <v>41063.901978244103</v>
      </c>
      <c r="K40" s="11" t="str">
        <f>+IF('[1]4.1f O&amp;M Costs PAN'!BI179+'[1]4.1f O&amp;M Costs PAN'!BI193+'[1]4.1f O&amp;M Costs PAN'!BI194=0,"",'[1]4.1f O&amp;M Costs PAN'!BI179+'[1]4.1f O&amp;M Costs PAN'!BI193+'[1]4.1f O&amp;M Costs PAN'!BI194)</f>
        <v/>
      </c>
      <c r="L40" s="11">
        <f>+IF('[1]4.1f O&amp;M Costs PAN'!BJ179+'[1]4.1f O&amp;M Costs PAN'!BJ193+'[1]4.1f O&amp;M Costs PAN'!BJ194=0,"",'[1]4.1f O&amp;M Costs PAN'!BJ179+'[1]4.1f O&amp;M Costs PAN'!BJ193+'[1]4.1f O&amp;M Costs PAN'!BJ194)</f>
        <v>43112.095183184581</v>
      </c>
      <c r="M40" s="11" t="str">
        <f>+IF('[1]4.1f O&amp;M Costs PAN'!BK179+'[1]4.1f O&amp;M Costs PAN'!BK193+'[1]4.1f O&amp;M Costs PAN'!BK194=0,"",'[1]4.1f O&amp;M Costs PAN'!BK179+'[1]4.1f O&amp;M Costs PAN'!BK193+'[1]4.1f O&amp;M Costs PAN'!BK194)</f>
        <v/>
      </c>
      <c r="N40" s="11">
        <f>+IF('[1]4.1f O&amp;M Costs PAN'!BL179+'[1]4.1f O&amp;M Costs PAN'!BL193+'[1]4.1f O&amp;M Costs PAN'!BL194=0,"",'[1]4.1f O&amp;M Costs PAN'!BL179+'[1]4.1f O&amp;M Costs PAN'!BL193+'[1]4.1f O&amp;M Costs PAN'!BL194)</f>
        <v>45263.64459940594</v>
      </c>
      <c r="O40" s="11" t="str">
        <f>+IF('[1]4.1f O&amp;M Costs PAN'!BM179+'[1]4.1f O&amp;M Costs PAN'!BM193+'[1]4.1f O&amp;M Costs PAN'!BM194=0,"",'[1]4.1f O&amp;M Costs PAN'!BM179+'[1]4.1f O&amp;M Costs PAN'!BM193+'[1]4.1f O&amp;M Costs PAN'!BM194)</f>
        <v/>
      </c>
      <c r="P40" s="11">
        <f>+IF('[1]4.1f O&amp;M Costs PAN'!BN179+'[1]4.1f O&amp;M Costs PAN'!BN193+'[1]4.1f O&amp;M Costs PAN'!BN194=0,"",'[1]4.1f O&amp;M Costs PAN'!BN179+'[1]4.1f O&amp;M Costs PAN'!BN193+'[1]4.1f O&amp;M Costs PAN'!BN194)</f>
        <v>47523.822960223006</v>
      </c>
      <c r="Q40" s="11" t="str">
        <f>+IF('[1]4.1f O&amp;M Costs PAN'!BO179+'[1]4.1f O&amp;M Costs PAN'!BO193+'[1]4.1f O&amp;M Costs PAN'!BO194=0,"",'[1]4.1f O&amp;M Costs PAN'!BO179+'[1]4.1f O&amp;M Costs PAN'!BO193+'[1]4.1f O&amp;M Costs PAN'!BO194)</f>
        <v/>
      </c>
      <c r="R40" s="11">
        <f>+IF('[1]4.1f O&amp;M Costs PAN'!BP179+'[1]4.1f O&amp;M Costs PAN'!BP193+'[1]4.1f O&amp;M Costs PAN'!BP194=0,"",'[1]4.1f O&amp;M Costs PAN'!BP179+'[1]4.1f O&amp;M Costs PAN'!BP193+'[1]4.1f O&amp;M Costs PAN'!BP194)</f>
        <v>49898.174688187813</v>
      </c>
      <c r="S40" s="11" t="str">
        <f>+IF('[1]4.1f O&amp;M Costs PAN'!BQ179+'[1]4.1f O&amp;M Costs PAN'!BQ193+'[1]4.1f O&amp;M Costs PAN'!BQ194=0,"",'[1]4.1f O&amp;M Costs PAN'!BQ179+'[1]4.1f O&amp;M Costs PAN'!BQ193+'[1]4.1f O&amp;M Costs PAN'!BQ194)</f>
        <v/>
      </c>
      <c r="T40" s="11">
        <f>+IF('[1]4.1f O&amp;M Costs PAN'!BR179+'[1]4.1f O&amp;M Costs PAN'!BR193+'[1]4.1f O&amp;M Costs PAN'!BR194=0,"",'[1]4.1f O&amp;M Costs PAN'!BR179+'[1]4.1f O&amp;M Costs PAN'!BR193+'[1]4.1f O&amp;M Costs PAN'!BR194)</f>
        <v>52392.530020629689</v>
      </c>
      <c r="U40" s="11" t="str">
        <f>+IF('[1]4.1f O&amp;M Costs PAN'!BS179+'[1]4.1f O&amp;M Costs PAN'!BS193+'[1]4.1f O&amp;M Costs PAN'!BS194=0,"",'[1]4.1f O&amp;M Costs PAN'!BS179+'[1]4.1f O&amp;M Costs PAN'!BS193+'[1]4.1f O&amp;M Costs PAN'!BS194)</f>
        <v/>
      </c>
      <c r="V40" s="11">
        <f>+IF('[1]4.1f O&amp;M Costs PAN'!BT179+'[1]4.1f O&amp;M Costs PAN'!BT193+'[1]4.1f O&amp;M Costs PAN'!BT194=0,"",'[1]4.1f O&amp;M Costs PAN'!BT179+'[1]4.1f O&amp;M Costs PAN'!BT193+'[1]4.1f O&amp;M Costs PAN'!BT194)</f>
        <v>55013.019875439713</v>
      </c>
      <c r="W40" s="11">
        <f t="shared" ref="W40:W42" si="12">SUM(C40:V40)</f>
        <v>461627.95167845878</v>
      </c>
    </row>
    <row r="41" spans="1:23" x14ac:dyDescent="0.25">
      <c r="A41" s="31"/>
      <c r="B41" s="4" t="s">
        <v>8</v>
      </c>
      <c r="C41" s="11">
        <f>+IF('[1]4.1f O&amp;M Costs PAN'!BA190=0,"",'[1]4.1f O&amp;M Costs PAN'!BA190)</f>
        <v>2001.0556872209806</v>
      </c>
      <c r="D41" s="11">
        <f>+IF('[1]4.1f O&amp;M Costs PAN'!BB190=0,"",'[1]4.1f O&amp;M Costs PAN'!BB190)</f>
        <v>2054.9339621420636</v>
      </c>
      <c r="E41" s="11">
        <f>+IF('[1]4.1f O&amp;M Costs PAN'!BC190=0,"",'[1]4.1f O&amp;M Costs PAN'!BC190)</f>
        <v>2110.2629055912685</v>
      </c>
      <c r="F41" s="11">
        <f>+IF('[1]4.1f O&amp;M Costs PAN'!BD190=0,"",'[1]4.1f O&amp;M Costs PAN'!BD190)</f>
        <v>2167.0815767103663</v>
      </c>
      <c r="G41" s="11">
        <f>+IF('[1]4.1f O&amp;M Costs PAN'!BE190=0,"",'[1]4.1f O&amp;M Costs PAN'!BE190)</f>
        <v>2225.4300863056019</v>
      </c>
      <c r="H41" s="11" t="str">
        <f>+IF('[1]4.1f O&amp;M Costs PAN'!BF190=0,"",'[1]4.1f O&amp;M Costs PAN'!BF190)</f>
        <v/>
      </c>
      <c r="I41" s="11" t="str">
        <f>+IF('[1]4.1f O&amp;M Costs PAN'!BG190=0,"",'[1]4.1f O&amp;M Costs PAN'!BG190)</f>
        <v/>
      </c>
      <c r="J41" s="11" t="str">
        <f>+IF('[1]4.1f O&amp;M Costs PAN'!BH190=0,"",'[1]4.1f O&amp;M Costs PAN'!BH190)</f>
        <v/>
      </c>
      <c r="K41" s="11" t="str">
        <f>+IF('[1]4.1f O&amp;M Costs PAN'!BI190=0,"",'[1]4.1f O&amp;M Costs PAN'!BI190)</f>
        <v/>
      </c>
      <c r="L41" s="11">
        <f>+IF('[1]4.1f O&amp;M Costs PAN'!BJ190=0,"",'[1]4.1f O&amp;M Costs PAN'!BJ190)</f>
        <v>2541.6013387561693</v>
      </c>
      <c r="M41" s="11" t="str">
        <f>+IF('[1]4.1f O&amp;M Costs PAN'!BK190=0,"",'[1]4.1f O&amp;M Costs PAN'!BK190)</f>
        <v/>
      </c>
      <c r="N41" s="11" t="str">
        <f>+IF('[1]4.1f O&amp;M Costs PAN'!BL190=0,"",'[1]4.1f O&amp;M Costs PAN'!BL190)</f>
        <v/>
      </c>
      <c r="O41" s="11" t="str">
        <f>+IF('[1]4.1f O&amp;M Costs PAN'!BM190=0,"",'[1]4.1f O&amp;M Costs PAN'!BM190)</f>
        <v/>
      </c>
      <c r="P41" s="11" t="str">
        <f>+IF('[1]4.1f O&amp;M Costs PAN'!BN190=0,"",'[1]4.1f O&amp;M Costs PAN'!BN190)</f>
        <v/>
      </c>
      <c r="Q41" s="11">
        <f>+IF('[1]4.1f O&amp;M Costs PAN'!BO190=0,"",'[1]4.1f O&amp;M Costs PAN'!BO190)</f>
        <v>2902.6916661717505</v>
      </c>
      <c r="R41" s="11" t="str">
        <f>+IF('[1]4.1f O&amp;M Costs PAN'!BP190=0,"",'[1]4.1f O&amp;M Costs PAN'!BP190)</f>
        <v/>
      </c>
      <c r="S41" s="11" t="str">
        <f>+IF('[1]4.1f O&amp;M Costs PAN'!BQ190=0,"",'[1]4.1f O&amp;M Costs PAN'!BQ190)</f>
        <v/>
      </c>
      <c r="T41" s="11" t="str">
        <f>+IF('[1]4.1f O&amp;M Costs PAN'!BR190=0,"",'[1]4.1f O&amp;M Costs PAN'!BR190)</f>
        <v/>
      </c>
      <c r="U41" s="11" t="str">
        <f>+IF('[1]4.1f O&amp;M Costs PAN'!BS190=0,"",'[1]4.1f O&amp;M Costs PAN'!BS190)</f>
        <v/>
      </c>
      <c r="V41" s="11">
        <f>+IF('[1]4.1f O&amp;M Costs PAN'!BT190=0,"",'[1]4.1f O&amp;M Costs PAN'!BT190)</f>
        <v>3315.0828103459908</v>
      </c>
      <c r="W41" s="11">
        <f t="shared" si="12"/>
        <v>19318.140033244188</v>
      </c>
    </row>
    <row r="42" spans="1:23" x14ac:dyDescent="0.25">
      <c r="A42" s="31"/>
      <c r="B42" s="4" t="s">
        <v>13</v>
      </c>
      <c r="C42" s="11" t="str">
        <f>+IF('[1]4.1f O&amp;M Costs PAN'!BA189=0,"",'[1]4.1f O&amp;M Costs PAN'!BA189)</f>
        <v/>
      </c>
      <c r="D42" s="11" t="str">
        <f>+IF('[1]4.1f O&amp;M Costs PAN'!BB189=0,"",'[1]4.1f O&amp;M Costs PAN'!BB189)</f>
        <v/>
      </c>
      <c r="E42" s="11" t="str">
        <f>+IF('[1]4.1f O&amp;M Costs PAN'!BC189=0,"",'[1]4.1f O&amp;M Costs PAN'!BC189)</f>
        <v/>
      </c>
      <c r="F42" s="11" t="str">
        <f>+IF('[1]4.1f O&amp;M Costs PAN'!BD189=0,"",'[1]4.1f O&amp;M Costs PAN'!BD189)</f>
        <v/>
      </c>
      <c r="G42" s="11">
        <f>+IF('[1]4.1f O&amp;M Costs PAN'!BE189=0,"",'[1]4.1f O&amp;M Costs PAN'!BE189)</f>
        <v>11610.939580724878</v>
      </c>
      <c r="H42" s="11" t="str">
        <f>+IF('[1]4.1f O&amp;M Costs PAN'!BF189=0,"",'[1]4.1f O&amp;M Costs PAN'!BF189)</f>
        <v/>
      </c>
      <c r="I42" s="11" t="str">
        <f>+IF('[1]4.1f O&amp;M Costs PAN'!BG189=0,"",'[1]4.1f O&amp;M Costs PAN'!BG189)</f>
        <v/>
      </c>
      <c r="J42" s="11" t="str">
        <f>+IF('[1]4.1f O&amp;M Costs PAN'!BH189=0,"",'[1]4.1f O&amp;M Costs PAN'!BH189)</f>
        <v/>
      </c>
      <c r="K42" s="11" t="str">
        <f>+IF('[1]4.1f O&amp;M Costs PAN'!BI189=0,"",'[1]4.1f O&amp;M Costs PAN'!BI189)</f>
        <v/>
      </c>
      <c r="L42" s="11">
        <f>+IF('[1]4.1f O&amp;M Costs PAN'!BJ189=0,"",'[1]4.1f O&amp;M Costs PAN'!BJ189)</f>
        <v>13260.528723945232</v>
      </c>
      <c r="M42" s="11" t="str">
        <f>+IF('[1]4.1f O&amp;M Costs PAN'!BK189=0,"",'[1]4.1f O&amp;M Costs PAN'!BK189)</f>
        <v/>
      </c>
      <c r="N42" s="11" t="str">
        <f>+IF('[1]4.1f O&amp;M Costs PAN'!BL189=0,"",'[1]4.1f O&amp;M Costs PAN'!BL189)</f>
        <v/>
      </c>
      <c r="O42" s="11" t="str">
        <f>+IF('[1]4.1f O&amp;M Costs PAN'!BM189=0,"",'[1]4.1f O&amp;M Costs PAN'!BM189)</f>
        <v/>
      </c>
      <c r="P42" s="11" t="str">
        <f>+IF('[1]4.1f O&amp;M Costs PAN'!BN189=0,"",'[1]4.1f O&amp;M Costs PAN'!BN189)</f>
        <v/>
      </c>
      <c r="Q42" s="11">
        <f>+IF('[1]4.1f O&amp;M Costs PAN'!BO189=0,"",'[1]4.1f O&amp;M Costs PAN'!BO189)</f>
        <v>15144.478258287394</v>
      </c>
      <c r="R42" s="11" t="str">
        <f>+IF('[1]4.1f O&amp;M Costs PAN'!BP189=0,"",'[1]4.1f O&amp;M Costs PAN'!BP189)</f>
        <v/>
      </c>
      <c r="S42" s="11" t="str">
        <f>+IF('[1]4.1f O&amp;M Costs PAN'!BQ189=0,"",'[1]4.1f O&amp;M Costs PAN'!BQ189)</f>
        <v/>
      </c>
      <c r="T42" s="11" t="str">
        <f>+IF('[1]4.1f O&amp;M Costs PAN'!BR189=0,"",'[1]4.1f O&amp;M Costs PAN'!BR189)</f>
        <v/>
      </c>
      <c r="U42" s="11" t="str">
        <f>+IF('[1]4.1f O&amp;M Costs PAN'!BS189=0,"",'[1]4.1f O&amp;M Costs PAN'!BS189)</f>
        <v/>
      </c>
      <c r="V42" s="11">
        <f>+IF('[1]4.1f O&amp;M Costs PAN'!BT189=0,"",'[1]4.1f O&amp;M Costs PAN'!BT189)</f>
        <v>17296.084227892126</v>
      </c>
      <c r="W42" s="11">
        <f t="shared" si="12"/>
        <v>57312.030790849632</v>
      </c>
    </row>
    <row r="43" spans="1:23" x14ac:dyDescent="0.25">
      <c r="A43" s="31"/>
      <c r="B43" s="12" t="s">
        <v>2</v>
      </c>
      <c r="C43" s="16">
        <f>SUM(C40:C42)</f>
        <v>17499.465285068647</v>
      </c>
      <c r="D43" s="16">
        <f t="shared" ref="D43:V43" si="13">SUM(D40:D42)</f>
        <v>37545.464370581714</v>
      </c>
      <c r="E43" s="16">
        <f t="shared" si="13"/>
        <v>2110.2629055912685</v>
      </c>
      <c r="F43" s="16">
        <f t="shared" si="13"/>
        <v>39424.853425447625</v>
      </c>
      <c r="G43" s="16">
        <f t="shared" si="13"/>
        <v>13836.36966703048</v>
      </c>
      <c r="H43" s="16">
        <f t="shared" si="13"/>
        <v>39114.050518119373</v>
      </c>
      <c r="I43" s="16">
        <f t="shared" si="13"/>
        <v>0</v>
      </c>
      <c r="J43" s="16">
        <f t="shared" si="13"/>
        <v>41063.901978244103</v>
      </c>
      <c r="K43" s="16">
        <f t="shared" si="13"/>
        <v>0</v>
      </c>
      <c r="L43" s="16">
        <f t="shared" si="13"/>
        <v>58914.22524588598</v>
      </c>
      <c r="M43" s="16">
        <f t="shared" si="13"/>
        <v>0</v>
      </c>
      <c r="N43" s="16">
        <f t="shared" si="13"/>
        <v>45263.64459940594</v>
      </c>
      <c r="O43" s="16">
        <f t="shared" si="13"/>
        <v>0</v>
      </c>
      <c r="P43" s="16">
        <f t="shared" si="13"/>
        <v>47523.822960223006</v>
      </c>
      <c r="Q43" s="16">
        <f t="shared" si="13"/>
        <v>18047.169924459144</v>
      </c>
      <c r="R43" s="16">
        <f t="shared" si="13"/>
        <v>49898.174688187813</v>
      </c>
      <c r="S43" s="16">
        <f t="shared" si="13"/>
        <v>0</v>
      </c>
      <c r="T43" s="16">
        <f t="shared" si="13"/>
        <v>52392.530020629689</v>
      </c>
      <c r="U43" s="16">
        <f t="shared" si="13"/>
        <v>0</v>
      </c>
      <c r="V43" s="16">
        <f t="shared" si="13"/>
        <v>75624.18691367784</v>
      </c>
      <c r="W43" s="17">
        <f>SUM(C43:V43)</f>
        <v>538258.12250255258</v>
      </c>
    </row>
    <row r="44" spans="1:23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5"/>
    </row>
    <row r="45" spans="1:23" x14ac:dyDescent="0.25">
      <c r="A45" s="34" t="str">
        <f>CONCATENATE("2.1.9 Establish ",AD10," ha of silvopasture systems using individual trees.")</f>
        <v>2.1.9 Establish 165 ha of silvopasture systems using individual trees.</v>
      </c>
      <c r="B45" s="7" t="s">
        <v>14</v>
      </c>
      <c r="C45" s="13">
        <f>+IF('[1]4.1f O&amp;M Costs PAN'!BA212+'[1]4.1f O&amp;M Costs PAN'!BA220-C46=0,"",'[1]4.1f O&amp;M Costs PAN'!BA212+'[1]4.1f O&amp;M Costs PAN'!BA220-C46)</f>
        <v>1834.8112491822831</v>
      </c>
      <c r="D45" s="13">
        <f>+IF('[1]4.1f O&amp;M Costs PAN'!BB212+'[1]4.1f O&amp;M Costs PAN'!BB220-D46=0,"",'[1]4.1f O&amp;M Costs PAN'!BB212+'[1]4.1f O&amp;M Costs PAN'!BB220-D46)</f>
        <v>1874.4522329609154</v>
      </c>
      <c r="E45" s="13" t="str">
        <f>IF(E46="","",+IF('[1]4.1f O&amp;M Costs PAN'!BC212+'[1]4.1f O&amp;M Costs PAN'!BC220-E46=0,"",'[1]4.1f O&amp;M Costs PAN'!BC212+'[1]4.1f O&amp;M Costs PAN'!BC220-E46))</f>
        <v/>
      </c>
      <c r="F45" s="13" t="str">
        <f>IF(F46="","",+IF('[1]4.1f O&amp;M Costs PAN'!BD212+'[1]4.1f O&amp;M Costs PAN'!BD220-F46=0,"",'[1]4.1f O&amp;M Costs PAN'!BD212+'[1]4.1f O&amp;M Costs PAN'!BD220-F46))</f>
        <v/>
      </c>
      <c r="G45" s="13" t="str">
        <f>IF(G46="","",+IF('[1]4.1f O&amp;M Costs PAN'!BE212+'[1]4.1f O&amp;M Costs PAN'!BE220-G46=0,"",'[1]4.1f O&amp;M Costs PAN'!BE212+'[1]4.1f O&amp;M Costs PAN'!BE220-G46))</f>
        <v/>
      </c>
      <c r="H45" s="13" t="str">
        <f>IF(H46="","",+IF('[1]4.1f O&amp;M Costs PAN'!BF212+'[1]4.1f O&amp;M Costs PAN'!BF220-H46=0,"",'[1]4.1f O&amp;M Costs PAN'!BF212+'[1]4.1f O&amp;M Costs PAN'!BF220-H46))</f>
        <v/>
      </c>
      <c r="I45" s="13" t="str">
        <f>IF(I46="","",+IF('[1]4.1f O&amp;M Costs PAN'!BG212+'[1]4.1f O&amp;M Costs PAN'!BG220-I46=0,"",'[1]4.1f O&amp;M Costs PAN'!BG212+'[1]4.1f O&amp;M Costs PAN'!BG220-I46))</f>
        <v/>
      </c>
      <c r="J45" s="13" t="str">
        <f>IF(J46="","",+IF('[1]4.1f O&amp;M Costs PAN'!BH212+'[1]4.1f O&amp;M Costs PAN'!BH220-J46=0,"",'[1]4.1f O&amp;M Costs PAN'!BH212+'[1]4.1f O&amp;M Costs PAN'!BH220-J46))</f>
        <v/>
      </c>
      <c r="K45" s="13" t="str">
        <f>IF(K46="","",+IF('[1]4.1f O&amp;M Costs PAN'!BI212+'[1]4.1f O&amp;M Costs PAN'!BI220-K46=0,"",'[1]4.1f O&amp;M Costs PAN'!BI212+'[1]4.1f O&amp;M Costs PAN'!BI220-K46))</f>
        <v/>
      </c>
      <c r="L45" s="13">
        <f>IF(L46="","",+IF('[1]4.1f O&amp;M Costs PAN'!BJ212+'[1]4.1f O&amp;M Costs PAN'!BJ220-L46=0,"",'[1]4.1f O&amp;M Costs PAN'!BJ212+'[1]4.1f O&amp;M Costs PAN'!BJ220-L46))</f>
        <v>2224.0177356014683</v>
      </c>
      <c r="M45" s="13">
        <f>IF(M46="","",+IF('[1]4.1f O&amp;M Costs PAN'!BK212+'[1]4.1f O&amp;M Costs PAN'!BK220-M46=0,"",'[1]4.1f O&amp;M Costs PAN'!BK212+'[1]4.1f O&amp;M Costs PAN'!BK220-M46))</f>
        <v>2272.0675014940934</v>
      </c>
      <c r="N45" s="13" t="str">
        <f>IF(N46="","",+IF('[1]4.1f O&amp;M Costs PAN'!BL212+'[1]4.1f O&amp;M Costs PAN'!BL220-N46=0,"",'[1]4.1f O&amp;M Costs PAN'!BL212+'[1]4.1f O&amp;M Costs PAN'!BL220-N46))</f>
        <v/>
      </c>
      <c r="O45" s="13" t="str">
        <f>IF(O46="","",+IF('[1]4.1f O&amp;M Costs PAN'!BM212+'[1]4.1f O&amp;M Costs PAN'!BM220-O46=0,"",'[1]4.1f O&amp;M Costs PAN'!BM212+'[1]4.1f O&amp;M Costs PAN'!BM220-O46))</f>
        <v/>
      </c>
      <c r="P45" s="13" t="str">
        <f>IF(P46="","",+IF('[1]4.1f O&amp;M Costs PAN'!BN212+'[1]4.1f O&amp;M Costs PAN'!BN220-P46=0,"",'[1]4.1f O&amp;M Costs PAN'!BN212+'[1]4.1f O&amp;M Costs PAN'!BN220-P46))</f>
        <v/>
      </c>
      <c r="Q45" s="13" t="str">
        <f>IF(Q46="","",+IF('[1]4.1f O&amp;M Costs PAN'!BO212+'[1]4.1f O&amp;M Costs PAN'!BO220-Q46=0,"",'[1]4.1f O&amp;M Costs PAN'!BO212+'[1]4.1f O&amp;M Costs PAN'!BO220-Q46))</f>
        <v/>
      </c>
      <c r="R45" s="13" t="str">
        <f>IF(R46="","",+IF('[1]4.1f O&amp;M Costs PAN'!BP212+'[1]4.1f O&amp;M Costs PAN'!BP220-R46=0,"",'[1]4.1f O&amp;M Costs PAN'!BP212+'[1]4.1f O&amp;M Costs PAN'!BP220-R46))</f>
        <v/>
      </c>
      <c r="S45" s="13" t="str">
        <f>IF(S46="","",+IF('[1]4.1f O&amp;M Costs PAN'!BQ212+'[1]4.1f O&amp;M Costs PAN'!BQ220-S46=0,"",'[1]4.1f O&amp;M Costs PAN'!BQ212+'[1]4.1f O&amp;M Costs PAN'!BQ220-S46))</f>
        <v/>
      </c>
      <c r="T45" s="13" t="str">
        <f>IF(T46="","",+IF('[1]4.1f O&amp;M Costs PAN'!BR212+'[1]4.1f O&amp;M Costs PAN'!BR220-T46=0,"",'[1]4.1f O&amp;M Costs PAN'!BR212+'[1]4.1f O&amp;M Costs PAN'!BR220-T46))</f>
        <v/>
      </c>
      <c r="U45" s="13" t="str">
        <f>IF(U46="","",+IF('[1]4.1f O&amp;M Costs PAN'!BS212+'[1]4.1f O&amp;M Costs PAN'!BS220-U46=0,"",'[1]4.1f O&amp;M Costs PAN'!BS212+'[1]4.1f O&amp;M Costs PAN'!BS220-U46))</f>
        <v/>
      </c>
      <c r="V45" s="13">
        <f>IF(V46="","",+IF('[1]4.1f O&amp;M Costs PAN'!BT212+'[1]4.1f O&amp;M Costs PAN'!BT220-V46=0,"",'[1]4.1f O&amp;M Costs PAN'!BT212+'[1]4.1f O&amp;M Costs PAN'!BT220-V46))</f>
        <v>2754.0262912921389</v>
      </c>
      <c r="W45" s="15">
        <f>SUM(C45:V45)</f>
        <v>10959.375010530899</v>
      </c>
    </row>
    <row r="46" spans="1:23" x14ac:dyDescent="0.25">
      <c r="A46" s="34"/>
      <c r="B46" s="7" t="s">
        <v>15</v>
      </c>
      <c r="C46" s="13">
        <f>+IF('[1]4.1f O&amp;M Costs PAN'!BA209+'[1]4.1f O&amp;M Costs PAN'!BA219=0,"",'[1]4.1f O&amp;M Costs PAN'!BA209+'[1]4.1f O&amp;M Costs PAN'!BA219)</f>
        <v>13269.006276679702</v>
      </c>
      <c r="D46" s="13">
        <f>+IF('[1]4.1f O&amp;M Costs PAN'!BB209+'[1]4.1f O&amp;M Costs PAN'!BB219=0,"",'[1]4.1f O&amp;M Costs PAN'!BB209+'[1]4.1f O&amp;M Costs PAN'!BB219)</f>
        <v>13555.682338212908</v>
      </c>
      <c r="E46" s="13" t="str">
        <f>+IF('[1]4.1f O&amp;M Costs PAN'!BC209+'[1]4.1f O&amp;M Costs PAN'!BC219=0,"",'[1]4.1f O&amp;M Costs PAN'!BC209+'[1]4.1f O&amp;M Costs PAN'!BC219)</f>
        <v/>
      </c>
      <c r="F46" s="13" t="str">
        <f>+IF('[1]4.1f O&amp;M Costs PAN'!BD209+'[1]4.1f O&amp;M Costs PAN'!BD219=0,"",'[1]4.1f O&amp;M Costs PAN'!BD209+'[1]4.1f O&amp;M Costs PAN'!BD219)</f>
        <v/>
      </c>
      <c r="G46" s="13" t="str">
        <f>+IF('[1]4.1f O&amp;M Costs PAN'!BE209+'[1]4.1f O&amp;M Costs PAN'!BE219=0,"",'[1]4.1f O&amp;M Costs PAN'!BE209+'[1]4.1f O&amp;M Costs PAN'!BE219)</f>
        <v/>
      </c>
      <c r="H46" s="13" t="str">
        <f>+IF('[1]4.1f O&amp;M Costs PAN'!BF209+'[1]4.1f O&amp;M Costs PAN'!BF219=0,"",'[1]4.1f O&amp;M Costs PAN'!BF209+'[1]4.1f O&amp;M Costs PAN'!BF219)</f>
        <v/>
      </c>
      <c r="I46" s="13" t="str">
        <f>+IF('[1]4.1f O&amp;M Costs PAN'!BG209+'[1]4.1f O&amp;M Costs PAN'!BG219=0,"",'[1]4.1f O&amp;M Costs PAN'!BG209+'[1]4.1f O&amp;M Costs PAN'!BG219)</f>
        <v/>
      </c>
      <c r="J46" s="13" t="str">
        <f>+IF('[1]4.1f O&amp;M Costs PAN'!BH209+'[1]4.1f O&amp;M Costs PAN'!BH219=0,"",'[1]4.1f O&amp;M Costs PAN'!BH209+'[1]4.1f O&amp;M Costs PAN'!BH219)</f>
        <v/>
      </c>
      <c r="K46" s="13" t="str">
        <f>+IF('[1]4.1f O&amp;M Costs PAN'!BI209+'[1]4.1f O&amp;M Costs PAN'!BI219=0,"",'[1]4.1f O&amp;M Costs PAN'!BI209+'[1]4.1f O&amp;M Costs PAN'!BI219)</f>
        <v/>
      </c>
      <c r="L46" s="13">
        <f>+IF('[1]4.1f O&amp;M Costs PAN'!BJ209+'[1]4.1f O&amp;M Costs PAN'!BJ219=0,"",'[1]4.1f O&amp;M Costs PAN'!BJ209+'[1]4.1f O&amp;M Costs PAN'!BJ219)</f>
        <v>16083.673623809947</v>
      </c>
      <c r="M46" s="13">
        <f>+IF('[1]4.1f O&amp;M Costs PAN'!BK209+'[1]4.1f O&amp;M Costs PAN'!BK219=0,"",'[1]4.1f O&amp;M Costs PAN'!BK209+'[1]4.1f O&amp;M Costs PAN'!BK219)</f>
        <v>16431.160399633001</v>
      </c>
      <c r="N46" s="13" t="str">
        <f>+IF('[1]4.1f O&amp;M Costs PAN'!BL209+'[1]4.1f O&amp;M Costs PAN'!BL219=0,"",'[1]4.1f O&amp;M Costs PAN'!BL209+'[1]4.1f O&amp;M Costs PAN'!BL219)</f>
        <v/>
      </c>
      <c r="O46" s="13" t="str">
        <f>+IF('[1]4.1f O&amp;M Costs PAN'!BM209+'[1]4.1f O&amp;M Costs PAN'!BM219=0,"",'[1]4.1f O&amp;M Costs PAN'!BM209+'[1]4.1f O&amp;M Costs PAN'!BM219)</f>
        <v/>
      </c>
      <c r="P46" s="13" t="str">
        <f>+IF('[1]4.1f O&amp;M Costs PAN'!BN209+'[1]4.1f O&amp;M Costs PAN'!BN219=0,"",'[1]4.1f O&amp;M Costs PAN'!BN209+'[1]4.1f O&amp;M Costs PAN'!BN219)</f>
        <v/>
      </c>
      <c r="Q46" s="13" t="str">
        <f>+IF('[1]4.1f O&amp;M Costs PAN'!BO209+'[1]4.1f O&amp;M Costs PAN'!BO219=0,"",'[1]4.1f O&amp;M Costs PAN'!BO209+'[1]4.1f O&amp;M Costs PAN'!BO219)</f>
        <v/>
      </c>
      <c r="R46" s="13" t="str">
        <f>+IF('[1]4.1f O&amp;M Costs PAN'!BP209+'[1]4.1f O&amp;M Costs PAN'!BP219=0,"",'[1]4.1f O&amp;M Costs PAN'!BP209+'[1]4.1f O&amp;M Costs PAN'!BP219)</f>
        <v/>
      </c>
      <c r="S46" s="13" t="str">
        <f>+IF('[1]4.1f O&amp;M Costs PAN'!BQ209+'[1]4.1f O&amp;M Costs PAN'!BQ219=0,"",'[1]4.1f O&amp;M Costs PAN'!BQ209+'[1]4.1f O&amp;M Costs PAN'!BQ219)</f>
        <v/>
      </c>
      <c r="T46" s="13" t="str">
        <f>+IF('[1]4.1f O&amp;M Costs PAN'!BR209+'[1]4.1f O&amp;M Costs PAN'!BR219=0,"",'[1]4.1f O&amp;M Costs PAN'!BR209+'[1]4.1f O&amp;M Costs PAN'!BR219)</f>
        <v/>
      </c>
      <c r="U46" s="13" t="str">
        <f>+IF('[1]4.1f O&amp;M Costs PAN'!BS209+'[1]4.1f O&amp;M Costs PAN'!BS219=0,"",'[1]4.1f O&amp;M Costs PAN'!BS209+'[1]4.1f O&amp;M Costs PAN'!BS219)</f>
        <v/>
      </c>
      <c r="V46" s="13">
        <f>+IF('[1]4.1f O&amp;M Costs PAN'!BT209+'[1]4.1f O&amp;M Costs PAN'!BT219=0,"",'[1]4.1f O&amp;M Costs PAN'!BT209+'[1]4.1f O&amp;M Costs PAN'!BT219)</f>
        <v>19916.594778663177</v>
      </c>
      <c r="W46" s="15">
        <f>SUM(C46:V46)</f>
        <v>79256.117416998735</v>
      </c>
    </row>
    <row r="47" spans="1:23" x14ac:dyDescent="0.25">
      <c r="A47" s="34"/>
      <c r="B47" s="14" t="s">
        <v>2</v>
      </c>
      <c r="C47" s="15">
        <f>+C46+C45</f>
        <v>15103.817525861985</v>
      </c>
      <c r="D47" s="15">
        <f t="shared" ref="D47" si="14">+D46+D45</f>
        <v>15430.134571173823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f t="shared" ref="L47:V47" si="15">IF(L46="","",+L46+L45)</f>
        <v>18307.691359411416</v>
      </c>
      <c r="M47" s="15">
        <f t="shared" si="15"/>
        <v>18703.227901127095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f t="shared" si="15"/>
        <v>22670.621069955316</v>
      </c>
      <c r="W47" s="15">
        <f>SUM(C47:V47)</f>
        <v>90215.492427529636</v>
      </c>
    </row>
    <row r="48" spans="1:23" x14ac:dyDescent="0.25">
      <c r="A48" s="34"/>
      <c r="B48" s="33" t="s">
        <v>2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8"/>
    </row>
    <row r="49" spans="1:23" x14ac:dyDescent="0.25">
      <c r="A49" s="31" t="str">
        <f>CONCATENATE("2.1.10 Establish ",AD6," ha of sustainable fuelwood and timber plantations.")</f>
        <v>2.1.10 Establish 515 ha of sustainable fuelwood and timber plantations.</v>
      </c>
      <c r="B49" s="4" t="s">
        <v>4</v>
      </c>
      <c r="C49" s="17" t="str">
        <f>IF('[1]4.1f O&amp;M Costs PAN'!BA105=0,"",'[1]4.1f O&amp;M Costs PAN'!BA105)</f>
        <v/>
      </c>
      <c r="D49" s="11">
        <f>IF('[1]4.1f O&amp;M Costs PAN'!BB105=0,"",'[1]4.1f O&amp;M Costs PAN'!BB105)</f>
        <v>9393.4243519843803</v>
      </c>
      <c r="E49" s="11" t="str">
        <f>IF('[1]4.1f O&amp;M Costs PAN'!BC105=0,"",'[1]4.1f O&amp;M Costs PAN'!BC105)</f>
        <v/>
      </c>
      <c r="F49" s="11">
        <f>IF('[1]4.1f O&amp;M Costs PAN'!BD105=0,"",'[1]4.1f O&amp;M Costs PAN'!BD105)</f>
        <v>9803.6976587768713</v>
      </c>
      <c r="G49" s="11" t="str">
        <f>IF('[1]4.1f O&amp;M Costs PAN'!BE105=0,"",'[1]4.1f O&amp;M Costs PAN'!BE105)</f>
        <v/>
      </c>
      <c r="H49" s="11">
        <f>IF('[1]4.1f O&amp;M Costs PAN'!BF105=0,"",'[1]4.1f O&amp;M Costs PAN'!BF105)</f>
        <v>10231.890329153837</v>
      </c>
      <c r="I49" s="11" t="str">
        <f>IF('[1]4.1f O&amp;M Costs PAN'!BG105=0,"",'[1]4.1f O&amp;M Costs PAN'!BG105)</f>
        <v/>
      </c>
      <c r="J49" s="11">
        <f>IF('[1]4.1f O&amp;M Costs PAN'!BH105=0,"",'[1]4.1f O&amp;M Costs PAN'!BH105)</f>
        <v>10678.785020885</v>
      </c>
      <c r="K49" s="11" t="str">
        <f>IF('[1]4.1f O&amp;M Costs PAN'!BI105=0,"",'[1]4.1f O&amp;M Costs PAN'!BI105)</f>
        <v/>
      </c>
      <c r="L49" s="11">
        <f>IF('[1]4.1f O&amp;M Costs PAN'!BJ105=0,"",'[1]4.1f O&amp;M Costs PAN'!BJ105)</f>
        <v>11145.198575609489</v>
      </c>
      <c r="M49" s="11" t="str">
        <f>IF('[1]4.1f O&amp;M Costs PAN'!BK105=0,"",'[1]4.1f O&amp;M Costs PAN'!BK105)</f>
        <v/>
      </c>
      <c r="N49" s="11">
        <f>IF('[1]4.1f O&amp;M Costs PAN'!BL105=0,"",'[1]4.1f O&amp;M Costs PAN'!BL105)</f>
        <v>11631.983511872731</v>
      </c>
      <c r="O49" s="11" t="str">
        <f>IF('[1]4.1f O&amp;M Costs PAN'!BM105=0,"",'[1]4.1f O&amp;M Costs PAN'!BM105)</f>
        <v/>
      </c>
      <c r="P49" s="11">
        <f>IF('[1]4.1f O&amp;M Costs PAN'!BN105=0,"",'[1]4.1f O&amp;M Costs PAN'!BN105)</f>
        <v>12140.029583374186</v>
      </c>
      <c r="Q49" s="11" t="str">
        <f>IF('[1]4.1f O&amp;M Costs PAN'!BO105=0,"",'[1]4.1f O&amp;M Costs PAN'!BO105)</f>
        <v/>
      </c>
      <c r="R49" s="11">
        <f>IF('[1]4.1f O&amp;M Costs PAN'!BP105=0,"",'[1]4.1f O&amp;M Costs PAN'!BP105)</f>
        <v>12670.265405274153</v>
      </c>
      <c r="S49" s="11" t="str">
        <f>IF('[1]4.1f O&amp;M Costs PAN'!BQ105=0,"",'[1]4.1f O&amp;M Costs PAN'!BQ105)</f>
        <v/>
      </c>
      <c r="T49" s="11">
        <f>IF('[1]4.1f O&amp;M Costs PAN'!BR105=0,"",'[1]4.1f O&amp;M Costs PAN'!BR105)</f>
        <v>13223.660151532176</v>
      </c>
      <c r="U49" s="11" t="str">
        <f>IF('[1]4.1f O&amp;M Costs PAN'!BS105=0,"",'[1]4.1f O&amp;M Costs PAN'!BS105)</f>
        <v/>
      </c>
      <c r="V49" s="11">
        <f>IF('[1]4.1f O&amp;M Costs PAN'!BT105=0,"",'[1]4.1f O&amp;M Costs PAN'!BT105)</f>
        <v>13801.225326379526</v>
      </c>
      <c r="W49" s="17">
        <f t="shared" ref="W49:W54" si="16">SUM(C49:V49)</f>
        <v>114720.15991484236</v>
      </c>
    </row>
    <row r="50" spans="1:23" x14ac:dyDescent="0.25">
      <c r="A50" s="31"/>
      <c r="B50" s="4" t="s">
        <v>5</v>
      </c>
      <c r="C50" s="11" t="str">
        <f>IF('[1]4.1f O&amp;M Costs PAN'!BA115=0,"",'[1]4.1f O&amp;M Costs PAN'!BA115)</f>
        <v/>
      </c>
      <c r="D50" s="11" t="str">
        <f>IF('[1]4.1f O&amp;M Costs PAN'!BB115=0,"",'[1]4.1f O&amp;M Costs PAN'!BB115)</f>
        <v/>
      </c>
      <c r="E50" s="11" t="str">
        <f>IF('[1]4.1f O&amp;M Costs PAN'!BC115=0,"",'[1]4.1f O&amp;M Costs PAN'!BC115)</f>
        <v/>
      </c>
      <c r="F50" s="11" t="str">
        <f>IF('[1]4.1f O&amp;M Costs PAN'!BD115=0,"",'[1]4.1f O&amp;M Costs PAN'!BD115)</f>
        <v/>
      </c>
      <c r="G50" s="11">
        <f>IF('[1]4.1f O&amp;M Costs PAN'!BE115=0,"",'[1]4.1f O&amp;M Costs PAN'!BE115)</f>
        <v>9060.0513395050202</v>
      </c>
      <c r="H50" s="11" t="str">
        <f>IF('[1]4.1f O&amp;M Costs PAN'!BF115=0,"",'[1]4.1f O&amp;M Costs PAN'!BF115)</f>
        <v/>
      </c>
      <c r="I50" s="11" t="str">
        <f>IF('[1]4.1f O&amp;M Costs PAN'!BG115=0,"",'[1]4.1f O&amp;M Costs PAN'!BG115)</f>
        <v/>
      </c>
      <c r="J50" s="11" t="str">
        <f>IF('[1]4.1f O&amp;M Costs PAN'!BH115=0,"",'[1]4.1f O&amp;M Costs PAN'!BH115)</f>
        <v/>
      </c>
      <c r="K50" s="11" t="str">
        <f>IF('[1]4.1f O&amp;M Costs PAN'!BI115=0,"",'[1]4.1f O&amp;M Costs PAN'!BI115)</f>
        <v/>
      </c>
      <c r="L50" s="11">
        <f>IF('[1]4.1f O&amp;M Costs PAN'!BJ115=0,"",'[1]4.1f O&amp;M Costs PAN'!BJ115)</f>
        <v>10347.23074671484</v>
      </c>
      <c r="M50" s="11" t="str">
        <f>IF('[1]4.1f O&amp;M Costs PAN'!BK115=0,"",'[1]4.1f O&amp;M Costs PAN'!BK115)</f>
        <v/>
      </c>
      <c r="N50" s="11" t="str">
        <f>IF('[1]4.1f O&amp;M Costs PAN'!BL115=0,"",'[1]4.1f O&amp;M Costs PAN'!BL115)</f>
        <v/>
      </c>
      <c r="O50" s="11" t="str">
        <f>IF('[1]4.1f O&amp;M Costs PAN'!BM115=0,"",'[1]4.1f O&amp;M Costs PAN'!BM115)</f>
        <v/>
      </c>
      <c r="P50" s="11" t="str">
        <f>IF('[1]4.1f O&amp;M Costs PAN'!BN115=0,"",'[1]4.1f O&amp;M Costs PAN'!BN115)</f>
        <v/>
      </c>
      <c r="Q50" s="11">
        <f>IF('[1]4.1f O&amp;M Costs PAN'!BO115=0,"",'[1]4.1f O&amp;M Costs PAN'!BO115)</f>
        <v>11817.282277300012</v>
      </c>
      <c r="R50" s="11" t="str">
        <f>IF('[1]4.1f O&amp;M Costs PAN'!BP115=0,"",'[1]4.1f O&amp;M Costs PAN'!BP115)</f>
        <v/>
      </c>
      <c r="S50" s="11" t="str">
        <f>IF('[1]4.1f O&amp;M Costs PAN'!BQ115=0,"",'[1]4.1f O&amp;M Costs PAN'!BQ115)</f>
        <v/>
      </c>
      <c r="T50" s="11" t="str">
        <f>IF('[1]4.1f O&amp;M Costs PAN'!BR115=0,"",'[1]4.1f O&amp;M Costs PAN'!BR115)</f>
        <v/>
      </c>
      <c r="U50" s="11" t="str">
        <f>IF('[1]4.1f O&amp;M Costs PAN'!BS115=0,"",'[1]4.1f O&amp;M Costs PAN'!BS115)</f>
        <v/>
      </c>
      <c r="V50" s="11">
        <f>IF('[1]4.1f O&amp;M Costs PAN'!BT115=0,"",'[1]4.1f O&amp;M Costs PAN'!BT115)</f>
        <v>13496.186935400674</v>
      </c>
      <c r="W50" s="17">
        <f t="shared" si="16"/>
        <v>44720.751298920542</v>
      </c>
    </row>
    <row r="51" spans="1:23" x14ac:dyDescent="0.25">
      <c r="A51" s="31"/>
      <c r="B51" s="4" t="s">
        <v>6</v>
      </c>
      <c r="C51" s="11">
        <f>IF('[1]4.1f O&amp;M Costs PAN'!BA106=0,"",'[1]4.1f O&amp;M Costs PAN'!BA106)</f>
        <v>27584.315619724519</v>
      </c>
      <c r="D51" s="11">
        <f>IF('[1]4.1f O&amp;M Costs PAN'!BB106=0,"",'[1]4.1f O&amp;M Costs PAN'!BB106)</f>
        <v>28180.273055953137</v>
      </c>
      <c r="E51" s="11">
        <f>IF('[1]4.1f O&amp;M Costs PAN'!BC106=0,"",'[1]4.1f O&amp;M Costs PAN'!BC106)</f>
        <v>28789.106115803977</v>
      </c>
      <c r="F51" s="11">
        <f>IF('[1]4.1f O&amp;M Costs PAN'!BD106=0,"",'[1]4.1f O&amp;M Costs PAN'!BD106)</f>
        <v>29411.092976330616</v>
      </c>
      <c r="G51" s="11">
        <f>IF('[1]4.1f O&amp;M Costs PAN'!BE106=0,"",'[1]4.1f O&amp;M Costs PAN'!BE106)</f>
        <v>30046.517824584676</v>
      </c>
      <c r="H51" s="11">
        <f>IF('[1]4.1f O&amp;M Costs PAN'!BF106=0,"",'[1]4.1f O&amp;M Costs PAN'!BF106)</f>
        <v>30695.670987461515</v>
      </c>
      <c r="I51" s="11">
        <f>IF('[1]4.1f O&amp;M Costs PAN'!BG106=0,"",'[1]4.1f O&amp;M Costs PAN'!BG106)</f>
        <v>31358.849064351114</v>
      </c>
      <c r="J51" s="11">
        <f>IF('[1]4.1f O&amp;M Costs PAN'!BH106=0,"",'[1]4.1f O&amp;M Costs PAN'!BH106)</f>
        <v>32036.355062654999</v>
      </c>
      <c r="K51" s="11">
        <f>IF('[1]4.1f O&amp;M Costs PAN'!BI106=0,"",'[1]4.1f O&amp;M Costs PAN'!BI106)</f>
        <v>32728.498536230883</v>
      </c>
      <c r="L51" s="11">
        <f>IF('[1]4.1f O&amp;M Costs PAN'!BJ106=0,"",'[1]4.1f O&amp;M Costs PAN'!BJ106)</f>
        <v>33435.595726828469</v>
      </c>
      <c r="M51" s="11">
        <f>IF('[1]4.1f O&amp;M Costs PAN'!BK106=0,"",'[1]4.1f O&amp;M Costs PAN'!BK106)</f>
        <v>34157.969708580938</v>
      </c>
      <c r="N51" s="11">
        <f>IF('[1]4.1f O&amp;M Costs PAN'!BL106=0,"",'[1]4.1f O&amp;M Costs PAN'!BL106)</f>
        <v>34895.950535618191</v>
      </c>
      <c r="O51" s="11">
        <f>IF('[1]4.1f O&amp;M Costs PAN'!BM106=0,"",'[1]4.1f O&amp;M Costs PAN'!BM106)</f>
        <v>35649.875392869202</v>
      </c>
      <c r="P51" s="11">
        <f>IF('[1]4.1f O&amp;M Costs PAN'!BN106=0,"",'[1]4.1f O&amp;M Costs PAN'!BN106)</f>
        <v>36420.088750122559</v>
      </c>
      <c r="Q51" s="11">
        <f>IF('[1]4.1f O&amp;M Costs PAN'!BO106=0,"",'[1]4.1f O&amp;M Costs PAN'!BO106)</f>
        <v>37206.942519415323</v>
      </c>
      <c r="R51" s="11">
        <f>IF('[1]4.1f O&amp;M Costs PAN'!BP106=0,"",'[1]4.1f O&amp;M Costs PAN'!BP106)</f>
        <v>38010.796215822455</v>
      </c>
      <c r="S51" s="11">
        <f>IF('[1]4.1f O&amp;M Costs PAN'!BQ106=0,"",'[1]4.1f O&amp;M Costs PAN'!BQ106)</f>
        <v>38832.017121719866</v>
      </c>
      <c r="T51" s="11">
        <f>IF('[1]4.1f O&amp;M Costs PAN'!BR106=0,"",'[1]4.1f O&amp;M Costs PAN'!BR106)</f>
        <v>39670.980454596531</v>
      </c>
      <c r="U51" s="11">
        <f>IF('[1]4.1f O&amp;M Costs PAN'!BS106=0,"",'[1]4.1f O&amp;M Costs PAN'!BS106)</f>
        <v>40528.069538492135</v>
      </c>
      <c r="V51" s="11">
        <f>IF('[1]4.1f O&amp;M Costs PAN'!BT106=0,"",'[1]4.1f O&amp;M Costs PAN'!BT106)</f>
        <v>41403.675979138585</v>
      </c>
      <c r="W51" s="17">
        <f t="shared" si="16"/>
        <v>681042.64118629973</v>
      </c>
    </row>
    <row r="52" spans="1:23" x14ac:dyDescent="0.25">
      <c r="A52" s="31"/>
      <c r="B52" s="4" t="s">
        <v>9</v>
      </c>
      <c r="C52" s="11" t="str">
        <f>IF('[1]4.1f O&amp;M Costs PAN'!BA111=0,"",'[1]4.1f O&amp;M Costs PAN'!BA111)</f>
        <v/>
      </c>
      <c r="D52" s="11">
        <f>IF('[1]4.1f O&amp;M Costs PAN'!BB111=0,"",'[1]4.1f O&amp;M Costs PAN'!BB111)</f>
        <v>11926.965091491025</v>
      </c>
      <c r="E52" s="11" t="str">
        <f>IF('[1]4.1f O&amp;M Costs PAN'!BC111=0,"",'[1]4.1f O&amp;M Costs PAN'!BC111)</f>
        <v/>
      </c>
      <c r="F52" s="11">
        <f>IF('[1]4.1f O&amp;M Costs PAN'!BD111=0,"",'[1]4.1f O&amp;M Costs PAN'!BD111)</f>
        <v>12447.894970172691</v>
      </c>
      <c r="G52" s="11" t="str">
        <f>IF('[1]4.1f O&amp;M Costs PAN'!BE111=0,"",'[1]4.1f O&amp;M Costs PAN'!BE111)</f>
        <v/>
      </c>
      <c r="H52" s="11" t="str">
        <f>IF('[1]4.1f O&amp;M Costs PAN'!BF111=0,"",'[1]4.1f O&amp;M Costs PAN'!BF111)</f>
        <v/>
      </c>
      <c r="I52" s="11" t="str">
        <f>IF('[1]4.1f O&amp;M Costs PAN'!BG111=0,"",'[1]4.1f O&amp;M Costs PAN'!BG111)</f>
        <v/>
      </c>
      <c r="J52" s="11" t="str">
        <f>IF('[1]4.1f O&amp;M Costs PAN'!BH111=0,"",'[1]4.1f O&amp;M Costs PAN'!BH111)</f>
        <v/>
      </c>
      <c r="K52" s="11" t="str">
        <f>IF('[1]4.1f O&amp;M Costs PAN'!BI111=0,"",'[1]4.1f O&amp;M Costs PAN'!BI111)</f>
        <v/>
      </c>
      <c r="L52" s="11" t="str">
        <f>IF('[1]4.1f O&amp;M Costs PAN'!BJ111=0,"",'[1]4.1f O&amp;M Costs PAN'!BJ111)</f>
        <v/>
      </c>
      <c r="M52" s="11" t="str">
        <f>IF('[1]4.1f O&amp;M Costs PAN'!BK111=0,"",'[1]4.1f O&amp;M Costs PAN'!BK111)</f>
        <v/>
      </c>
      <c r="N52" s="11">
        <f>IF('[1]4.1f O&amp;M Costs PAN'!BL111=0,"",'[1]4.1f O&amp;M Costs PAN'!BL111)</f>
        <v>14769.295636217832</v>
      </c>
      <c r="O52" s="11" t="str">
        <f>IF('[1]4.1f O&amp;M Costs PAN'!BM111=0,"",'[1]4.1f O&amp;M Costs PAN'!BM111)</f>
        <v/>
      </c>
      <c r="P52" s="11">
        <f>IF('[1]4.1f O&amp;M Costs PAN'!BN111=0,"",'[1]4.1f O&amp;M Costs PAN'!BN111)</f>
        <v>15414.368991004254</v>
      </c>
      <c r="Q52" s="11" t="str">
        <f>IF('[1]4.1f O&amp;M Costs PAN'!BO111=0,"",'[1]4.1f O&amp;M Costs PAN'!BO111)</f>
        <v/>
      </c>
      <c r="R52" s="11" t="str">
        <f>IF('[1]4.1f O&amp;M Costs PAN'!BP111=0,"",'[1]4.1f O&amp;M Costs PAN'!BP111)</f>
        <v/>
      </c>
      <c r="S52" s="11" t="str">
        <f>IF('[1]4.1f O&amp;M Costs PAN'!BQ111=0,"",'[1]4.1f O&amp;M Costs PAN'!BQ111)</f>
        <v/>
      </c>
      <c r="T52" s="11" t="str">
        <f>IF('[1]4.1f O&amp;M Costs PAN'!BR111=0,"",'[1]4.1f O&amp;M Costs PAN'!BR111)</f>
        <v/>
      </c>
      <c r="U52" s="11" t="str">
        <f>IF('[1]4.1f O&amp;M Costs PAN'!BS111=0,"",'[1]4.1f O&amp;M Costs PAN'!BS111)</f>
        <v/>
      </c>
      <c r="V52" s="11" t="str">
        <f>IF('[1]4.1f O&amp;M Costs PAN'!BT111=0,"",'[1]4.1f O&amp;M Costs PAN'!BT111)</f>
        <v/>
      </c>
      <c r="W52" s="17">
        <f t="shared" si="16"/>
        <v>54558.524688885802</v>
      </c>
    </row>
    <row r="53" spans="1:23" x14ac:dyDescent="0.25">
      <c r="A53" s="31"/>
      <c r="B53" s="4" t="s">
        <v>10</v>
      </c>
      <c r="C53" s="11" t="str">
        <f>IF('[1]4.1f O&amp;M Costs PAN'!BA112=0,"",'[1]4.1f O&amp;M Costs PAN'!BA112)</f>
        <v/>
      </c>
      <c r="D53" s="11" t="str">
        <f>IF('[1]4.1f O&amp;M Costs PAN'!BB112=0,"",'[1]4.1f O&amp;M Costs PAN'!BB112)</f>
        <v/>
      </c>
      <c r="E53" s="11" t="str">
        <f>IF('[1]4.1f O&amp;M Costs PAN'!BC112=0,"",'[1]4.1f O&amp;M Costs PAN'!BC112)</f>
        <v/>
      </c>
      <c r="F53" s="11" t="str">
        <f>IF('[1]4.1f O&amp;M Costs PAN'!BD112=0,"",'[1]4.1f O&amp;M Costs PAN'!BD112)</f>
        <v/>
      </c>
      <c r="G53" s="11">
        <f>IF('[1]4.1f O&amp;M Costs PAN'!BE112=0,"",'[1]4.1f O&amp;M Costs PAN'!BE112)</f>
        <v>19781.737068511749</v>
      </c>
      <c r="H53" s="11" t="str">
        <f>IF('[1]4.1f O&amp;M Costs PAN'!BF112=0,"",'[1]4.1f O&amp;M Costs PAN'!BF112)</f>
        <v/>
      </c>
      <c r="I53" s="11" t="str">
        <f>IF('[1]4.1f O&amp;M Costs PAN'!BG112=0,"",'[1]4.1f O&amp;M Costs PAN'!BG112)</f>
        <v/>
      </c>
      <c r="J53" s="11" t="str">
        <f>IF('[1]4.1f O&amp;M Costs PAN'!BH112=0,"",'[1]4.1f O&amp;M Costs PAN'!BH112)</f>
        <v/>
      </c>
      <c r="K53" s="11" t="str">
        <f>IF('[1]4.1f O&amp;M Costs PAN'!BI112=0,"",'[1]4.1f O&amp;M Costs PAN'!BI112)</f>
        <v/>
      </c>
      <c r="L53" s="11">
        <f>IF('[1]4.1f O&amp;M Costs PAN'!BJ112=0,"",'[1]4.1f O&amp;M Costs PAN'!BJ112)</f>
        <v>22013.00554222603</v>
      </c>
      <c r="M53" s="11" t="str">
        <f>IF('[1]4.1f O&amp;M Costs PAN'!BK112=0,"",'[1]4.1f O&amp;M Costs PAN'!BK112)</f>
        <v/>
      </c>
      <c r="N53" s="11" t="str">
        <f>IF('[1]4.1f O&amp;M Costs PAN'!BL112=0,"",'[1]4.1f O&amp;M Costs PAN'!BL112)</f>
        <v/>
      </c>
      <c r="O53" s="11" t="str">
        <f>IF('[1]4.1f O&amp;M Costs PAN'!BM112=0,"",'[1]4.1f O&amp;M Costs PAN'!BM112)</f>
        <v/>
      </c>
      <c r="P53" s="11" t="str">
        <f>IF('[1]4.1f O&amp;M Costs PAN'!BN112=0,"",'[1]4.1f O&amp;M Costs PAN'!BN112)</f>
        <v/>
      </c>
      <c r="Q53" s="11">
        <f>IF('[1]4.1f O&amp;M Costs PAN'!BO112=0,"",'[1]4.1f O&amp;M Costs PAN'!BO112)</f>
        <v>24495.948526856555</v>
      </c>
      <c r="R53" s="11" t="str">
        <f>IF('[1]4.1f O&amp;M Costs PAN'!BP112=0,"",'[1]4.1f O&amp;M Costs PAN'!BP112)</f>
        <v/>
      </c>
      <c r="S53" s="11" t="str">
        <f>IF('[1]4.1f O&amp;M Costs PAN'!BQ112=0,"",'[1]4.1f O&amp;M Costs PAN'!BQ112)</f>
        <v/>
      </c>
      <c r="T53" s="11" t="str">
        <f>IF('[1]4.1f O&amp;M Costs PAN'!BR112=0,"",'[1]4.1f O&amp;M Costs PAN'!BR112)</f>
        <v/>
      </c>
      <c r="U53" s="11" t="str">
        <f>IF('[1]4.1f O&amp;M Costs PAN'!BS112=0,"",'[1]4.1f O&amp;M Costs PAN'!BS112)</f>
        <v/>
      </c>
      <c r="V53" s="11">
        <f>IF('[1]4.1f O&amp;M Costs PAN'!BT112=0,"",'[1]4.1f O&amp;M Costs PAN'!BT112)</f>
        <v>27258.953489080279</v>
      </c>
      <c r="W53" s="17">
        <f t="shared" si="16"/>
        <v>93549.644626674621</v>
      </c>
    </row>
    <row r="54" spans="1:23" x14ac:dyDescent="0.25">
      <c r="A54" s="31"/>
      <c r="B54" s="4" t="s">
        <v>8</v>
      </c>
      <c r="C54" s="11">
        <f>IF('[1]4.1f O&amp;M Costs PAN'!BA108+'[1]4.1f O&amp;M Costs PAN'!BA109+'[1]4.1f O&amp;M Costs PAN'!BA110+'[1]4.1f O&amp;M Costs PAN'!BA116+'[1]4.1f O&amp;M Costs PAN'!BA117=0,"",'[1]4.1f O&amp;M Costs PAN'!BA108+'[1]4.1f O&amp;M Costs PAN'!BA109+'[1]4.1f O&amp;M Costs PAN'!BA110+'[1]4.1f O&amp;M Costs PAN'!BA116+'[1]4.1f O&amp;M Costs PAN'!BA117)</f>
        <v>21332.621786473905</v>
      </c>
      <c r="D54" s="11">
        <f>IF('[1]4.1f O&amp;M Costs PAN'!BB108+'[1]4.1f O&amp;M Costs PAN'!BB109+'[1]4.1f O&amp;M Costs PAN'!BB110+'[1]4.1f O&amp;M Costs PAN'!BB116+'[1]4.1f O&amp;M Costs PAN'!BB117=0,"",'[1]4.1f O&amp;M Costs PAN'!BB108+'[1]4.1f O&amp;M Costs PAN'!BB109+'[1]4.1f O&amp;M Costs PAN'!BB110+'[1]4.1f O&amp;M Costs PAN'!BB116+'[1]4.1f O&amp;M Costs PAN'!BB117)</f>
        <v>21793.511763342172</v>
      </c>
      <c r="E54" s="11" t="str">
        <f>IF('[1]4.1f O&amp;M Costs PAN'!BC108+'[1]4.1f O&amp;M Costs PAN'!BC109+'[1]4.1f O&amp;M Costs PAN'!BC110+'[1]4.1f O&amp;M Costs PAN'!BC116+'[1]4.1f O&amp;M Costs PAN'!BC117=0,"",'[1]4.1f O&amp;M Costs PAN'!BC108+'[1]4.1f O&amp;M Costs PAN'!BC109+'[1]4.1f O&amp;M Costs PAN'!BC110+'[1]4.1f O&amp;M Costs PAN'!BC116+'[1]4.1f O&amp;M Costs PAN'!BC117)</f>
        <v/>
      </c>
      <c r="F54" s="11" t="str">
        <f>IF('[1]4.1f O&amp;M Costs PAN'!BD108+'[1]4.1f O&amp;M Costs PAN'!BD109+'[1]4.1f O&amp;M Costs PAN'!BD110+'[1]4.1f O&amp;M Costs PAN'!BD116+'[1]4.1f O&amp;M Costs PAN'!BD117=0,"",'[1]4.1f O&amp;M Costs PAN'!BD108+'[1]4.1f O&amp;M Costs PAN'!BD109+'[1]4.1f O&amp;M Costs PAN'!BD110+'[1]4.1f O&amp;M Costs PAN'!BD116+'[1]4.1f O&amp;M Costs PAN'!BD117)</f>
        <v/>
      </c>
      <c r="G54" s="11" t="str">
        <f>IF('[1]4.1f O&amp;M Costs PAN'!BE108+'[1]4.1f O&amp;M Costs PAN'!BE109+'[1]4.1f O&amp;M Costs PAN'!BE110+'[1]4.1f O&amp;M Costs PAN'!BE116+'[1]4.1f O&amp;M Costs PAN'!BE117=0,"",'[1]4.1f O&amp;M Costs PAN'!BE108+'[1]4.1f O&amp;M Costs PAN'!BE109+'[1]4.1f O&amp;M Costs PAN'!BE110+'[1]4.1f O&amp;M Costs PAN'!BE116+'[1]4.1f O&amp;M Costs PAN'!BE117)</f>
        <v/>
      </c>
      <c r="H54" s="11" t="str">
        <f>IF('[1]4.1f O&amp;M Costs PAN'!BF108+'[1]4.1f O&amp;M Costs PAN'!BF109+'[1]4.1f O&amp;M Costs PAN'!BF110+'[1]4.1f O&amp;M Costs PAN'!BF116+'[1]4.1f O&amp;M Costs PAN'!BF117=0,"",'[1]4.1f O&amp;M Costs PAN'!BF108+'[1]4.1f O&amp;M Costs PAN'!BF109+'[1]4.1f O&amp;M Costs PAN'!BF110+'[1]4.1f O&amp;M Costs PAN'!BF116+'[1]4.1f O&amp;M Costs PAN'!BF117)</f>
        <v/>
      </c>
      <c r="I54" s="11" t="str">
        <f>IF('[1]4.1f O&amp;M Costs PAN'!BG108+'[1]4.1f O&amp;M Costs PAN'!BG109+'[1]4.1f O&amp;M Costs PAN'!BG110+'[1]4.1f O&amp;M Costs PAN'!BG116+'[1]4.1f O&amp;M Costs PAN'!BG117=0,"",'[1]4.1f O&amp;M Costs PAN'!BG108+'[1]4.1f O&amp;M Costs PAN'!BG109+'[1]4.1f O&amp;M Costs PAN'!BG110+'[1]4.1f O&amp;M Costs PAN'!BG116+'[1]4.1f O&amp;M Costs PAN'!BG117)</f>
        <v/>
      </c>
      <c r="J54" s="11" t="str">
        <f>IF('[1]4.1f O&amp;M Costs PAN'!BH108+'[1]4.1f O&amp;M Costs PAN'!BH109+'[1]4.1f O&amp;M Costs PAN'!BH110+'[1]4.1f O&amp;M Costs PAN'!BH116+'[1]4.1f O&amp;M Costs PAN'!BH117=0,"",'[1]4.1f O&amp;M Costs PAN'!BH108+'[1]4.1f O&amp;M Costs PAN'!BH109+'[1]4.1f O&amp;M Costs PAN'!BH110+'[1]4.1f O&amp;M Costs PAN'!BH116+'[1]4.1f O&amp;M Costs PAN'!BH117)</f>
        <v/>
      </c>
      <c r="K54" s="11" t="str">
        <f>IF('[1]4.1f O&amp;M Costs PAN'!BI108+'[1]4.1f O&amp;M Costs PAN'!BI109+'[1]4.1f O&amp;M Costs PAN'!BI110+'[1]4.1f O&amp;M Costs PAN'!BI116+'[1]4.1f O&amp;M Costs PAN'!BI117=0,"",'[1]4.1f O&amp;M Costs PAN'!BI108+'[1]4.1f O&amp;M Costs PAN'!BI109+'[1]4.1f O&amp;M Costs PAN'!BI110+'[1]4.1f O&amp;M Costs PAN'!BI116+'[1]4.1f O&amp;M Costs PAN'!BI117)</f>
        <v/>
      </c>
      <c r="L54" s="11" t="str">
        <f>IF('[1]4.1f O&amp;M Costs PAN'!BJ108+'[1]4.1f O&amp;M Costs PAN'!BJ109+'[1]4.1f O&amp;M Costs PAN'!BJ110+'[1]4.1f O&amp;M Costs PAN'!BJ116+'[1]4.1f O&amp;M Costs PAN'!BJ117=0,"",'[1]4.1f O&amp;M Costs PAN'!BJ108+'[1]4.1f O&amp;M Costs PAN'!BJ109+'[1]4.1f O&amp;M Costs PAN'!BJ110+'[1]4.1f O&amp;M Costs PAN'!BJ116+'[1]4.1f O&amp;M Costs PAN'!BJ117)</f>
        <v/>
      </c>
      <c r="M54" s="11">
        <f>IF('[1]4.1f O&amp;M Costs PAN'!BK108+'[1]4.1f O&amp;M Costs PAN'!BK109+'[1]4.1f O&amp;M Costs PAN'!BK110+'[1]4.1f O&amp;M Costs PAN'!BK116+'[1]4.1f O&amp;M Costs PAN'!BK117=0,"",'[1]4.1f O&amp;M Costs PAN'!BK108+'[1]4.1f O&amp;M Costs PAN'!BK109+'[1]4.1f O&amp;M Costs PAN'!BK110+'[1]4.1f O&amp;M Costs PAN'!BK116+'[1]4.1f O&amp;M Costs PAN'!BK117)</f>
        <v>26416.426596639511</v>
      </c>
      <c r="N54" s="11">
        <f>IF('[1]4.1f O&amp;M Costs PAN'!BL108+'[1]4.1f O&amp;M Costs PAN'!BL109+'[1]4.1f O&amp;M Costs PAN'!BL110+'[1]4.1f O&amp;M Costs PAN'!BL116+'[1]4.1f O&amp;M Costs PAN'!BL117=0,"",'[1]4.1f O&amp;M Costs PAN'!BL108+'[1]4.1f O&amp;M Costs PAN'!BL109+'[1]4.1f O&amp;M Costs PAN'!BL110+'[1]4.1f O&amp;M Costs PAN'!BL116+'[1]4.1f O&amp;M Costs PAN'!BL117)</f>
        <v>26987.151862616298</v>
      </c>
      <c r="O54" s="11" t="str">
        <f>IF('[1]4.1f O&amp;M Costs PAN'!BM108+'[1]4.1f O&amp;M Costs PAN'!BM109+'[1]4.1f O&amp;M Costs PAN'!BM110+'[1]4.1f O&amp;M Costs PAN'!BM116+'[1]4.1f O&amp;M Costs PAN'!BM117=0,"",'[1]4.1f O&amp;M Costs PAN'!BM108+'[1]4.1f O&amp;M Costs PAN'!BM109+'[1]4.1f O&amp;M Costs PAN'!BM110+'[1]4.1f O&amp;M Costs PAN'!BM116+'[1]4.1f O&amp;M Costs PAN'!BM117)</f>
        <v/>
      </c>
      <c r="P54" s="11" t="str">
        <f>IF('[1]4.1f O&amp;M Costs PAN'!BN108+'[1]4.1f O&amp;M Costs PAN'!BN109+'[1]4.1f O&amp;M Costs PAN'!BN110+'[1]4.1f O&amp;M Costs PAN'!BN116+'[1]4.1f O&amp;M Costs PAN'!BN117=0,"",'[1]4.1f O&amp;M Costs PAN'!BN108+'[1]4.1f O&amp;M Costs PAN'!BN109+'[1]4.1f O&amp;M Costs PAN'!BN110+'[1]4.1f O&amp;M Costs PAN'!BN116+'[1]4.1f O&amp;M Costs PAN'!BN117)</f>
        <v/>
      </c>
      <c r="Q54" s="11" t="str">
        <f>IF('[1]4.1f O&amp;M Costs PAN'!BO108+'[1]4.1f O&amp;M Costs PAN'!BO109+'[1]4.1f O&amp;M Costs PAN'!BO110+'[1]4.1f O&amp;M Costs PAN'!BO116+'[1]4.1f O&amp;M Costs PAN'!BO117=0,"",'[1]4.1f O&amp;M Costs PAN'!BO108+'[1]4.1f O&amp;M Costs PAN'!BO109+'[1]4.1f O&amp;M Costs PAN'!BO110+'[1]4.1f O&amp;M Costs PAN'!BO116+'[1]4.1f O&amp;M Costs PAN'!BO117)</f>
        <v/>
      </c>
      <c r="R54" s="11" t="str">
        <f>IF('[1]4.1f O&amp;M Costs PAN'!BP108+'[1]4.1f O&amp;M Costs PAN'!BP109+'[1]4.1f O&amp;M Costs PAN'!BP110+'[1]4.1f O&amp;M Costs PAN'!BP116+'[1]4.1f O&amp;M Costs PAN'!BP117=0,"",'[1]4.1f O&amp;M Costs PAN'!BP108+'[1]4.1f O&amp;M Costs PAN'!BP109+'[1]4.1f O&amp;M Costs PAN'!BP110+'[1]4.1f O&amp;M Costs PAN'!BP116+'[1]4.1f O&amp;M Costs PAN'!BP117)</f>
        <v/>
      </c>
      <c r="S54" s="11" t="str">
        <f>IF('[1]4.1f O&amp;M Costs PAN'!BQ108+'[1]4.1f O&amp;M Costs PAN'!BQ109+'[1]4.1f O&amp;M Costs PAN'!BQ110+'[1]4.1f O&amp;M Costs PAN'!BQ116+'[1]4.1f O&amp;M Costs PAN'!BQ117=0,"",'[1]4.1f O&amp;M Costs PAN'!BQ108+'[1]4.1f O&amp;M Costs PAN'!BQ109+'[1]4.1f O&amp;M Costs PAN'!BQ110+'[1]4.1f O&amp;M Costs PAN'!BQ116+'[1]4.1f O&amp;M Costs PAN'!BQ117)</f>
        <v/>
      </c>
      <c r="T54" s="11" t="str">
        <f>IF('[1]4.1f O&amp;M Costs PAN'!BR108+'[1]4.1f O&amp;M Costs PAN'!BR109+'[1]4.1f O&amp;M Costs PAN'!BR110+'[1]4.1f O&amp;M Costs PAN'!BR116+'[1]4.1f O&amp;M Costs PAN'!BR117=0,"",'[1]4.1f O&amp;M Costs PAN'!BR108+'[1]4.1f O&amp;M Costs PAN'!BR109+'[1]4.1f O&amp;M Costs PAN'!BR110+'[1]4.1f O&amp;M Costs PAN'!BR116+'[1]4.1f O&amp;M Costs PAN'!BR117)</f>
        <v/>
      </c>
      <c r="U54" s="11" t="str">
        <f>IF('[1]4.1f O&amp;M Costs PAN'!BS108+'[1]4.1f O&amp;M Costs PAN'!BS109+'[1]4.1f O&amp;M Costs PAN'!BS110+'[1]4.1f O&amp;M Costs PAN'!BS116+'[1]4.1f O&amp;M Costs PAN'!BS117=0,"",'[1]4.1f O&amp;M Costs PAN'!BS108+'[1]4.1f O&amp;M Costs PAN'!BS109+'[1]4.1f O&amp;M Costs PAN'!BS110+'[1]4.1f O&amp;M Costs PAN'!BS116+'[1]4.1f O&amp;M Costs PAN'!BS117)</f>
        <v/>
      </c>
      <c r="V54" s="11" t="str">
        <f>IF('[1]4.1f O&amp;M Costs PAN'!BT108+'[1]4.1f O&amp;M Costs PAN'!BT109+'[1]4.1f O&amp;M Costs PAN'!BT110+'[1]4.1f O&amp;M Costs PAN'!BT116+'[1]4.1f O&amp;M Costs PAN'!BT117=0,"",'[1]4.1f O&amp;M Costs PAN'!BT108+'[1]4.1f O&amp;M Costs PAN'!BT109+'[1]4.1f O&amp;M Costs PAN'!BT110+'[1]4.1f O&amp;M Costs PAN'!BT116+'[1]4.1f O&amp;M Costs PAN'!BT117)</f>
        <v/>
      </c>
      <c r="W54" s="17">
        <f t="shared" si="16"/>
        <v>96529.712009071896</v>
      </c>
    </row>
    <row r="55" spans="1:23" x14ac:dyDescent="0.25">
      <c r="A55" s="31"/>
      <c r="B55" s="4" t="s">
        <v>2</v>
      </c>
      <c r="C55" s="16">
        <f>SUM(C49:C54)</f>
        <v>48916.937406198427</v>
      </c>
      <c r="D55" s="16">
        <f t="shared" ref="D55:V55" si="17">SUM(D49:D54)</f>
        <v>71294.174262770714</v>
      </c>
      <c r="E55" s="16">
        <f t="shared" si="17"/>
        <v>28789.106115803977</v>
      </c>
      <c r="F55" s="16">
        <f t="shared" si="17"/>
        <v>51662.685605280174</v>
      </c>
      <c r="G55" s="16">
        <f t="shared" si="17"/>
        <v>58888.306232601448</v>
      </c>
      <c r="H55" s="16">
        <f t="shared" si="17"/>
        <v>40927.561316615349</v>
      </c>
      <c r="I55" s="16">
        <f t="shared" si="17"/>
        <v>31358.849064351114</v>
      </c>
      <c r="J55" s="16">
        <f t="shared" si="17"/>
        <v>42715.140083539998</v>
      </c>
      <c r="K55" s="16">
        <f t="shared" si="17"/>
        <v>32728.498536230883</v>
      </c>
      <c r="L55" s="16">
        <f t="shared" si="17"/>
        <v>76941.030591378832</v>
      </c>
      <c r="M55" s="16">
        <f t="shared" si="17"/>
        <v>60574.396305220449</v>
      </c>
      <c r="N55" s="16">
        <f t="shared" si="17"/>
        <v>88284.38154632505</v>
      </c>
      <c r="O55" s="16">
        <f t="shared" si="17"/>
        <v>35649.875392869202</v>
      </c>
      <c r="P55" s="16">
        <f t="shared" si="17"/>
        <v>63974.487324500995</v>
      </c>
      <c r="Q55" s="16">
        <f t="shared" si="17"/>
        <v>73520.173323571886</v>
      </c>
      <c r="R55" s="16">
        <f t="shared" si="17"/>
        <v>50681.061621096611</v>
      </c>
      <c r="S55" s="16">
        <f t="shared" si="17"/>
        <v>38832.017121719866</v>
      </c>
      <c r="T55" s="16">
        <f t="shared" si="17"/>
        <v>52894.640606128705</v>
      </c>
      <c r="U55" s="16">
        <f t="shared" si="17"/>
        <v>40528.069538492135</v>
      </c>
      <c r="V55" s="16">
        <f t="shared" si="17"/>
        <v>95960.041729999066</v>
      </c>
      <c r="W55" s="17">
        <f>SUM(C55:V55)</f>
        <v>1085121.4337246951</v>
      </c>
    </row>
    <row r="56" spans="1:23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5"/>
    </row>
    <row r="57" spans="1:23" x14ac:dyDescent="0.25">
      <c r="A57" s="34" t="str">
        <f>CONCATENATE("2.1.11 Establish ",AD11," km of firebreaks for forests and plantations.")</f>
        <v>2.1.11 Establish 15 km of firebreaks for forests and plantations.</v>
      </c>
      <c r="B57" s="7" t="s">
        <v>16</v>
      </c>
      <c r="C57" s="18">
        <f>+IF('[1]4.1f O&amp;M Costs PAN'!BA245+'[1]4.1f O&amp;M Costs PAN'!BA237-'[1]4.1f O&amp;M Costs PAN'!BA235=0,"",'[1]4.1f O&amp;M Costs PAN'!BA245+'[1]4.1f O&amp;M Costs PAN'!BA237-'[1]4.1f O&amp;M Costs PAN'!BA235)</f>
        <v>16425.594773765435</v>
      </c>
      <c r="D57" s="18">
        <f>+IF('[1]4.1f O&amp;M Costs PAN'!BB245+'[1]4.1f O&amp;M Costs PAN'!BB237-'[1]4.1f O&amp;M Costs PAN'!BB235=0,"",'[1]4.1f O&amp;M Costs PAN'!BB245+'[1]4.1f O&amp;M Costs PAN'!BB237-'[1]4.1f O&amp;M Costs PAN'!BB235)</f>
        <v>16780.468734927039</v>
      </c>
      <c r="E57" s="18">
        <f>+IF('[1]4.1f O&amp;M Costs PAN'!BC245+'[1]4.1f O&amp;M Costs PAN'!BC237-'[1]4.1f O&amp;M Costs PAN'!BC235=0,"",'[1]4.1f O&amp;M Costs PAN'!BC245+'[1]4.1f O&amp;M Costs PAN'!BC237-'[1]4.1f O&amp;M Costs PAN'!BC235)</f>
        <v>17143.009726113738</v>
      </c>
      <c r="F57" s="18">
        <f>+IF('[1]4.1f O&amp;M Costs PAN'!BD245+'[1]4.1f O&amp;M Costs PAN'!BD237-'[1]4.1f O&amp;M Costs PAN'!BD235=0,"",'[1]4.1f O&amp;M Costs PAN'!BD245+'[1]4.1f O&amp;M Costs PAN'!BD237-'[1]4.1f O&amp;M Costs PAN'!BD235)</f>
        <v>17513.383393035947</v>
      </c>
      <c r="G57" s="18">
        <f>+IF('[1]4.1f O&amp;M Costs PAN'!BE245+'[1]4.1f O&amp;M Costs PAN'!BE237-'[1]4.1f O&amp;M Costs PAN'!BE235=0,"",'[1]4.1f O&amp;M Costs PAN'!BE245+'[1]4.1f O&amp;M Costs PAN'!BE237-'[1]4.1f O&amp;M Costs PAN'!BE235)</f>
        <v>17891.758960169449</v>
      </c>
      <c r="H57" s="18">
        <f>+IF('[1]4.1f O&amp;M Costs PAN'!BF245+'[1]4.1f O&amp;M Costs PAN'!BF237-'[1]4.1f O&amp;M Costs PAN'!BF235=0,"",'[1]4.1f O&amp;M Costs PAN'!BF245+'[1]4.1f O&amp;M Costs PAN'!BF237-'[1]4.1f O&amp;M Costs PAN'!BF235)</f>
        <v>18278.309308074342</v>
      </c>
      <c r="I57" s="18">
        <f>+IF('[1]4.1f O&amp;M Costs PAN'!BG245+'[1]4.1f O&amp;M Costs PAN'!BG237-'[1]4.1f O&amp;M Costs PAN'!BG235=0,"",'[1]4.1f O&amp;M Costs PAN'!BG245+'[1]4.1f O&amp;M Costs PAN'!BG237-'[1]4.1f O&amp;M Costs PAN'!BG235)</f>
        <v>18673.211052384591</v>
      </c>
      <c r="J57" s="18">
        <f>+IF('[1]4.1f O&amp;M Costs PAN'!BH245+'[1]4.1f O&amp;M Costs PAN'!BH237-'[1]4.1f O&amp;M Costs PAN'!BH235=0,"",'[1]4.1f O&amp;M Costs PAN'!BH245+'[1]4.1f O&amp;M Costs PAN'!BH237-'[1]4.1f O&amp;M Costs PAN'!BH235)</f>
        <v>19076.644624504013</v>
      </c>
      <c r="K57" s="18">
        <f>+IF('[1]4.1f O&amp;M Costs PAN'!BI245+'[1]4.1f O&amp;M Costs PAN'!BI237-'[1]4.1f O&amp;M Costs PAN'!BI235=0,"",'[1]4.1f O&amp;M Costs PAN'!BI245+'[1]4.1f O&amp;M Costs PAN'!BI237-'[1]4.1f O&amp;M Costs PAN'!BI235)</f>
        <v>19488.794354045771</v>
      </c>
      <c r="L57" s="18">
        <f>+IF('[1]4.1f O&amp;M Costs PAN'!BJ245+'[1]4.1f O&amp;M Costs PAN'!BJ237-'[1]4.1f O&amp;M Costs PAN'!BJ235=0,"",'[1]4.1f O&amp;M Costs PAN'!BJ245+'[1]4.1f O&amp;M Costs PAN'!BJ237-'[1]4.1f O&amp;M Costs PAN'!BJ235)</f>
        <v>19909.848553052932</v>
      </c>
      <c r="M57" s="18">
        <f>+IF('[1]4.1f O&amp;M Costs PAN'!BK245+'[1]4.1f O&amp;M Costs PAN'!BK237-'[1]4.1f O&amp;M Costs PAN'!BK235=0,"",'[1]4.1f O&amp;M Costs PAN'!BK245+'[1]4.1f O&amp;M Costs PAN'!BK237-'[1]4.1f O&amp;M Costs PAN'!BK235)</f>
        <v>20339.999602038646</v>
      </c>
      <c r="N57" s="18">
        <f>+IF('[1]4.1f O&amp;M Costs PAN'!BL245+'[1]4.1f O&amp;M Costs PAN'!BL237-'[1]4.1f O&amp;M Costs PAN'!BL235=0,"",'[1]4.1f O&amp;M Costs PAN'!BL245+'[1]4.1f O&amp;M Costs PAN'!BL237-'[1]4.1f O&amp;M Costs PAN'!BL235)</f>
        <v>20779.444037885169</v>
      </c>
      <c r="O57" s="18">
        <f>+IF('[1]4.1f O&amp;M Costs PAN'!BM245+'[1]4.1f O&amp;M Costs PAN'!BM237-'[1]4.1f O&amp;M Costs PAN'!BM235=0,"",'[1]4.1f O&amp;M Costs PAN'!BM245+'[1]4.1f O&amp;M Costs PAN'!BM237-'[1]4.1f O&amp;M Costs PAN'!BM235)</f>
        <v>21228.382643641948</v>
      </c>
      <c r="P57" s="18">
        <f>+IF('[1]4.1f O&amp;M Costs PAN'!BN245+'[1]4.1f O&amp;M Costs PAN'!BN237-'[1]4.1f O&amp;M Costs PAN'!BN235=0,"",'[1]4.1f O&amp;M Costs PAN'!BN245+'[1]4.1f O&amp;M Costs PAN'!BN237-'[1]4.1f O&amp;M Costs PAN'!BN235)</f>
        <v>21687.020540263846</v>
      </c>
      <c r="Q57" s="18">
        <f>+IF('[1]4.1f O&amp;M Costs PAN'!BO245+'[1]4.1f O&amp;M Costs PAN'!BO237-'[1]4.1f O&amp;M Costs PAN'!BO235=0,"",'[1]4.1f O&amp;M Costs PAN'!BO245+'[1]4.1f O&amp;M Costs PAN'!BO237-'[1]4.1f O&amp;M Costs PAN'!BO235)</f>
        <v>22155.56728033127</v>
      </c>
      <c r="R57" s="18">
        <f>+IF('[1]4.1f O&amp;M Costs PAN'!BP245+'[1]4.1f O&amp;M Costs PAN'!BP237-'[1]4.1f O&amp;M Costs PAN'!BP235=0,"",'[1]4.1f O&amp;M Costs PAN'!BP245+'[1]4.1f O&amp;M Costs PAN'!BP237-'[1]4.1f O&amp;M Costs PAN'!BP235)</f>
        <v>22634.236943795222</v>
      </c>
      <c r="S57" s="18">
        <f>+IF('[1]4.1f O&amp;M Costs PAN'!BQ245+'[1]4.1f O&amp;M Costs PAN'!BQ237-'[1]4.1f O&amp;M Costs PAN'!BQ235=0,"",'[1]4.1f O&amp;M Costs PAN'!BQ245+'[1]4.1f O&amp;M Costs PAN'!BQ237-'[1]4.1f O&amp;M Costs PAN'!BQ235)</f>
        <v>23123.248235790805</v>
      </c>
      <c r="T57" s="18">
        <f>+IF('[1]4.1f O&amp;M Costs PAN'!BR245+'[1]4.1f O&amp;M Costs PAN'!BR237-'[1]4.1f O&amp;M Costs PAN'!BR235=0,"",'[1]4.1f O&amp;M Costs PAN'!BR245+'[1]4.1f O&amp;M Costs PAN'!BR237-'[1]4.1f O&amp;M Costs PAN'!BR235)</f>
        <v>23622.82458656406</v>
      </c>
      <c r="U57" s="18">
        <f>+IF('[1]4.1f O&amp;M Costs PAN'!BS245+'[1]4.1f O&amp;M Costs PAN'!BS237-'[1]4.1f O&amp;M Costs PAN'!BS235=0,"",'[1]4.1f O&amp;M Costs PAN'!BS245+'[1]4.1f O&amp;M Costs PAN'!BS237-'[1]4.1f O&amp;M Costs PAN'!BS235)</f>
        <v>24133.194253557733</v>
      </c>
      <c r="V57" s="18">
        <f>+IF('[1]4.1f O&amp;M Costs PAN'!BT245+'[1]4.1f O&amp;M Costs PAN'!BT237-'[1]4.1f O&amp;M Costs PAN'!BT235=0,"",'[1]4.1f O&amp;M Costs PAN'!BT245+'[1]4.1f O&amp;M Costs PAN'!BT237-'[1]4.1f O&amp;M Costs PAN'!BT235)</f>
        <v>24654.590425702507</v>
      </c>
      <c r="W57" s="15">
        <f t="shared" ref="W57:W59" si="18">SUM(C57:V57)</f>
        <v>405539.53202964447</v>
      </c>
    </row>
    <row r="58" spans="1:23" ht="30" x14ac:dyDescent="0.25">
      <c r="A58" s="34"/>
      <c r="B58" s="7" t="s">
        <v>17</v>
      </c>
      <c r="C58" s="18" t="str">
        <f>+IF('[1]4.1f O&amp;M Costs PAN'!BA235=0,"",'[1]4.1f O&amp;M Costs PAN'!BA235)</f>
        <v/>
      </c>
      <c r="D58" s="18" t="str">
        <f>+IF('[1]4.1f O&amp;M Costs PAN'!BB235=0,"",'[1]4.1f O&amp;M Costs PAN'!BB235)</f>
        <v/>
      </c>
      <c r="E58" s="18" t="str">
        <f>+IF('[1]4.1f O&amp;M Costs PAN'!BC235=0,"",'[1]4.1f O&amp;M Costs PAN'!BC235)</f>
        <v/>
      </c>
      <c r="F58" s="18" t="str">
        <f>+IF('[1]4.1f O&amp;M Costs PAN'!BD235=0,"",'[1]4.1f O&amp;M Costs PAN'!BD235)</f>
        <v/>
      </c>
      <c r="G58" s="18">
        <f>+IF('[1]4.1f O&amp;M Costs PAN'!BE235=0,"",'[1]4.1f O&amp;M Costs PAN'!BE235)</f>
        <v>8751.4129586168947</v>
      </c>
      <c r="H58" s="18" t="str">
        <f>+IF('[1]4.1f O&amp;M Costs PAN'!BF235=0,"",'[1]4.1f O&amp;M Costs PAN'!BF235)</f>
        <v/>
      </c>
      <c r="I58" s="18" t="str">
        <f>+IF('[1]4.1f O&amp;M Costs PAN'!BG235=0,"",'[1]4.1f O&amp;M Costs PAN'!BG235)</f>
        <v/>
      </c>
      <c r="J58" s="18" t="str">
        <f>+IF('[1]4.1f O&amp;M Costs PAN'!BH235=0,"",'[1]4.1f O&amp;M Costs PAN'!BH235)</f>
        <v/>
      </c>
      <c r="K58" s="18" t="str">
        <f>+IF('[1]4.1f O&amp;M Costs PAN'!BI235=0,"",'[1]4.1f O&amp;M Costs PAN'!BI235)</f>
        <v/>
      </c>
      <c r="L58" s="18">
        <f>+IF('[1]4.1f O&amp;M Costs PAN'!BJ235=0,"",'[1]4.1f O&amp;M Costs PAN'!BJ235)</f>
        <v>9738.523027231593</v>
      </c>
      <c r="M58" s="18" t="str">
        <f>+IF('[1]4.1f O&amp;M Costs PAN'!BK235=0,"",'[1]4.1f O&amp;M Costs PAN'!BK235)</f>
        <v/>
      </c>
      <c r="N58" s="18" t="str">
        <f>+IF('[1]4.1f O&amp;M Costs PAN'!BL235=0,"",'[1]4.1f O&amp;M Costs PAN'!BL235)</f>
        <v/>
      </c>
      <c r="O58" s="18" t="str">
        <f>+IF('[1]4.1f O&amp;M Costs PAN'!BM235=0,"",'[1]4.1f O&amp;M Costs PAN'!BM235)</f>
        <v/>
      </c>
      <c r="P58" s="18" t="str">
        <f>+IF('[1]4.1f O&amp;M Costs PAN'!BN235=0,"",'[1]4.1f O&amp;M Costs PAN'!BN235)</f>
        <v/>
      </c>
      <c r="Q58" s="18">
        <f>+IF('[1]4.1f O&amp;M Costs PAN'!BO235=0,"",'[1]4.1f O&amp;M Costs PAN'!BO235)</f>
        <v>10836.973549344271</v>
      </c>
      <c r="R58" s="18" t="str">
        <f>+IF('[1]4.1f O&amp;M Costs PAN'!BP235=0,"",'[1]4.1f O&amp;M Costs PAN'!BP235)</f>
        <v/>
      </c>
      <c r="S58" s="18" t="str">
        <f>+IF('[1]4.1f O&amp;M Costs PAN'!BQ235=0,"",'[1]4.1f O&amp;M Costs PAN'!BQ235)</f>
        <v/>
      </c>
      <c r="T58" s="18" t="str">
        <f>+IF('[1]4.1f O&amp;M Costs PAN'!BR235=0,"",'[1]4.1f O&amp;M Costs PAN'!BR235)</f>
        <v/>
      </c>
      <c r="U58" s="18" t="str">
        <f>+IF('[1]4.1f O&amp;M Costs PAN'!BS235=0,"",'[1]4.1f O&amp;M Costs PAN'!BS235)</f>
        <v/>
      </c>
      <c r="V58" s="18">
        <f>+IF('[1]4.1f O&amp;M Costs PAN'!BT235=0,"",'[1]4.1f O&amp;M Costs PAN'!BT235)</f>
        <v>12059.323100719976</v>
      </c>
      <c r="W58" s="15">
        <f t="shared" si="18"/>
        <v>41386.232635912733</v>
      </c>
    </row>
    <row r="59" spans="1:23" x14ac:dyDescent="0.25">
      <c r="A59" s="34"/>
      <c r="B59" s="7" t="s">
        <v>2</v>
      </c>
      <c r="C59" s="19">
        <f>SUM(C57:C58)</f>
        <v>16425.594773765435</v>
      </c>
      <c r="D59" s="19">
        <f t="shared" ref="D59:V59" si="19">SUM(D57:D58)</f>
        <v>16780.468734927039</v>
      </c>
      <c r="E59" s="19">
        <f t="shared" si="19"/>
        <v>17143.009726113738</v>
      </c>
      <c r="F59" s="19">
        <f t="shared" si="19"/>
        <v>17513.383393035947</v>
      </c>
      <c r="G59" s="19">
        <f t="shared" si="19"/>
        <v>26643.171918786342</v>
      </c>
      <c r="H59" s="19">
        <f t="shared" si="19"/>
        <v>18278.309308074342</v>
      </c>
      <c r="I59" s="19">
        <f t="shared" si="19"/>
        <v>18673.211052384591</v>
      </c>
      <c r="J59" s="19">
        <f t="shared" si="19"/>
        <v>19076.644624504013</v>
      </c>
      <c r="K59" s="19">
        <f t="shared" si="19"/>
        <v>19488.794354045771</v>
      </c>
      <c r="L59" s="19">
        <f t="shared" si="19"/>
        <v>29648.371580284525</v>
      </c>
      <c r="M59" s="19">
        <f t="shared" si="19"/>
        <v>20339.999602038646</v>
      </c>
      <c r="N59" s="19">
        <f t="shared" si="19"/>
        <v>20779.444037885169</v>
      </c>
      <c r="O59" s="19">
        <f t="shared" si="19"/>
        <v>21228.382643641948</v>
      </c>
      <c r="P59" s="19">
        <f t="shared" si="19"/>
        <v>21687.020540263846</v>
      </c>
      <c r="Q59" s="19">
        <f t="shared" si="19"/>
        <v>32992.540829675541</v>
      </c>
      <c r="R59" s="19">
        <f t="shared" si="19"/>
        <v>22634.236943795222</v>
      </c>
      <c r="S59" s="19">
        <f t="shared" si="19"/>
        <v>23123.248235790805</v>
      </c>
      <c r="T59" s="19">
        <f t="shared" si="19"/>
        <v>23622.82458656406</v>
      </c>
      <c r="U59" s="19">
        <f t="shared" si="19"/>
        <v>24133.194253557733</v>
      </c>
      <c r="V59" s="19">
        <f t="shared" si="19"/>
        <v>36713.913526422482</v>
      </c>
      <c r="W59" s="15">
        <f t="shared" si="18"/>
        <v>446925.76466555713</v>
      </c>
    </row>
    <row r="60" spans="1:23" x14ac:dyDescent="0.25">
      <c r="A60" s="34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8"/>
    </row>
    <row r="61" spans="1:23" x14ac:dyDescent="0.25">
      <c r="A61" s="31" t="str">
        <f>CONCATENATE("2.1.12 Construct ",AD13," km of living barriers for soil conservation.")</f>
        <v>2.1.12 Construct 15 km of living barriers for soil conservation.</v>
      </c>
      <c r="B61" s="4" t="s">
        <v>21</v>
      </c>
      <c r="C61" s="16">
        <v>0</v>
      </c>
      <c r="D61" s="16">
        <v>0</v>
      </c>
      <c r="E61" s="16">
        <f>+IF('[1]4.1f O&amp;M Costs PAN'!BC288=0,"",'[1]4.1f O&amp;M Costs PAN'!BC288)</f>
        <v>2795.0588461945613</v>
      </c>
      <c r="F61" s="16">
        <v>0</v>
      </c>
      <c r="G61" s="16">
        <v>0</v>
      </c>
      <c r="H61" s="16">
        <f>+IF('[1]4.1f O&amp;M Costs PAN'!BF288=0,"",'[1]4.1f O&amp;M Costs PAN'!BF288)</f>
        <v>2980.1622317923793</v>
      </c>
      <c r="I61" s="16">
        <v>0</v>
      </c>
      <c r="J61" s="16">
        <v>0</v>
      </c>
      <c r="K61" s="16">
        <f>+IF('[1]4.1f O&amp;M Costs PAN'!BI288=0,"",'[1]4.1f O&amp;M Costs PAN'!BI288)</f>
        <v>3177.5241297311536</v>
      </c>
      <c r="L61" s="16">
        <v>0</v>
      </c>
      <c r="M61" s="16">
        <v>0</v>
      </c>
      <c r="N61" s="16">
        <f>+IF('[1]4.1f O&amp;M Costs PAN'!BL288=0,"",'[1]4.1f O&amp;M Costs PAN'!BL288)</f>
        <v>3387.9563626813774</v>
      </c>
      <c r="O61" s="16">
        <v>0</v>
      </c>
      <c r="P61" s="16">
        <v>0</v>
      </c>
      <c r="Q61" s="16">
        <f>+IF('[1]4.1f O&amp;M Costs PAN'!BO288=0,"",'[1]4.1f O&amp;M Costs PAN'!BO288)</f>
        <v>3612.32451644809</v>
      </c>
      <c r="R61" s="16">
        <v>0</v>
      </c>
      <c r="S61" s="16">
        <v>0</v>
      </c>
      <c r="T61" s="16">
        <f>+IF('[1]4.1f O&amp;M Costs PAN'!BR288=0,"",'[1]4.1f O&amp;M Costs PAN'!BR288)</f>
        <v>3851.5515004462641</v>
      </c>
      <c r="U61" s="16">
        <v>0</v>
      </c>
      <c r="V61" s="16">
        <v>0</v>
      </c>
      <c r="W61" s="17">
        <f t="shared" ref="W61" si="20">SUM(C61:V61)</f>
        <v>19804.577587293825</v>
      </c>
    </row>
    <row r="62" spans="1:23" x14ac:dyDescent="0.25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5"/>
    </row>
    <row r="63" spans="1:23" x14ac:dyDescent="0.25">
      <c r="A63" s="34" t="str">
        <f>CONCATENATE("2.1.13 Construct ",AD14," km of superficial drainage for coil conservation.")</f>
        <v>2.1.13 Construct 15 km of superficial drainage for coil conservation.</v>
      </c>
      <c r="B63" s="7" t="s">
        <v>22</v>
      </c>
      <c r="C63" s="19">
        <f>+IF('[1]4.1f O&amp;M Costs PAN'!BA311+'[1]4.1f O&amp;M Costs PAN'!BA320=0,"",'[1]4.1f O&amp;M Costs PAN'!BA311+'[1]4.1f O&amp;M Costs PAN'!BA320)</f>
        <v>6262.0598994055799</v>
      </c>
      <c r="D63" s="19">
        <f>+IF('[1]4.1f O&amp;M Costs PAN'!BB311+'[1]4.1f O&amp;M Costs PAN'!BB320=0,"",'[1]4.1f O&amp;M Costs PAN'!BB311+'[1]4.1f O&amp;M Costs PAN'!BB320)</f>
        <v>25184.200020954086</v>
      </c>
      <c r="E63" s="19">
        <f>+IF('[1]4.1f O&amp;M Costs PAN'!BC311+'[1]4.1f O&amp;M Costs PAN'!BC320=0,"",'[1]4.1f O&amp;M Costs PAN'!BC311+'[1]4.1f O&amp;M Costs PAN'!BC320)</f>
        <v>6535.5656972905708</v>
      </c>
      <c r="F63" s="19">
        <f>+IF('[1]4.1f O&amp;M Costs PAN'!BD311+'[1]4.1f O&amp;M Costs PAN'!BD320=0,"",'[1]4.1f O&amp;M Costs PAN'!BD311+'[1]4.1f O&amp;M Costs PAN'!BD320)</f>
        <v>26284.161508304296</v>
      </c>
      <c r="G63" s="19">
        <f>+IF('[1]4.1f O&amp;M Costs PAN'!BE311+'[1]4.1f O&amp;M Costs PAN'!BE320=0,"",'[1]4.1f O&amp;M Costs PAN'!BE311+'[1]4.1f O&amp;M Costs PAN'!BE320)</f>
        <v>6821.0173121556581</v>
      </c>
      <c r="H63" s="19">
        <f>+IF('[1]4.1f O&amp;M Costs PAN'!BF311+'[1]4.1f O&amp;M Costs PAN'!BF320=0,"",'[1]4.1f O&amp;M Costs PAN'!BF311+'[1]4.1f O&amp;M Costs PAN'!BF320)</f>
        <v>27432.16562844201</v>
      </c>
      <c r="I63" s="19">
        <f>+IF('[1]4.1f O&amp;M Costs PAN'!BG311+'[1]4.1f O&amp;M Costs PAN'!BG320=0,"",'[1]4.1f O&amp;M Costs PAN'!BG311+'[1]4.1f O&amp;M Costs PAN'!BG320)</f>
        <v>7118.9364972668627</v>
      </c>
      <c r="J63" s="19">
        <f>+IF('[1]4.1f O&amp;M Costs PAN'!BH311+'[1]4.1f O&amp;M Costs PAN'!BH320=0,"",'[1]4.1f O&amp;M Costs PAN'!BH311+'[1]4.1f O&amp;M Costs PAN'!BH320)</f>
        <v>28630.310722619794</v>
      </c>
      <c r="K63" s="19">
        <f>+IF('[1]4.1f O&amp;M Costs PAN'!BI311+'[1]4.1f O&amp;M Costs PAN'!BI320=0,"",'[1]4.1f O&amp;M Costs PAN'!BI311+'[1]4.1f O&amp;M Costs PAN'!BI320)</f>
        <v>7429.8677943249422</v>
      </c>
      <c r="L63" s="19">
        <f>+IF('[1]4.1f O&amp;M Costs PAN'!BJ311+'[1]4.1f O&amp;M Costs PAN'!BJ320=0,"",'[1]4.1f O&amp;M Costs PAN'!BJ311+'[1]4.1f O&amp;M Costs PAN'!BJ320)</f>
        <v>29880.786780606504</v>
      </c>
      <c r="M63" s="19">
        <f>+IF('[1]4.1f O&amp;M Costs PAN'!BK311+'[1]4.1f O&amp;M Costs PAN'!BK320=0,"",'[1]4.1f O&amp;M Costs PAN'!BK311+'[1]4.1f O&amp;M Costs PAN'!BK320)</f>
        <v>7754.3795287878656</v>
      </c>
      <c r="N63" s="19">
        <f>+IF('[1]4.1f O&amp;M Costs PAN'!BL311+'[1]4.1f O&amp;M Costs PAN'!BL320=0,"",'[1]4.1f O&amp;M Costs PAN'!BL311+'[1]4.1f O&amp;M Costs PAN'!BL320)</f>
        <v>31185.879443587386</v>
      </c>
      <c r="O63" s="19">
        <f>+IF('[1]4.1f O&amp;M Costs PAN'!BM311+'[1]4.1f O&amp;M Costs PAN'!BM320=0,"",'[1]4.1f O&amp;M Costs PAN'!BM311+'[1]4.1f O&amp;M Costs PAN'!BM320)</f>
        <v>8093.0648486656737</v>
      </c>
      <c r="P63" s="19">
        <f>+IF('[1]4.1f O&amp;M Costs PAN'!BN311+'[1]4.1f O&amp;M Costs PAN'!BN320=0,"",'[1]4.1f O&amp;M Costs PAN'!BN311+'[1]4.1f O&amp;M Costs PAN'!BN320)</f>
        <v>32547.974181897567</v>
      </c>
      <c r="Q63" s="19">
        <f>+IF('[1]4.1f O&amp;M Costs PAN'!BO311+'[1]4.1f O&amp;M Costs PAN'!BO320=0,"",'[1]4.1f O&amp;M Costs PAN'!BO311+'[1]4.1f O&amp;M Costs PAN'!BO320)</f>
        <v>8446.5428086863649</v>
      </c>
      <c r="R63" s="19">
        <f>+IF('[1]4.1f O&amp;M Costs PAN'!BP311+'[1]4.1f O&amp;M Costs PAN'!BP320=0,"",'[1]4.1f O&amp;M Costs PAN'!BP311+'[1]4.1f O&amp;M Costs PAN'!BP320)</f>
        <v>33969.560655224806</v>
      </c>
      <c r="S63" s="19">
        <f>+IF('[1]4.1f O&amp;M Costs PAN'!BQ311+'[1]4.1f O&amp;M Costs PAN'!BQ320=0,"",'[1]4.1f O&amp;M Costs PAN'!BQ311+'[1]4.1f O&amp;M Costs PAN'!BQ320)</f>
        <v>8815.459501814581</v>
      </c>
      <c r="T63" s="19">
        <f>+IF('[1]4.1f O&amp;M Costs PAN'!BR311+'[1]4.1f O&amp;M Costs PAN'!BR320=0,"",'[1]4.1f O&amp;M Costs PAN'!BR311+'[1]4.1f O&amp;M Costs PAN'!BR320)</f>
        <v>35453.237263251474</v>
      </c>
      <c r="U63" s="19">
        <f>+IF('[1]4.1f O&amp;M Costs PAN'!BS311+'[1]4.1f O&amp;M Costs PAN'!BS320=0,"",'[1]4.1f O&amp;M Costs PAN'!BS311+'[1]4.1f O&amp;M Costs PAN'!BS320)</f>
        <v>9200.4892401911602</v>
      </c>
      <c r="V63" s="19">
        <f>+IF('[1]4.1f O&amp;M Costs PAN'!BT311+'[1]4.1f O&amp;M Costs PAN'!BT320=0,"",'[1]4.1f O&amp;M Costs PAN'!BT311+'[1]4.1f O&amp;M Costs PAN'!BT320)</f>
        <v>37001.715895053116</v>
      </c>
      <c r="W63" s="15">
        <f t="shared" ref="W63" si="21">SUM(C63:V63)</f>
        <v>384047.37522853026</v>
      </c>
    </row>
    <row r="64" spans="1:23" x14ac:dyDescent="0.25">
      <c r="A64" s="34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8"/>
    </row>
    <row r="65" spans="2:23" x14ac:dyDescent="0.25">
      <c r="W65" s="1"/>
    </row>
    <row r="66" spans="2:23" x14ac:dyDescent="0.25">
      <c r="B66" s="20" t="s">
        <v>2</v>
      </c>
      <c r="C66" s="21">
        <f t="shared" ref="C66:U66" si="22">+C63+C59+C55+C47+C43+C38+C36+C31+C25+C19+C12+C7+C61</f>
        <v>148734.3343996304</v>
      </c>
      <c r="D66" s="21">
        <f t="shared" si="22"/>
        <v>264990.93031034793</v>
      </c>
      <c r="E66" s="21">
        <f t="shared" si="22"/>
        <v>103948.69310188724</v>
      </c>
      <c r="F66" s="21">
        <f t="shared" si="22"/>
        <v>238400.86611040635</v>
      </c>
      <c r="G66" s="21">
        <f t="shared" si="22"/>
        <v>172298.26758589374</v>
      </c>
      <c r="H66" s="21">
        <f t="shared" si="22"/>
        <v>224486.39671560234</v>
      </c>
      <c r="I66" s="21">
        <f t="shared" si="22"/>
        <v>95028.324652020121</v>
      </c>
      <c r="J66" s="21">
        <f t="shared" si="22"/>
        <v>231799.0041914816</v>
      </c>
      <c r="K66" s="21">
        <f t="shared" si="22"/>
        <v>102356.36764824948</v>
      </c>
      <c r="L66" s="21">
        <f t="shared" si="22"/>
        <v>338613.08202468569</v>
      </c>
      <c r="M66" s="21">
        <f t="shared" si="22"/>
        <v>148630.2976422224</v>
      </c>
      <c r="N66" s="21">
        <f t="shared" si="22"/>
        <v>299001.75919531955</v>
      </c>
      <c r="O66" s="21">
        <f t="shared" si="22"/>
        <v>108031.64126609627</v>
      </c>
      <c r="P66" s="21">
        <f t="shared" si="22"/>
        <v>281084.30736307905</v>
      </c>
      <c r="Q66" s="21">
        <f t="shared" si="22"/>
        <v>204172.65583168718</v>
      </c>
      <c r="R66" s="21">
        <f t="shared" si="22"/>
        <v>278038.01915072242</v>
      </c>
      <c r="S66" s="21">
        <f t="shared" si="22"/>
        <v>117674.64814678321</v>
      </c>
      <c r="T66" s="21">
        <f t="shared" si="22"/>
        <v>294839.57063089154</v>
      </c>
      <c r="U66" s="21">
        <f t="shared" si="22"/>
        <v>122814.28255610536</v>
      </c>
      <c r="V66" s="21">
        <f>+V63+V59+V55+V47+V43+V38+V36+V31+V25+V19+V12+V7+V61</f>
        <v>426431.78830558091</v>
      </c>
      <c r="W66" s="22">
        <f>SUM(C66:V66)</f>
        <v>4201375.2368286923</v>
      </c>
    </row>
    <row r="69" spans="2:23" x14ac:dyDescent="0.25">
      <c r="W69" s="1"/>
    </row>
  </sheetData>
  <mergeCells count="29">
    <mergeCell ref="A57:A60"/>
    <mergeCell ref="B60:V60"/>
    <mergeCell ref="A61:A62"/>
    <mergeCell ref="B62:V62"/>
    <mergeCell ref="A63:A64"/>
    <mergeCell ref="B64:V64"/>
    <mergeCell ref="B44:V44"/>
    <mergeCell ref="A45:A48"/>
    <mergeCell ref="B48:V48"/>
    <mergeCell ref="A49:A56"/>
    <mergeCell ref="B56:V56"/>
    <mergeCell ref="A40:A44"/>
    <mergeCell ref="B32:V32"/>
    <mergeCell ref="A27:A32"/>
    <mergeCell ref="A33:A37"/>
    <mergeCell ref="B37:V37"/>
    <mergeCell ref="A38:A39"/>
    <mergeCell ref="B39:V39"/>
    <mergeCell ref="B20:V20"/>
    <mergeCell ref="A9:A13"/>
    <mergeCell ref="B13:V13"/>
    <mergeCell ref="A14:A20"/>
    <mergeCell ref="A21:A26"/>
    <mergeCell ref="B26:V26"/>
    <mergeCell ref="A1:A2"/>
    <mergeCell ref="B1:B2"/>
    <mergeCell ref="C1:W1"/>
    <mergeCell ref="A3:A8"/>
    <mergeCell ref="B8:V8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69"/>
  <sheetViews>
    <sheetView topLeftCell="Y1" zoomScaleNormal="100" workbookViewId="0">
      <selection activeCell="A66" sqref="A66"/>
    </sheetView>
  </sheetViews>
  <sheetFormatPr defaultColWidth="11.5703125" defaultRowHeight="15" x14ac:dyDescent="0.25"/>
  <cols>
    <col min="1" max="1" width="27.140625" style="9" customWidth="1"/>
    <col min="2" max="2" width="31.85546875" style="9" customWidth="1"/>
    <col min="3" max="3" width="11" style="9" bestFit="1" customWidth="1"/>
    <col min="4" max="22" width="11.140625" style="9" bestFit="1" customWidth="1"/>
    <col min="23" max="23" width="12.7109375" style="9" bestFit="1" customWidth="1"/>
    <col min="24" max="28" width="11.42578125" style="9" customWidth="1"/>
    <col min="29" max="29" width="102.28515625" style="9" bestFit="1" customWidth="1"/>
    <col min="30" max="16384" width="11.5703125" style="9"/>
  </cols>
  <sheetData>
    <row r="1" spans="1:31" x14ac:dyDescent="0.25">
      <c r="A1" s="30" t="s">
        <v>0</v>
      </c>
      <c r="B1" s="30" t="s">
        <v>1</v>
      </c>
      <c r="C1" s="30" t="s">
        <v>67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AC1" s="23"/>
      <c r="AD1" s="23" t="s">
        <v>30</v>
      </c>
      <c r="AE1" s="9">
        <v>8</v>
      </c>
    </row>
    <row r="2" spans="1:31" x14ac:dyDescent="0.25">
      <c r="A2" s="30"/>
      <c r="B2" s="30"/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J2" s="10">
        <v>8</v>
      </c>
      <c r="K2" s="10">
        <v>9</v>
      </c>
      <c r="L2" s="10">
        <v>10</v>
      </c>
      <c r="M2" s="10">
        <v>11</v>
      </c>
      <c r="N2" s="10">
        <v>12</v>
      </c>
      <c r="O2" s="10">
        <v>13</v>
      </c>
      <c r="P2" s="10">
        <v>14</v>
      </c>
      <c r="Q2" s="10">
        <v>15</v>
      </c>
      <c r="R2" s="10">
        <v>16</v>
      </c>
      <c r="S2" s="10">
        <v>17</v>
      </c>
      <c r="T2" s="10">
        <v>18</v>
      </c>
      <c r="U2" s="10">
        <v>19</v>
      </c>
      <c r="V2" s="10">
        <v>20</v>
      </c>
      <c r="W2" s="10" t="s">
        <v>2</v>
      </c>
      <c r="AC2" s="24" t="s">
        <v>50</v>
      </c>
      <c r="AD2" s="25">
        <v>583</v>
      </c>
      <c r="AE2" s="9">
        <v>583</v>
      </c>
    </row>
    <row r="3" spans="1:31" x14ac:dyDescent="0.25">
      <c r="A3" s="34" t="str">
        <f>CONCATENATE("2.1.1 Establish ",AD12," tree nurseries focused on native species")</f>
        <v>2.1.1 Establish 5 tree nurseries focused on native species</v>
      </c>
      <c r="B3" s="7" t="s">
        <v>18</v>
      </c>
      <c r="C3" s="13">
        <f>IF('[1]4.1g O&amp;M Costs RD'!BA268=0,"",'[1]4.1g O&amp;M Costs RD'!BA268)</f>
        <v>1369.7645952984585</v>
      </c>
      <c r="D3" s="13">
        <f>IF('[1]4.1g O&amp;M Costs RD'!BB268=0,"",'[1]4.1g O&amp;M Costs RD'!BB268)</f>
        <v>1419.7563266461955</v>
      </c>
      <c r="E3" s="13">
        <f>IF('[1]4.1g O&amp;M Costs RD'!BC268=0,"",'[1]4.1g O&amp;M Costs RD'!BC268)</f>
        <v>1471.5725855161959</v>
      </c>
      <c r="F3" s="13">
        <f>IF('[1]4.1g O&amp;M Costs RD'!BD268=0,"",'[1]4.1g O&amp;M Costs RD'!BD268)</f>
        <v>1525.2799609340798</v>
      </c>
      <c r="G3" s="13">
        <f>IF('[1]4.1g O&amp;M Costs RD'!BE268=0,"",'[1]4.1g O&amp;M Costs RD'!BE268)</f>
        <v>1580.9474721975673</v>
      </c>
      <c r="H3" s="13">
        <f>IF('[1]4.1g O&amp;M Costs RD'!BF268=0,"",'[1]4.1g O&amp;M Costs RD'!BF268)</f>
        <v>1638.6466575731124</v>
      </c>
      <c r="I3" s="13">
        <f>IF('[1]4.1g O&amp;M Costs RD'!BG268=0,"",'[1]4.1g O&amp;M Costs RD'!BG268)</f>
        <v>1698.4516662296639</v>
      </c>
      <c r="J3" s="13">
        <f>IF('[1]4.1g O&amp;M Costs RD'!BH268=0,"",'[1]4.1g O&amp;M Costs RD'!BH268)</f>
        <v>1760.4393535276909</v>
      </c>
      <c r="K3" s="13">
        <f>IF('[1]4.1g O&amp;M Costs RD'!BI268=0,"",'[1]4.1g O&amp;M Costs RD'!BI268)</f>
        <v>1824.6893797859357</v>
      </c>
      <c r="L3" s="13">
        <f>IF('[1]4.1g O&amp;M Costs RD'!BJ268=0,"",'[1]4.1g O&amp;M Costs RD'!BJ268)</f>
        <v>1891.2843126528137</v>
      </c>
      <c r="M3" s="13">
        <f>IF('[1]4.1g O&amp;M Costs RD'!BK268=0,"",'[1]4.1g O&amp;M Costs RD'!BK268)</f>
        <v>1960.3097332140214</v>
      </c>
      <c r="N3" s="13">
        <f>IF('[1]4.1g O&amp;M Costs RD'!BL268=0,"",'[1]4.1g O&amp;M Costs RD'!BL268)</f>
        <v>2031.8543459727093</v>
      </c>
      <c r="O3" s="13">
        <f>IF('[1]4.1g O&amp;M Costs RD'!BM268=0,"",'[1]4.1g O&amp;M Costs RD'!BM268)</f>
        <v>2106.0100928435554</v>
      </c>
      <c r="P3" s="13">
        <f>IF('[1]4.1g O&amp;M Costs RD'!BN268=0,"",'[1]4.1g O&amp;M Costs RD'!BN268)</f>
        <v>2182.8722713072329</v>
      </c>
      <c r="Q3" s="13">
        <f>IF('[1]4.1g O&amp;M Costs RD'!BO268=0,"",'[1]4.1g O&amp;M Costs RD'!BO268)</f>
        <v>2262.5396568771148</v>
      </c>
      <c r="R3" s="13">
        <f>IF('[1]4.1g O&amp;M Costs RD'!BP268=0,"",'[1]4.1g O&amp;M Costs RD'!BP268)</f>
        <v>2345.1146300355913</v>
      </c>
      <c r="S3" s="13">
        <f>IF('[1]4.1g O&amp;M Costs RD'!BQ268=0,"",'[1]4.1g O&amp;M Costs RD'!BQ268)</f>
        <v>2430.7033078031322</v>
      </c>
      <c r="T3" s="13">
        <f>IF('[1]4.1g O&amp;M Costs RD'!BR268=0,"",'[1]4.1g O&amp;M Costs RD'!BR268)</f>
        <v>2519.4156801091731</v>
      </c>
      <c r="U3" s="13">
        <f>IF('[1]4.1g O&amp;M Costs RD'!BS268=0,"",'[1]4.1g O&amp;M Costs RD'!BS268)</f>
        <v>2611.3657511400643</v>
      </c>
      <c r="V3" s="13">
        <f>IF('[1]4.1g O&amp;M Costs RD'!BT268=0,"",'[1]4.1g O&amp;M Costs RD'!BT268)</f>
        <v>2706.6716858457503</v>
      </c>
      <c r="W3" s="17">
        <f t="shared" ref="W3:W7" si="0">SUM(C3:V3)</f>
        <v>39337.689465510055</v>
      </c>
      <c r="AC3" s="25" t="s">
        <v>51</v>
      </c>
      <c r="AD3" s="25">
        <v>250</v>
      </c>
      <c r="AE3" s="9">
        <v>250</v>
      </c>
    </row>
    <row r="4" spans="1:31" x14ac:dyDescent="0.25">
      <c r="A4" s="34"/>
      <c r="B4" s="7" t="s">
        <v>49</v>
      </c>
      <c r="C4" s="13">
        <f>IF('[1]4.1g O&amp;M Costs RD'!BA271+'[1]4.1g O&amp;M Costs RD'!BA262-'[1]4.1g O&amp;M Costs RD'!BA255-'[1]4.1g O&amp;M Costs RD'!BA260-'[1]4.1g O&amp;M Costs RD'!BA268=0,"",'[1]4.1g O&amp;M Costs RD'!BA271+'[1]4.1g O&amp;M Costs RD'!BA262-'[1]4.1g O&amp;M Costs RD'!BA255-'[1]4.1g O&amp;M Costs RD'!BA260-'[1]4.1g O&amp;M Costs RD'!BA268)</f>
        <v>18774.063705903784</v>
      </c>
      <c r="D4" s="13">
        <f>IF('[1]4.1g O&amp;M Costs RD'!BB271+'[1]4.1g O&amp;M Costs RD'!BB262-'[1]4.1g O&amp;M Costs RD'!BB255-'[1]4.1g O&amp;M Costs RD'!BB260-'[1]4.1g O&amp;M Costs RD'!BB268=0,"",'[1]4.1g O&amp;M Costs RD'!BB271+'[1]4.1g O&amp;M Costs RD'!BB262-'[1]4.1g O&amp;M Costs RD'!BB255-'[1]4.1g O&amp;M Costs RD'!BB260-'[1]4.1g O&amp;M Costs RD'!BB268)</f>
        <v>19459.252936456458</v>
      </c>
      <c r="E4" s="13">
        <f>IF('[1]4.1g O&amp;M Costs RD'!BC271+'[1]4.1g O&amp;M Costs RD'!BC262-'[1]4.1g O&amp;M Costs RD'!BC255-'[1]4.1g O&amp;M Costs RD'!BC260-'[1]4.1g O&amp;M Costs RD'!BC268=0,"",'[1]4.1g O&amp;M Costs RD'!BC271+'[1]4.1g O&amp;M Costs RD'!BC262-'[1]4.1g O&amp;M Costs RD'!BC255-'[1]4.1g O&amp;M Costs RD'!BC260-'[1]4.1g O&amp;M Costs RD'!BC268)</f>
        <v>20169.449234686101</v>
      </c>
      <c r="F4" s="13">
        <f>IF('[1]4.1g O&amp;M Costs RD'!BD271+'[1]4.1g O&amp;M Costs RD'!BD262-'[1]4.1g O&amp;M Costs RD'!BD255-'[1]4.1g O&amp;M Costs RD'!BD260-'[1]4.1g O&amp;M Costs RD'!BD268=0,"",'[1]4.1g O&amp;M Costs RD'!BD271+'[1]4.1g O&amp;M Costs RD'!BD262-'[1]4.1g O&amp;M Costs RD'!BD255-'[1]4.1g O&amp;M Costs RD'!BD260-'[1]4.1g O&amp;M Costs RD'!BD268)</f>
        <v>20905.565273188717</v>
      </c>
      <c r="G4" s="13">
        <f>IF('[1]4.1g O&amp;M Costs RD'!BE271+'[1]4.1g O&amp;M Costs RD'!BE262-'[1]4.1g O&amp;M Costs RD'!BE255-'[1]4.1g O&amp;M Costs RD'!BE260-'[1]4.1g O&amp;M Costs RD'!BE268=0,"",'[1]4.1g O&amp;M Costs RD'!BE271+'[1]4.1g O&amp;M Costs RD'!BE262-'[1]4.1g O&amp;M Costs RD'!BE255-'[1]4.1g O&amp;M Costs RD'!BE260-'[1]4.1g O&amp;M Costs RD'!BE268)</f>
        <v>21668.547033994204</v>
      </c>
      <c r="H4" s="13">
        <f>IF('[1]4.1g O&amp;M Costs RD'!BF271+'[1]4.1g O&amp;M Costs RD'!BF262-'[1]4.1g O&amp;M Costs RD'!BF255-'[1]4.1g O&amp;M Costs RD'!BF260-'[1]4.1g O&amp;M Costs RD'!BF268=0,"",'[1]4.1g O&amp;M Costs RD'!BF271+'[1]4.1g O&amp;M Costs RD'!BF262-'[1]4.1g O&amp;M Costs RD'!BF255-'[1]4.1g O&amp;M Costs RD'!BF260-'[1]4.1g O&amp;M Costs RD'!BF268)</f>
        <v>22459.375024246943</v>
      </c>
      <c r="I4" s="13">
        <f>IF('[1]4.1g O&amp;M Costs RD'!BG271+'[1]4.1g O&amp;M Costs RD'!BG262-'[1]4.1g O&amp;M Costs RD'!BG255-'[1]4.1g O&amp;M Costs RD'!BG260-'[1]4.1g O&amp;M Costs RD'!BG268=0,"",'[1]4.1g O&amp;M Costs RD'!BG271+'[1]4.1g O&amp;M Costs RD'!BG262-'[1]4.1g O&amp;M Costs RD'!BG255-'[1]4.1g O&amp;M Costs RD'!BG260-'[1]4.1g O&amp;M Costs RD'!BG268)</f>
        <v>23279.065536254653</v>
      </c>
      <c r="J4" s="13">
        <f>IF('[1]4.1g O&amp;M Costs RD'!BH271+'[1]4.1g O&amp;M Costs RD'!BH262-'[1]4.1g O&amp;M Costs RD'!BH255-'[1]4.1g O&amp;M Costs RD'!BH260-'[1]4.1g O&amp;M Costs RD'!BH268=0,"",'[1]4.1g O&amp;M Costs RD'!BH271+'[1]4.1g O&amp;M Costs RD'!BH262-'[1]4.1g O&amp;M Costs RD'!BH255-'[1]4.1g O&amp;M Costs RD'!BH260-'[1]4.1g O&amp;M Costs RD'!BH268)</f>
        <v>24128.671953524645</v>
      </c>
      <c r="K4" s="13">
        <f>IF('[1]4.1g O&amp;M Costs RD'!BI271+'[1]4.1g O&amp;M Costs RD'!BI262-'[1]4.1g O&amp;M Costs RD'!BI255-'[1]4.1g O&amp;M Costs RD'!BI260-'[1]4.1g O&amp;M Costs RD'!BI268=0,"",'[1]4.1g O&amp;M Costs RD'!BI271+'[1]4.1g O&amp;M Costs RD'!BI262-'[1]4.1g O&amp;M Costs RD'!BI255-'[1]4.1g O&amp;M Costs RD'!BI260-'[1]4.1g O&amp;M Costs RD'!BI268)</f>
        <v>25009.286104465995</v>
      </c>
      <c r="L4" s="13">
        <f>IF('[1]4.1g O&amp;M Costs RD'!BJ271+'[1]4.1g O&amp;M Costs RD'!BJ262-'[1]4.1g O&amp;M Costs RD'!BJ255-'[1]4.1g O&amp;M Costs RD'!BJ260-'[1]4.1g O&amp;M Costs RD'!BJ268=0,"",'[1]4.1g O&amp;M Costs RD'!BJ271+'[1]4.1g O&amp;M Costs RD'!BJ262-'[1]4.1g O&amp;M Costs RD'!BJ255-'[1]4.1g O&amp;M Costs RD'!BJ260-'[1]4.1g O&amp;M Costs RD'!BJ268)</f>
        <v>25922.039665497217</v>
      </c>
      <c r="M4" s="13">
        <f>IF('[1]4.1g O&amp;M Costs RD'!BK271+'[1]4.1g O&amp;M Costs RD'!BK262-'[1]4.1g O&amp;M Costs RD'!BK255-'[1]4.1g O&amp;M Costs RD'!BK260-'[1]4.1g O&amp;M Costs RD'!BK268=0,"",'[1]4.1g O&amp;M Costs RD'!BK271+'[1]4.1g O&amp;M Costs RD'!BK262-'[1]4.1g O&amp;M Costs RD'!BK255-'[1]4.1g O&amp;M Costs RD'!BK260-'[1]4.1g O&amp;M Costs RD'!BK268)</f>
        <v>26868.105615362525</v>
      </c>
      <c r="N4" s="13">
        <f>IF('[1]4.1g O&amp;M Costs RD'!BL271+'[1]4.1g O&amp;M Costs RD'!BL262-'[1]4.1g O&amp;M Costs RD'!BL255-'[1]4.1g O&amp;M Costs RD'!BL260-'[1]4.1g O&amp;M Costs RD'!BL268=0,"",'[1]4.1g O&amp;M Costs RD'!BL271+'[1]4.1g O&amp;M Costs RD'!BL262-'[1]4.1g O&amp;M Costs RD'!BL255-'[1]4.1g O&amp;M Costs RD'!BL260-'[1]4.1g O&amp;M Costs RD'!BL268)</f>
        <v>27848.699742525787</v>
      </c>
      <c r="O4" s="13">
        <f>IF('[1]4.1g O&amp;M Costs RD'!BM271+'[1]4.1g O&amp;M Costs RD'!BM262-'[1]4.1g O&amp;M Costs RD'!BM255-'[1]4.1g O&amp;M Costs RD'!BM260-'[1]4.1g O&amp;M Costs RD'!BM268=0,"",'[1]4.1g O&amp;M Costs RD'!BM271+'[1]4.1g O&amp;M Costs RD'!BM262-'[1]4.1g O&amp;M Costs RD'!BM255-'[1]4.1g O&amp;M Costs RD'!BM260-'[1]4.1g O&amp;M Costs RD'!BM268)</f>
        <v>28865.082207579053</v>
      </c>
      <c r="P4" s="13">
        <f>IF('[1]4.1g O&amp;M Costs RD'!BN271+'[1]4.1g O&amp;M Costs RD'!BN262-'[1]4.1g O&amp;M Costs RD'!BN255-'[1]4.1g O&amp;M Costs RD'!BN260-'[1]4.1g O&amp;M Costs RD'!BN268=0,"",'[1]4.1g O&amp;M Costs RD'!BN271+'[1]4.1g O&amp;M Costs RD'!BN262-'[1]4.1g O&amp;M Costs RD'!BN255-'[1]4.1g O&amp;M Costs RD'!BN260-'[1]4.1g O&amp;M Costs RD'!BN268)</f>
        <v>29918.55916267381</v>
      </c>
      <c r="Q4" s="13">
        <f>IF('[1]4.1g O&amp;M Costs RD'!BO271+'[1]4.1g O&amp;M Costs RD'!BO262-'[1]4.1g O&amp;M Costs RD'!BO255-'[1]4.1g O&amp;M Costs RD'!BO260-'[1]4.1g O&amp;M Costs RD'!BO268=0,"",'[1]4.1g O&amp;M Costs RD'!BO271+'[1]4.1g O&amp;M Costs RD'!BO262-'[1]4.1g O&amp;M Costs RD'!BO255-'[1]4.1g O&amp;M Costs RD'!BO260-'[1]4.1g O&amp;M Costs RD'!BO268)</f>
        <v>31010.484430055887</v>
      </c>
      <c r="R4" s="13">
        <f>IF('[1]4.1g O&amp;M Costs RD'!BP271+'[1]4.1g O&amp;M Costs RD'!BP262-'[1]4.1g O&amp;M Costs RD'!BP255-'[1]4.1g O&amp;M Costs RD'!BP260-'[1]4.1g O&amp;M Costs RD'!BP268=0,"",'[1]4.1g O&amp;M Costs RD'!BP271+'[1]4.1g O&amp;M Costs RD'!BP262-'[1]4.1g O&amp;M Costs RD'!BP255-'[1]4.1g O&amp;M Costs RD'!BP260-'[1]4.1g O&amp;M Costs RD'!BP268)</f>
        <v>32142.261241861088</v>
      </c>
      <c r="S4" s="13">
        <f>IF('[1]4.1g O&amp;M Costs RD'!BQ271+'[1]4.1g O&amp;M Costs RD'!BQ262-'[1]4.1g O&amp;M Costs RD'!BQ255-'[1]4.1g O&amp;M Costs RD'!BQ260-'[1]4.1g O&amp;M Costs RD'!BQ268=0,"",'[1]4.1g O&amp;M Costs RD'!BQ271+'[1]4.1g O&amp;M Costs RD'!BQ262-'[1]4.1g O&amp;M Costs RD'!BQ255-'[1]4.1g O&amp;M Costs RD'!BQ260-'[1]4.1g O&amp;M Costs RD'!BQ268)</f>
        <v>33315.344043407567</v>
      </c>
      <c r="T4" s="13">
        <f>IF('[1]4.1g O&amp;M Costs RD'!BR271+'[1]4.1g O&amp;M Costs RD'!BR262-'[1]4.1g O&amp;M Costs RD'!BR255-'[1]4.1g O&amp;M Costs RD'!BR260-'[1]4.1g O&amp;M Costs RD'!BR268=0,"",'[1]4.1g O&amp;M Costs RD'!BR271+'[1]4.1g O&amp;M Costs RD'!BR262-'[1]4.1g O&amp;M Costs RD'!BR255-'[1]4.1g O&amp;M Costs RD'!BR260-'[1]4.1g O&amp;M Costs RD'!BR268)</f>
        <v>34531.240362302095</v>
      </c>
      <c r="U4" s="13">
        <f>IF('[1]4.1g O&amp;M Costs RD'!BS271+'[1]4.1g O&amp;M Costs RD'!BS262-'[1]4.1g O&amp;M Costs RD'!BS255-'[1]4.1g O&amp;M Costs RD'!BS260-'[1]4.1g O&amp;M Costs RD'!BS268=0,"",'[1]4.1g O&amp;M Costs RD'!BS271+'[1]4.1g O&amp;M Costs RD'!BS262-'[1]4.1g O&amp;M Costs RD'!BS255-'[1]4.1g O&amp;M Costs RD'!BS260-'[1]4.1g O&amp;M Costs RD'!BS268)</f>
        <v>35791.512745762404</v>
      </c>
      <c r="V4" s="13">
        <f>IF('[1]4.1g O&amp;M Costs RD'!BT271+'[1]4.1g O&amp;M Costs RD'!BT262-'[1]4.1g O&amp;M Costs RD'!BT255-'[1]4.1g O&amp;M Costs RD'!BT260-'[1]4.1g O&amp;M Costs RD'!BT268=0,"",'[1]4.1g O&amp;M Costs RD'!BT271+'[1]4.1g O&amp;M Costs RD'!BT262-'[1]4.1g O&amp;M Costs RD'!BT255-'[1]4.1g O&amp;M Costs RD'!BT260-'[1]4.1g O&amp;M Costs RD'!BT268)</f>
        <v>37097.780768645112</v>
      </c>
      <c r="W4" s="17">
        <f t="shared" si="0"/>
        <v>539164.38678839407</v>
      </c>
      <c r="AC4" s="25" t="s">
        <v>52</v>
      </c>
      <c r="AD4" s="25">
        <v>835</v>
      </c>
      <c r="AE4" s="9">
        <v>835</v>
      </c>
    </row>
    <row r="5" spans="1:31" x14ac:dyDescent="0.25">
      <c r="A5" s="34"/>
      <c r="B5" s="7" t="s">
        <v>19</v>
      </c>
      <c r="C5" s="13" t="str">
        <f>+IF('[1]4.1g O&amp;M Costs RD'!BA260=0,"",'[1]4.1g O&amp;M Costs RD'!BA260)</f>
        <v/>
      </c>
      <c r="D5" s="13" t="str">
        <f>+IF('[1]4.1g O&amp;M Costs RD'!BB260=0,"",'[1]4.1g O&amp;M Costs RD'!BB260)</f>
        <v/>
      </c>
      <c r="E5" s="13" t="str">
        <f>+IF('[1]4.1g O&amp;M Costs RD'!BC260=0,"",'[1]4.1g O&amp;M Costs RD'!BC260)</f>
        <v/>
      </c>
      <c r="F5" s="13" t="str">
        <f>+IF('[1]4.1g O&amp;M Costs RD'!BD260=0,"",'[1]4.1g O&amp;M Costs RD'!BD260)</f>
        <v/>
      </c>
      <c r="G5" s="13">
        <f>+IF('[1]4.1g O&amp;M Costs RD'!BE260=0,"",'[1]4.1g O&amp;M Costs RD'!BE260)</f>
        <v>231.30895152852548</v>
      </c>
      <c r="H5" s="13" t="str">
        <f>+IF('[1]4.1g O&amp;M Costs RD'!BF260=0,"",'[1]4.1g O&amp;M Costs RD'!BF260)</f>
        <v/>
      </c>
      <c r="I5" s="13" t="str">
        <f>+IF('[1]4.1g O&amp;M Costs RD'!BG260=0,"",'[1]4.1g O&amp;M Costs RD'!BG260)</f>
        <v/>
      </c>
      <c r="J5" s="13" t="str">
        <f>+IF('[1]4.1g O&amp;M Costs RD'!BH260=0,"",'[1]4.1g O&amp;M Costs RD'!BH260)</f>
        <v/>
      </c>
      <c r="K5" s="13" t="str">
        <f>+IF('[1]4.1g O&amp;M Costs RD'!BI260=0,"",'[1]4.1g O&amp;M Costs RD'!BI260)</f>
        <v/>
      </c>
      <c r="L5" s="13">
        <f>+IF('[1]4.1g O&amp;M Costs RD'!BJ260=0,"",'[1]4.1g O&amp;M Costs RD'!BJ260)</f>
        <v>276.71443807931945</v>
      </c>
      <c r="M5" s="13" t="str">
        <f>+IF('[1]4.1g O&amp;M Costs RD'!BK260=0,"",'[1]4.1g O&amp;M Costs RD'!BK260)</f>
        <v/>
      </c>
      <c r="N5" s="13" t="str">
        <f>+IF('[1]4.1g O&amp;M Costs RD'!BL260=0,"",'[1]4.1g O&amp;M Costs RD'!BL260)</f>
        <v/>
      </c>
      <c r="O5" s="13" t="str">
        <f>+IF('[1]4.1g O&amp;M Costs RD'!BM260=0,"",'[1]4.1g O&amp;M Costs RD'!BM260)</f>
        <v/>
      </c>
      <c r="P5" s="13" t="str">
        <f>+IF('[1]4.1g O&amp;M Costs RD'!BN260=0,"",'[1]4.1g O&amp;M Costs RD'!BN260)</f>
        <v/>
      </c>
      <c r="Q5" s="13">
        <f>+IF('[1]4.1g O&amp;M Costs RD'!BO260=0,"",'[1]4.1g O&amp;M Costs RD'!BO260)</f>
        <v>331.03293121844717</v>
      </c>
      <c r="R5" s="13" t="str">
        <f>+IF('[1]4.1g O&amp;M Costs RD'!BP260=0,"",'[1]4.1g O&amp;M Costs RD'!BP260)</f>
        <v/>
      </c>
      <c r="S5" s="13" t="str">
        <f>+IF('[1]4.1g O&amp;M Costs RD'!BQ260=0,"",'[1]4.1g O&amp;M Costs RD'!BQ260)</f>
        <v/>
      </c>
      <c r="T5" s="13" t="str">
        <f>+IF('[1]4.1g O&amp;M Costs RD'!BR260=0,"",'[1]4.1g O&amp;M Costs RD'!BR260)</f>
        <v/>
      </c>
      <c r="U5" s="13" t="str">
        <f>+IF('[1]4.1g O&amp;M Costs RD'!BS260=0,"",'[1]4.1g O&amp;M Costs RD'!BS260)</f>
        <v/>
      </c>
      <c r="V5" s="13">
        <f>+IF('[1]4.1g O&amp;M Costs RD'!BT260=0,"",'[1]4.1g O&amp;M Costs RD'!BT260)</f>
        <v>396.0140363896212</v>
      </c>
      <c r="W5" s="17">
        <f t="shared" si="0"/>
        <v>1235.0703572159132</v>
      </c>
      <c r="AC5" s="25" t="s">
        <v>53</v>
      </c>
      <c r="AD5" s="25">
        <v>0</v>
      </c>
      <c r="AE5" s="9">
        <v>0</v>
      </c>
    </row>
    <row r="6" spans="1:31" x14ac:dyDescent="0.25">
      <c r="A6" s="34"/>
      <c r="B6" s="7" t="s">
        <v>20</v>
      </c>
      <c r="C6" s="13" t="str">
        <f>+IF('[1]4.1g O&amp;M Costs RD'!BA255=0,"",'[1]4.1g O&amp;M Costs RD'!BA255)</f>
        <v/>
      </c>
      <c r="D6" s="13" t="str">
        <f>+IF('[1]4.1g O&amp;M Costs RD'!BB255=0,"",'[1]4.1g O&amp;M Costs RD'!BB255)</f>
        <v/>
      </c>
      <c r="E6" s="13" t="str">
        <f>+IF('[1]4.1g O&amp;M Costs RD'!BC255=0,"",'[1]4.1g O&amp;M Costs RD'!BC255)</f>
        <v/>
      </c>
      <c r="F6" s="13" t="str">
        <f>+IF('[1]4.1g O&amp;M Costs RD'!BD255=0,"",'[1]4.1g O&amp;M Costs RD'!BD255)</f>
        <v/>
      </c>
      <c r="G6" s="13">
        <f>+IF('[1]4.1g O&amp;M Costs RD'!BE255=0,"",'[1]4.1g O&amp;M Costs RD'!BE255)</f>
        <v>385.5149192142091</v>
      </c>
      <c r="H6" s="13" t="str">
        <f>+IF('[1]4.1g O&amp;M Costs RD'!BF255=0,"",'[1]4.1g O&amp;M Costs RD'!BF255)</f>
        <v/>
      </c>
      <c r="I6" s="13" t="str">
        <f>+IF('[1]4.1g O&amp;M Costs RD'!BG255=0,"",'[1]4.1g O&amp;M Costs RD'!BG255)</f>
        <v/>
      </c>
      <c r="J6" s="13" t="str">
        <f>+IF('[1]4.1g O&amp;M Costs RD'!BH255=0,"",'[1]4.1g O&amp;M Costs RD'!BH255)</f>
        <v/>
      </c>
      <c r="K6" s="13" t="str">
        <f>+IF('[1]4.1g O&amp;M Costs RD'!BI255=0,"",'[1]4.1g O&amp;M Costs RD'!BI255)</f>
        <v/>
      </c>
      <c r="L6" s="13">
        <f>+IF('[1]4.1g O&amp;M Costs RD'!BJ255=0,"",'[1]4.1g O&amp;M Costs RD'!BJ255)</f>
        <v>461.19073013219912</v>
      </c>
      <c r="M6" s="13" t="str">
        <f>+IF('[1]4.1g O&amp;M Costs RD'!BK255=0,"",'[1]4.1g O&amp;M Costs RD'!BK255)</f>
        <v/>
      </c>
      <c r="N6" s="13" t="str">
        <f>+IF('[1]4.1g O&amp;M Costs RD'!BL255=0,"",'[1]4.1g O&amp;M Costs RD'!BL255)</f>
        <v/>
      </c>
      <c r="O6" s="13" t="str">
        <f>+IF('[1]4.1g O&amp;M Costs RD'!BM255=0,"",'[1]4.1g O&amp;M Costs RD'!BM255)</f>
        <v/>
      </c>
      <c r="P6" s="13" t="str">
        <f>+IF('[1]4.1g O&amp;M Costs RD'!BN255=0,"",'[1]4.1g O&amp;M Costs RD'!BN255)</f>
        <v/>
      </c>
      <c r="Q6" s="13">
        <f>+IF('[1]4.1g O&amp;M Costs RD'!BO255=0,"",'[1]4.1g O&amp;M Costs RD'!BO255)</f>
        <v>551.72155203074533</v>
      </c>
      <c r="R6" s="13" t="str">
        <f>+IF('[1]4.1g O&amp;M Costs RD'!BP255=0,"",'[1]4.1g O&amp;M Costs RD'!BP255)</f>
        <v/>
      </c>
      <c r="S6" s="13" t="str">
        <f>+IF('[1]4.1g O&amp;M Costs RD'!BQ255=0,"",'[1]4.1g O&amp;M Costs RD'!BQ255)</f>
        <v/>
      </c>
      <c r="T6" s="13" t="str">
        <f>+IF('[1]4.1g O&amp;M Costs RD'!BR255=0,"",'[1]4.1g O&amp;M Costs RD'!BR255)</f>
        <v/>
      </c>
      <c r="U6" s="13" t="str">
        <f>+IF('[1]4.1g O&amp;M Costs RD'!BS255=0,"",'[1]4.1g O&amp;M Costs RD'!BS255)</f>
        <v/>
      </c>
      <c r="V6" s="13">
        <f>+IF('[1]4.1g O&amp;M Costs RD'!BT255=0,"",'[1]4.1g O&amp;M Costs RD'!BT255)</f>
        <v>660.02339398270215</v>
      </c>
      <c r="W6" s="17">
        <f t="shared" si="0"/>
        <v>2058.4505953598555</v>
      </c>
      <c r="AC6" s="25" t="s">
        <v>54</v>
      </c>
      <c r="AD6" s="25">
        <v>835</v>
      </c>
      <c r="AE6" s="9">
        <v>835</v>
      </c>
    </row>
    <row r="7" spans="1:31" s="20" customFormat="1" ht="30" x14ac:dyDescent="0.25">
      <c r="A7" s="34"/>
      <c r="B7" s="14" t="s">
        <v>2</v>
      </c>
      <c r="C7" s="15">
        <f>SUM(C3:C6)</f>
        <v>20143.828301202244</v>
      </c>
      <c r="D7" s="15">
        <f t="shared" ref="D7:V7" si="1">SUM(D3:D6)</f>
        <v>20879.009263102653</v>
      </c>
      <c r="E7" s="15">
        <f t="shared" si="1"/>
        <v>21641.021820202295</v>
      </c>
      <c r="F7" s="15">
        <f t="shared" si="1"/>
        <v>22430.845234122797</v>
      </c>
      <c r="G7" s="15">
        <f t="shared" si="1"/>
        <v>23866.318376934505</v>
      </c>
      <c r="H7" s="15">
        <f t="shared" si="1"/>
        <v>24098.021681820057</v>
      </c>
      <c r="I7" s="15">
        <f t="shared" si="1"/>
        <v>24977.517202484316</v>
      </c>
      <c r="J7" s="15">
        <f t="shared" si="1"/>
        <v>25889.111307052335</v>
      </c>
      <c r="K7" s="15">
        <f t="shared" si="1"/>
        <v>26833.975484251932</v>
      </c>
      <c r="L7" s="15">
        <f t="shared" si="1"/>
        <v>28551.229146361547</v>
      </c>
      <c r="M7" s="15">
        <f t="shared" si="1"/>
        <v>28828.415348576546</v>
      </c>
      <c r="N7" s="15">
        <f t="shared" si="1"/>
        <v>29880.554088498495</v>
      </c>
      <c r="O7" s="15">
        <f t="shared" si="1"/>
        <v>30971.09230042261</v>
      </c>
      <c r="P7" s="15">
        <f t="shared" si="1"/>
        <v>32101.431433981044</v>
      </c>
      <c r="Q7" s="15">
        <f t="shared" si="1"/>
        <v>34155.778570182192</v>
      </c>
      <c r="R7" s="15">
        <f t="shared" si="1"/>
        <v>34487.375871896678</v>
      </c>
      <c r="S7" s="15">
        <f t="shared" si="1"/>
        <v>35746.047351210698</v>
      </c>
      <c r="T7" s="15">
        <f t="shared" si="1"/>
        <v>37050.656042411269</v>
      </c>
      <c r="U7" s="15">
        <f t="shared" si="1"/>
        <v>38402.878496902471</v>
      </c>
      <c r="V7" s="15">
        <f t="shared" si="1"/>
        <v>40860.489884863186</v>
      </c>
      <c r="W7" s="17">
        <f t="shared" si="0"/>
        <v>581795.59720647987</v>
      </c>
      <c r="AC7" s="25" t="s">
        <v>55</v>
      </c>
      <c r="AD7" s="25">
        <v>165</v>
      </c>
      <c r="AE7" s="9">
        <v>165</v>
      </c>
    </row>
    <row r="8" spans="1:31" x14ac:dyDescent="0.25">
      <c r="A8" s="34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8"/>
      <c r="AC8" s="25" t="s">
        <v>56</v>
      </c>
      <c r="AD8" s="25">
        <v>0</v>
      </c>
      <c r="AE8" s="9">
        <v>0</v>
      </c>
    </row>
    <row r="9" spans="1:31" x14ac:dyDescent="0.25">
      <c r="A9" s="31" t="str">
        <f>CONCATENATE("2.1.2 Establish ",AD2," ha of forest protection zones.")</f>
        <v>2.1.2 Establish 583 ha of forest protection zones.</v>
      </c>
      <c r="B9" s="4" t="s">
        <v>4</v>
      </c>
      <c r="C9" s="11" t="str">
        <f>IF('[1]4.1g O&amp;M Costs RD'!BA7=0,"",'[1]4.1g O&amp;M Costs RD'!BA7)</f>
        <v/>
      </c>
      <c r="D9" s="11">
        <f>IF('[1]4.1g O&amp;M Costs RD'!BB7=0,"",'[1]4.1g O&amp;M Costs RD'!BB7)</f>
        <v>242.20737484030002</v>
      </c>
      <c r="E9" s="11" t="str">
        <f>IF('[1]4.1g O&amp;M Costs RD'!BC7=0,"",'[1]4.1g O&amp;M Costs RD'!BC7)</f>
        <v/>
      </c>
      <c r="F9" s="11">
        <f>IF('[1]4.1g O&amp;M Costs RD'!BD7=0,"",'[1]4.1g O&amp;M Costs RD'!BD7)</f>
        <v>260.20947982464747</v>
      </c>
      <c r="G9" s="11" t="str">
        <f>IF('[1]4.1g O&amp;M Costs RD'!BE7=0,"",'[1]4.1g O&amp;M Costs RD'!BE7)</f>
        <v/>
      </c>
      <c r="H9" s="11">
        <f>IF('[1]4.1g O&amp;M Costs RD'!BF7=0,"",'[1]4.1g O&amp;M Costs RD'!BF7)</f>
        <v>279.54959437241621</v>
      </c>
      <c r="I9" s="11" t="str">
        <f>IF('[1]4.1g O&amp;M Costs RD'!BG7=0,"",'[1]4.1g O&amp;M Costs RD'!BG7)</f>
        <v/>
      </c>
      <c r="J9" s="11">
        <f>IF('[1]4.1g O&amp;M Costs RD'!BH7=0,"",'[1]4.1g O&amp;M Costs RD'!BH7)</f>
        <v>300.32716627559279</v>
      </c>
      <c r="K9" s="11" t="str">
        <f>IF('[1]4.1g O&amp;M Costs RD'!BI7=0,"",'[1]4.1g O&amp;M Costs RD'!BI7)</f>
        <v/>
      </c>
      <c r="L9" s="11">
        <f>IF('[1]4.1g O&amp;M Costs RD'!BJ7=0,"",'[1]4.1g O&amp;M Costs RD'!BJ7)</f>
        <v>322.64903480048645</v>
      </c>
      <c r="M9" s="11" t="str">
        <f>IF('[1]4.1g O&amp;M Costs RD'!BK7=0,"",'[1]4.1g O&amp;M Costs RD'!BK7)</f>
        <v/>
      </c>
      <c r="N9" s="11">
        <f>IF('[1]4.1g O&amp;M Costs RD'!BL7=0,"",'[1]4.1g O&amp;M Costs RD'!BL7)</f>
        <v>346.62998006033462</v>
      </c>
      <c r="O9" s="11" t="str">
        <f>IF('[1]4.1g O&amp;M Costs RD'!BM7=0,"",'[1]4.1g O&amp;M Costs RD'!BM7)</f>
        <v/>
      </c>
      <c r="P9" s="11">
        <f>IF('[1]4.1g O&amp;M Costs RD'!BN7=0,"",'[1]4.1g O&amp;M Costs RD'!BN7)</f>
        <v>372.39331322012299</v>
      </c>
      <c r="Q9" s="11" t="str">
        <f>IF('[1]4.1g O&amp;M Costs RD'!BO7=0,"",'[1]4.1g O&amp;M Costs RD'!BO7)</f>
        <v/>
      </c>
      <c r="R9" s="11">
        <f>IF('[1]4.1g O&amp;M Costs RD'!BP7=0,"",'[1]4.1g O&amp;M Costs RD'!BP7)</f>
        <v>400.07151056848153</v>
      </c>
      <c r="S9" s="11" t="str">
        <f>IF('[1]4.1g O&amp;M Costs RD'!BQ7=0,"",'[1]4.1g O&amp;M Costs RD'!BQ7)</f>
        <v/>
      </c>
      <c r="T9" s="11">
        <f>IF('[1]4.1g O&amp;M Costs RD'!BR7=0,"",'[1]4.1g O&amp;M Costs RD'!BR7)</f>
        <v>429.8068947170816</v>
      </c>
      <c r="U9" s="11" t="str">
        <f>IF('[1]4.1g O&amp;M Costs RD'!BS7=0,"",'[1]4.1g O&amp;M Costs RD'!BS7)</f>
        <v/>
      </c>
      <c r="V9" s="11">
        <f>IF('[1]4.1g O&amp;M Costs RD'!BT7=0,"",'[1]4.1g O&amp;M Costs RD'!BT7)</f>
        <v>461.75236643029837</v>
      </c>
      <c r="W9" s="17">
        <f>SUM(C9:V9)</f>
        <v>3415.5967151097625</v>
      </c>
      <c r="AC9" s="25" t="s">
        <v>57</v>
      </c>
      <c r="AD9" s="25">
        <v>225</v>
      </c>
      <c r="AE9" s="9">
        <v>225</v>
      </c>
    </row>
    <row r="10" spans="1:31" x14ac:dyDescent="0.25">
      <c r="A10" s="31"/>
      <c r="B10" s="4" t="s">
        <v>5</v>
      </c>
      <c r="C10" s="11" t="str">
        <f>IF('[1]4.1g O&amp;M Costs RD'!BA17=0,"",'[1]4.1g O&amp;M Costs RD'!BA17)</f>
        <v/>
      </c>
      <c r="D10" s="11" t="str">
        <f>IF('[1]4.1g O&amp;M Costs RD'!BB17=0,"",'[1]4.1g O&amp;M Costs RD'!BB17)</f>
        <v/>
      </c>
      <c r="E10" s="11" t="str">
        <f>IF('[1]4.1g O&amp;M Costs RD'!BC17=0,"",'[1]4.1g O&amp;M Costs RD'!BC17)</f>
        <v/>
      </c>
      <c r="F10" s="11" t="str">
        <f>IF('[1]4.1g O&amp;M Costs RD'!BD17=0,"",'[1]4.1g O&amp;M Costs RD'!BD17)</f>
        <v/>
      </c>
      <c r="G10" s="11">
        <f>IF('[1]4.1g O&amp;M Costs RD'!BE17=0,"",'[1]4.1g O&amp;M Costs RD'!BE17)</f>
        <v>735.83087858802844</v>
      </c>
      <c r="H10" s="11" t="str">
        <f>IF('[1]4.1g O&amp;M Costs RD'!BF17=0,"",'[1]4.1g O&amp;M Costs RD'!BF17)</f>
        <v/>
      </c>
      <c r="I10" s="11" t="str">
        <f>IF('[1]4.1g O&amp;M Costs RD'!BG17=0,"",'[1]4.1g O&amp;M Costs RD'!BG17)</f>
        <v/>
      </c>
      <c r="J10" s="11" t="str">
        <f>IF('[1]4.1g O&amp;M Costs RD'!BH17=0,"",'[1]4.1g O&amp;M Costs RD'!BH17)</f>
        <v/>
      </c>
      <c r="K10" s="11" t="str">
        <f>IF('[1]4.1g O&amp;M Costs RD'!BI17=0,"",'[1]4.1g O&amp;M Costs RD'!BI17)</f>
        <v/>
      </c>
      <c r="L10" s="11">
        <f>IF('[1]4.1g O&amp;M Costs RD'!BJ17=0,"",'[1]4.1g O&amp;M Costs RD'!BJ17)</f>
        <v>893.37930321552437</v>
      </c>
      <c r="M10" s="11" t="str">
        <f>IF('[1]4.1g O&amp;M Costs RD'!BK17=0,"",'[1]4.1g O&amp;M Costs RD'!BK17)</f>
        <v/>
      </c>
      <c r="N10" s="11" t="str">
        <f>IF('[1]4.1g O&amp;M Costs RD'!BL17=0,"",'[1]4.1g O&amp;M Costs RD'!BL17)</f>
        <v/>
      </c>
      <c r="O10" s="11" t="str">
        <f>IF('[1]4.1g O&amp;M Costs RD'!BM17=0,"",'[1]4.1g O&amp;M Costs RD'!BM17)</f>
        <v/>
      </c>
      <c r="P10" s="11" t="str">
        <f>IF('[1]4.1g O&amp;M Costs RD'!BN17=0,"",'[1]4.1g O&amp;M Costs RD'!BN17)</f>
        <v/>
      </c>
      <c r="Q10" s="11">
        <f>IF('[1]4.1g O&amp;M Costs RD'!BO17=0,"",'[1]4.1g O&amp;M Costs RD'!BO17)</f>
        <v>1084.6603515000149</v>
      </c>
      <c r="R10" s="11" t="str">
        <f>IF('[1]4.1g O&amp;M Costs RD'!BP17=0,"",'[1]4.1g O&amp;M Costs RD'!BP17)</f>
        <v/>
      </c>
      <c r="S10" s="11" t="str">
        <f>IF('[1]4.1g O&amp;M Costs RD'!BQ17=0,"",'[1]4.1g O&amp;M Costs RD'!BQ17)</f>
        <v/>
      </c>
      <c r="T10" s="11" t="str">
        <f>IF('[1]4.1g O&amp;M Costs RD'!BR17=0,"",'[1]4.1g O&amp;M Costs RD'!BR17)</f>
        <v/>
      </c>
      <c r="U10" s="11" t="str">
        <f>IF('[1]4.1g O&amp;M Costs RD'!BS17=0,"",'[1]4.1g O&amp;M Costs RD'!BS17)</f>
        <v/>
      </c>
      <c r="V10" s="11">
        <f>IF('[1]4.1g O&amp;M Costs RD'!BT17=0,"",'[1]4.1g O&amp;M Costs RD'!BT17)</f>
        <v>1316.896500603521</v>
      </c>
      <c r="W10" s="17">
        <f>SUM(C10:V10)</f>
        <v>4030.7670339070887</v>
      </c>
      <c r="AC10" s="25" t="s">
        <v>58</v>
      </c>
      <c r="AD10" s="25">
        <v>225</v>
      </c>
      <c r="AE10" s="9">
        <v>225</v>
      </c>
    </row>
    <row r="11" spans="1:31" x14ac:dyDescent="0.25">
      <c r="A11" s="31"/>
      <c r="B11" s="4" t="s">
        <v>6</v>
      </c>
      <c r="C11" s="11">
        <f>IF('[1]4.1g O&amp;M Costs RD'!BA8=0,"",'[1]4.1g O&amp;M Costs RD'!BA8)</f>
        <v>778.92964341784591</v>
      </c>
      <c r="D11" s="11">
        <f>IF('[1]4.1g O&amp;M Costs RD'!BB8=0,"",'[1]4.1g O&amp;M Costs RD'!BB8)</f>
        <v>807.35791613433321</v>
      </c>
      <c r="E11" s="11">
        <f>IF('[1]4.1g O&amp;M Costs RD'!BC8=0,"",'[1]4.1g O&amp;M Costs RD'!BC8)</f>
        <v>836.82372375075954</v>
      </c>
      <c r="F11" s="11">
        <f>IF('[1]4.1g O&amp;M Costs RD'!BD8=0,"",'[1]4.1g O&amp;M Costs RD'!BD8)</f>
        <v>867.3649327488248</v>
      </c>
      <c r="G11" s="11">
        <f>IF('[1]4.1g O&amp;M Costs RD'!BE8=0,"",'[1]4.1g O&amp;M Costs RD'!BE8)</f>
        <v>899.02079160753578</v>
      </c>
      <c r="H11" s="11">
        <f>IF('[1]4.1g O&amp;M Costs RD'!BF8=0,"",'[1]4.1g O&amp;M Costs RD'!BF8)</f>
        <v>931.8319812413871</v>
      </c>
      <c r="I11" s="11">
        <f>IF('[1]4.1g O&amp;M Costs RD'!BG8=0,"",'[1]4.1g O&amp;M Costs RD'!BG8)</f>
        <v>965.84066727936931</v>
      </c>
      <c r="J11" s="11">
        <f>IF('[1]4.1g O&amp;M Costs RD'!BH8=0,"",'[1]4.1g O&amp;M Costs RD'!BH8)</f>
        <v>1001.0905542519762</v>
      </c>
      <c r="K11" s="11">
        <f>IF('[1]4.1g O&amp;M Costs RD'!BI8=0,"",'[1]4.1g O&amp;M Costs RD'!BI8)</f>
        <v>1037.6269417558576</v>
      </c>
      <c r="L11" s="11">
        <f>IF('[1]4.1g O&amp;M Costs RD'!BJ8=0,"",'[1]4.1g O&amp;M Costs RD'!BJ8)</f>
        <v>1075.4967826682882</v>
      </c>
      <c r="M11" s="11">
        <f>IF('[1]4.1g O&amp;M Costs RD'!BK8=0,"",'[1]4.1g O&amp;M Costs RD'!BK8)</f>
        <v>1114.748743486266</v>
      </c>
      <c r="N11" s="11">
        <f>IF('[1]4.1g O&amp;M Costs RD'!BL8=0,"",'[1]4.1g O&amp;M Costs RD'!BL8)</f>
        <v>1155.4332668677819</v>
      </c>
      <c r="O11" s="11">
        <f>IF('[1]4.1g O&amp;M Costs RD'!BM8=0,"",'[1]4.1g O&amp;M Costs RD'!BM8)</f>
        <v>1197.6026364556317</v>
      </c>
      <c r="P11" s="11">
        <f>IF('[1]4.1g O&amp;M Costs RD'!BN8=0,"",'[1]4.1g O&amp;M Costs RD'!BN8)</f>
        <v>1241.3110440670766</v>
      </c>
      <c r="Q11" s="11">
        <f>IF('[1]4.1g O&amp;M Costs RD'!BO8=0,"",'[1]4.1g O&amp;M Costs RD'!BO8)</f>
        <v>1286.614659335698</v>
      </c>
      <c r="R11" s="11">
        <f>IF('[1]4.1g O&amp;M Costs RD'!BP8=0,"",'[1]4.1g O&amp;M Costs RD'!BP8)</f>
        <v>1333.5717018949385</v>
      </c>
      <c r="S11" s="11">
        <f>IF('[1]4.1g O&amp;M Costs RD'!BQ8=0,"",'[1]4.1g O&amp;M Costs RD'!BQ8)</f>
        <v>1382.2425161960989</v>
      </c>
      <c r="T11" s="11">
        <f>IF('[1]4.1g O&amp;M Costs RD'!BR8=0,"",'[1]4.1g O&amp;M Costs RD'!BR8)</f>
        <v>1432.6896490569384</v>
      </c>
      <c r="U11" s="11">
        <f>IF('[1]4.1g O&amp;M Costs RD'!BS8=0,"",'[1]4.1g O&amp;M Costs RD'!BS8)</f>
        <v>1484.9779300405276</v>
      </c>
      <c r="V11" s="11">
        <f>IF('[1]4.1g O&amp;M Costs RD'!BT8=0,"",'[1]4.1g O&amp;M Costs RD'!BT8)</f>
        <v>1539.1745547676612</v>
      </c>
      <c r="W11" s="17">
        <f>SUM(C11:V11)</f>
        <v>22369.750637024801</v>
      </c>
      <c r="AC11" s="25" t="s">
        <v>59</v>
      </c>
      <c r="AD11" s="25">
        <v>15</v>
      </c>
      <c r="AE11" s="9">
        <v>15</v>
      </c>
    </row>
    <row r="12" spans="1:31" x14ac:dyDescent="0.25">
      <c r="A12" s="31"/>
      <c r="B12" s="12" t="s">
        <v>2</v>
      </c>
      <c r="C12" s="17">
        <f t="shared" ref="C12:W12" si="2">SUM(C9:C11)</f>
        <v>778.92964341784591</v>
      </c>
      <c r="D12" s="17">
        <f t="shared" si="2"/>
        <v>1049.5652909746332</v>
      </c>
      <c r="E12" s="17">
        <f t="shared" si="2"/>
        <v>836.82372375075954</v>
      </c>
      <c r="F12" s="17">
        <f t="shared" si="2"/>
        <v>1127.5744125734723</v>
      </c>
      <c r="G12" s="17">
        <f t="shared" si="2"/>
        <v>1634.8516701955641</v>
      </c>
      <c r="H12" s="17">
        <f t="shared" si="2"/>
        <v>1211.3815756138033</v>
      </c>
      <c r="I12" s="17">
        <f t="shared" si="2"/>
        <v>965.84066727936931</v>
      </c>
      <c r="J12" s="17">
        <f t="shared" si="2"/>
        <v>1301.4177205275689</v>
      </c>
      <c r="K12" s="17">
        <f t="shared" si="2"/>
        <v>1037.6269417558576</v>
      </c>
      <c r="L12" s="17">
        <f t="shared" si="2"/>
        <v>2291.5251206842991</v>
      </c>
      <c r="M12" s="17">
        <f t="shared" si="2"/>
        <v>1114.748743486266</v>
      </c>
      <c r="N12" s="17">
        <f t="shared" si="2"/>
        <v>1502.0632469281165</v>
      </c>
      <c r="O12" s="17">
        <f t="shared" si="2"/>
        <v>1197.6026364556317</v>
      </c>
      <c r="P12" s="17">
        <f t="shared" si="2"/>
        <v>1613.7043572871996</v>
      </c>
      <c r="Q12" s="17">
        <f t="shared" si="2"/>
        <v>2371.2750108357131</v>
      </c>
      <c r="R12" s="17">
        <f t="shared" si="2"/>
        <v>1733.64321246342</v>
      </c>
      <c r="S12" s="17">
        <f t="shared" si="2"/>
        <v>1382.2425161960989</v>
      </c>
      <c r="T12" s="17">
        <f t="shared" si="2"/>
        <v>1862.49654377402</v>
      </c>
      <c r="U12" s="17">
        <f t="shared" si="2"/>
        <v>1484.9779300405276</v>
      </c>
      <c r="V12" s="17">
        <f t="shared" si="2"/>
        <v>3317.8234218014804</v>
      </c>
      <c r="W12" s="17">
        <f t="shared" si="2"/>
        <v>29816.114386041652</v>
      </c>
      <c r="AC12" s="24" t="s">
        <v>60</v>
      </c>
      <c r="AD12" s="25">
        <v>5</v>
      </c>
      <c r="AE12" s="9">
        <v>5</v>
      </c>
    </row>
    <row r="13" spans="1:31" x14ac:dyDescent="0.25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AC13" s="25" t="s">
        <v>61</v>
      </c>
      <c r="AD13" s="25">
        <v>15</v>
      </c>
      <c r="AE13" s="9">
        <v>15</v>
      </c>
    </row>
    <row r="14" spans="1:31" x14ac:dyDescent="0.25">
      <c r="A14" s="34" t="str">
        <f>CONCATENATE("2.1.3 Protect and restore ",AD3," ha of natural forest in major recharge areas and riparian zones.")</f>
        <v>2.1.3 Protect and restore 250 ha of natural forest in major recharge areas and riparian zones.</v>
      </c>
      <c r="B14" s="7" t="s">
        <v>4</v>
      </c>
      <c r="C14" s="13" t="str">
        <f>IF('[1]4.1g O&amp;M Costs RD'!BA30=0,"",'[1]4.1g O&amp;M Costs RD'!BA30)</f>
        <v/>
      </c>
      <c r="D14" s="13">
        <f>IF('[1]4.1g O&amp;M Costs RD'!BB30=0,"",'[1]4.1g O&amp;M Costs RD'!BB30)</f>
        <v>103.86251065192968</v>
      </c>
      <c r="E14" s="13" t="str">
        <f>IF('[1]4.1g O&amp;M Costs RD'!BC30=0,"",'[1]4.1g O&amp;M Costs RD'!BC30)</f>
        <v/>
      </c>
      <c r="F14" s="13">
        <f>IF('[1]4.1g O&amp;M Costs RD'!BD30=0,"",'[1]4.1g O&amp;M Costs RD'!BD30)</f>
        <v>111.58210970182139</v>
      </c>
      <c r="G14" s="13" t="str">
        <f>IF('[1]4.1g O&amp;M Costs RD'!BE30=0,"",'[1]4.1g O&amp;M Costs RD'!BE30)</f>
        <v/>
      </c>
      <c r="H14" s="13">
        <f>IF('[1]4.1g O&amp;M Costs RD'!BF30=0,"",'[1]4.1g O&amp;M Costs RD'!BF30)</f>
        <v>119.87546928491261</v>
      </c>
      <c r="I14" s="13" t="str">
        <f>IF('[1]4.1g O&amp;M Costs RD'!BG30=0,"",'[1]4.1g O&amp;M Costs RD'!BG30)</f>
        <v/>
      </c>
      <c r="J14" s="13">
        <f>IF('[1]4.1g O&amp;M Costs RD'!BH30=0,"",'[1]4.1g O&amp;M Costs RD'!BH30)</f>
        <v>128.78523425196948</v>
      </c>
      <c r="K14" s="13" t="str">
        <f>IF('[1]4.1g O&amp;M Costs RD'!BI30=0,"",'[1]4.1g O&amp;M Costs RD'!BI30)</f>
        <v/>
      </c>
      <c r="L14" s="13">
        <f>IF('[1]4.1g O&amp;M Costs RD'!BJ30=0,"",'[1]4.1g O&amp;M Costs RD'!BJ30)</f>
        <v>138.35721903965973</v>
      </c>
      <c r="M14" s="13" t="str">
        <f>IF('[1]4.1g O&amp;M Costs RD'!BK30=0,"",'[1]4.1g O&amp;M Costs RD'!BK30)</f>
        <v/>
      </c>
      <c r="N14" s="13">
        <f>IF('[1]4.1g O&amp;M Costs RD'!BL30=0,"",'[1]4.1g O&amp;M Costs RD'!BL30)</f>
        <v>148.64064325057231</v>
      </c>
      <c r="O14" s="13" t="str">
        <f>IF('[1]4.1g O&amp;M Costs RD'!BM30=0,"",'[1]4.1g O&amp;M Costs RD'!BM30)</f>
        <v/>
      </c>
      <c r="P14" s="13">
        <f>IF('[1]4.1g O&amp;M Costs RD'!BN30=0,"",'[1]4.1g O&amp;M Costs RD'!BN30)</f>
        <v>159.68838474276288</v>
      </c>
      <c r="Q14" s="13" t="str">
        <f>IF('[1]4.1g O&amp;M Costs RD'!BO30=0,"",'[1]4.1g O&amp;M Costs RD'!BO30)</f>
        <v/>
      </c>
      <c r="R14" s="13">
        <f>IF('[1]4.1g O&amp;M Costs RD'!BP30=0,"",'[1]4.1g O&amp;M Costs RD'!BP30)</f>
        <v>171.55725153022362</v>
      </c>
      <c r="S14" s="13" t="str">
        <f>IF('[1]4.1g O&amp;M Costs RD'!BQ30=0,"",'[1]4.1g O&amp;M Costs RD'!BQ30)</f>
        <v/>
      </c>
      <c r="T14" s="13">
        <f>IF('[1]4.1g O&amp;M Costs RD'!BR30=0,"",'[1]4.1g O&amp;M Costs RD'!BR30)</f>
        <v>184.30827389240207</v>
      </c>
      <c r="U14" s="13" t="str">
        <f>IF('[1]4.1g O&amp;M Costs RD'!BS30=0,"",'[1]4.1g O&amp;M Costs RD'!BS30)</f>
        <v/>
      </c>
      <c r="V14" s="13">
        <f>IF('[1]4.1g O&amp;M Costs RD'!BT30=0,"",'[1]4.1g O&amp;M Costs RD'!BT30)</f>
        <v>198.00701819481063</v>
      </c>
      <c r="W14" s="15">
        <f t="shared" ref="W14" si="3">SUM(C14:V14)</f>
        <v>1464.6641145410642</v>
      </c>
      <c r="AC14" s="25" t="s">
        <v>62</v>
      </c>
      <c r="AD14" s="25">
        <v>15</v>
      </c>
      <c r="AE14" s="9">
        <v>15</v>
      </c>
    </row>
    <row r="15" spans="1:31" x14ac:dyDescent="0.25">
      <c r="A15" s="34"/>
      <c r="B15" s="7" t="s">
        <v>6</v>
      </c>
      <c r="C15" s="13">
        <f>IF('[1]4.1g O&amp;M Costs RD'!BA31=0,"",'[1]4.1g O&amp;M Costs RD'!BA31)</f>
        <v>334.01785738329585</v>
      </c>
      <c r="D15" s="13">
        <f>IF('[1]4.1g O&amp;M Costs RD'!BB31=0,"",'[1]4.1g O&amp;M Costs RD'!BB31)</f>
        <v>346.20836883976551</v>
      </c>
      <c r="E15" s="13">
        <f>IF('[1]4.1g O&amp;M Costs RD'!BC31=0,"",'[1]4.1g O&amp;M Costs RD'!BC31)</f>
        <v>358.84379234595178</v>
      </c>
      <c r="F15" s="13">
        <f>IF('[1]4.1g O&amp;M Costs RD'!BD31=0,"",'[1]4.1g O&amp;M Costs RD'!BD31)</f>
        <v>371.94036567273793</v>
      </c>
      <c r="G15" s="13">
        <f>IF('[1]4.1g O&amp;M Costs RD'!BE31=0,"",'[1]4.1g O&amp;M Costs RD'!BE31)</f>
        <v>385.51491921420916</v>
      </c>
      <c r="H15" s="13">
        <f>IF('[1]4.1g O&amp;M Costs RD'!BF31=0,"",'[1]4.1g O&amp;M Costs RD'!BF31)</f>
        <v>399.58489761637526</v>
      </c>
      <c r="I15" s="13">
        <f>IF('[1]4.1g O&amp;M Costs RD'!BG31=0,"",'[1]4.1g O&amp;M Costs RD'!BG31)</f>
        <v>414.16838219526988</v>
      </c>
      <c r="J15" s="13">
        <f>IF('[1]4.1g O&amp;M Costs RD'!BH31=0,"",'[1]4.1g O&amp;M Costs RD'!BH31)</f>
        <v>429.28411417323167</v>
      </c>
      <c r="K15" s="13">
        <f>IF('[1]4.1g O&amp;M Costs RD'!BI31=0,"",'[1]4.1g O&amp;M Costs RD'!BI31)</f>
        <v>444.95151876323223</v>
      </c>
      <c r="L15" s="13">
        <f>IF('[1]4.1g O&amp;M Costs RD'!BJ31=0,"",'[1]4.1g O&amp;M Costs RD'!BJ31)</f>
        <v>461.19073013219906</v>
      </c>
      <c r="M15" s="13">
        <f>IF('[1]4.1g O&amp;M Costs RD'!BK31=0,"",'[1]4.1g O&amp;M Costs RD'!BK31)</f>
        <v>478.02261727541423</v>
      </c>
      <c r="N15" s="13">
        <f>IF('[1]4.1g O&amp;M Costs RD'!BL31=0,"",'[1]4.1g O&amp;M Costs RD'!BL31)</f>
        <v>495.46881083524096</v>
      </c>
      <c r="O15" s="13">
        <f>IF('[1]4.1g O&amp;M Costs RD'!BM31=0,"",'[1]4.1g O&amp;M Costs RD'!BM31)</f>
        <v>513.55173089864138</v>
      </c>
      <c r="P15" s="13">
        <f>IF('[1]4.1g O&amp;M Costs RD'!BN31=0,"",'[1]4.1g O&amp;M Costs RD'!BN31)</f>
        <v>532.29461580920952</v>
      </c>
      <c r="Q15" s="13">
        <f>IF('[1]4.1g O&amp;M Costs RD'!BO31=0,"",'[1]4.1g O&amp;M Costs RD'!BO31)</f>
        <v>551.72155203074522</v>
      </c>
      <c r="R15" s="13">
        <f>IF('[1]4.1g O&amp;M Costs RD'!BP31=0,"",'[1]4.1g O&amp;M Costs RD'!BP31)</f>
        <v>571.85750510074547</v>
      </c>
      <c r="S15" s="13">
        <f>IF('[1]4.1g O&amp;M Costs RD'!BQ31=0,"",'[1]4.1g O&amp;M Costs RD'!BQ31)</f>
        <v>592.72835171359304</v>
      </c>
      <c r="T15" s="13">
        <f>IF('[1]4.1g O&amp;M Costs RD'!BR31=0,"",'[1]4.1g O&amp;M Costs RD'!BR31)</f>
        <v>614.3609129746734</v>
      </c>
      <c r="U15" s="13">
        <f>IF('[1]4.1g O&amp;M Costs RD'!BS31=0,"",'[1]4.1g O&amp;M Costs RD'!BS31)</f>
        <v>636.78298886815082</v>
      </c>
      <c r="V15" s="13">
        <f>IF('[1]4.1g O&amp;M Costs RD'!BT31=0,"",'[1]4.1g O&amp;M Costs RD'!BT31)</f>
        <v>660.02339398270203</v>
      </c>
      <c r="W15" s="15">
        <f>SUM(C15:V15)</f>
        <v>9592.5174258253828</v>
      </c>
      <c r="AE15" s="9">
        <f>SUM(AE2:AE14)</f>
        <v>3168</v>
      </c>
    </row>
    <row r="16" spans="1:31" x14ac:dyDescent="0.25">
      <c r="A16" s="34"/>
      <c r="B16" s="7" t="s">
        <v>5</v>
      </c>
      <c r="C16" s="13" t="str">
        <f>IF('[1]4.1g O&amp;M Costs RD'!BA40=0,"",'[1]4.1g O&amp;M Costs RD'!BA40)</f>
        <v/>
      </c>
      <c r="D16" s="13" t="str">
        <f>IF('[1]4.1g O&amp;M Costs RD'!BB40=0,"",'[1]4.1g O&amp;M Costs RD'!BB40)</f>
        <v/>
      </c>
      <c r="E16" s="13" t="str">
        <f>IF('[1]4.1g O&amp;M Costs RD'!BC40=0,"",'[1]4.1g O&amp;M Costs RD'!BC40)</f>
        <v/>
      </c>
      <c r="F16" s="13" t="str">
        <f>IF('[1]4.1g O&amp;M Costs RD'!BD40=0,"",'[1]4.1g O&amp;M Costs RD'!BD40)</f>
        <v/>
      </c>
      <c r="G16" s="13">
        <f>IF('[1]4.1g O&amp;M Costs RD'!BE40=0,"",'[1]4.1g O&amp;M Costs RD'!BE40)</f>
        <v>1577.6819866810215</v>
      </c>
      <c r="H16" s="13" t="str">
        <f>IF('[1]4.1g O&amp;M Costs RD'!BF40=0,"",'[1]4.1g O&amp;M Costs RD'!BF40)</f>
        <v/>
      </c>
      <c r="I16" s="13" t="str">
        <f>IF('[1]4.1g O&amp;M Costs RD'!BG40=0,"",'[1]4.1g O&amp;M Costs RD'!BG40)</f>
        <v/>
      </c>
      <c r="J16" s="13" t="str">
        <f>IF('[1]4.1g O&amp;M Costs RD'!BH40=0,"",'[1]4.1g O&amp;M Costs RD'!BH40)</f>
        <v/>
      </c>
      <c r="K16" s="13" t="str">
        <f>IF('[1]4.1g O&amp;M Costs RD'!BI40=0,"",'[1]4.1g O&amp;M Costs RD'!BI40)</f>
        <v/>
      </c>
      <c r="L16" s="13">
        <f>IF('[1]4.1g O&amp;M Costs RD'!BJ40=0,"",'[1]4.1g O&amp;M Costs RD'!BJ40)</f>
        <v>1915.4787804792547</v>
      </c>
      <c r="M16" s="13" t="str">
        <f>IF('[1]4.1g O&amp;M Costs RD'!BK40=0,"",'[1]4.1g O&amp;M Costs RD'!BK40)</f>
        <v/>
      </c>
      <c r="N16" s="13" t="str">
        <f>IF('[1]4.1g O&amp;M Costs RD'!BL40=0,"",'[1]4.1g O&amp;M Costs RD'!BL40)</f>
        <v/>
      </c>
      <c r="O16" s="13" t="str">
        <f>IF('[1]4.1g O&amp;M Costs RD'!BM40=0,"",'[1]4.1g O&amp;M Costs RD'!BM40)</f>
        <v/>
      </c>
      <c r="P16" s="13" t="str">
        <f>IF('[1]4.1g O&amp;M Costs RD'!BN40=0,"",'[1]4.1g O&amp;M Costs RD'!BN40)</f>
        <v/>
      </c>
      <c r="Q16" s="13">
        <f>IF('[1]4.1g O&amp;M Costs RD'!BO40=0,"",'[1]4.1g O&amp;M Costs RD'!BO40)</f>
        <v>2325.6010966981453</v>
      </c>
      <c r="R16" s="13" t="str">
        <f>IF('[1]4.1g O&amp;M Costs RD'!BP40=0,"",'[1]4.1g O&amp;M Costs RD'!BP40)</f>
        <v/>
      </c>
      <c r="S16" s="13" t="str">
        <f>IF('[1]4.1g O&amp;M Costs RD'!BQ40=0,"",'[1]4.1g O&amp;M Costs RD'!BQ40)</f>
        <v/>
      </c>
      <c r="T16" s="13" t="str">
        <f>IF('[1]4.1g O&amp;M Costs RD'!BR40=0,"",'[1]4.1g O&amp;M Costs RD'!BR40)</f>
        <v/>
      </c>
      <c r="U16" s="13" t="str">
        <f>IF('[1]4.1g O&amp;M Costs RD'!BS40=0,"",'[1]4.1g O&amp;M Costs RD'!BS40)</f>
        <v/>
      </c>
      <c r="V16" s="13">
        <f>IF('[1]4.1g O&amp;M Costs RD'!BT40=0,"",'[1]4.1g O&amp;M Costs RD'!BT40)</f>
        <v>2823.534521019556</v>
      </c>
      <c r="W16" s="15">
        <f t="shared" ref="W16:W18" si="4">SUM(C16:V16)</f>
        <v>8642.2963848779764</v>
      </c>
      <c r="X16" s="9" t="s">
        <v>47</v>
      </c>
    </row>
    <row r="17" spans="1:23" x14ac:dyDescent="0.25">
      <c r="A17" s="34"/>
      <c r="B17" s="7" t="s">
        <v>7</v>
      </c>
      <c r="C17" s="13" t="str">
        <f>IF('[1]4.1g O&amp;M Costs RD'!BA32+'[1]4.1g O&amp;M Costs RD'!BA41+'[1]4.1g O&amp;M Costs RD'!BA42+'[1]4.1g O&amp;M Costs RD'!BA43=0,"",'[1]4.1g O&amp;M Costs RD'!BA32+'[1]4.1g O&amp;M Costs RD'!BA41+'[1]4.1g O&amp;M Costs RD'!BA42+'[1]4.1g O&amp;M Costs RD'!BA43)</f>
        <v/>
      </c>
      <c r="D17" s="13">
        <f>IF('[1]4.1g O&amp;M Costs RD'!BB32+'[1]4.1g O&amp;M Costs RD'!BB41+'[1]4.1g O&amp;M Costs RD'!BB42+'[1]4.1g O&amp;M Costs RD'!BB43=0,"",'[1]4.1g O&amp;M Costs RD'!BB32+'[1]4.1g O&amp;M Costs RD'!BB41+'[1]4.1g O&amp;M Costs RD'!BB42+'[1]4.1g O&amp;M Costs RD'!BB43)</f>
        <v>19420.07492271053</v>
      </c>
      <c r="E17" s="13" t="str">
        <f>IF('[1]4.1g O&amp;M Costs RD'!BC32+'[1]4.1g O&amp;M Costs RD'!BC41+'[1]4.1g O&amp;M Costs RD'!BC42+'[1]4.1g O&amp;M Costs RD'!BC43=0,"",'[1]4.1g O&amp;M Costs RD'!BC32+'[1]4.1g O&amp;M Costs RD'!BC41+'[1]4.1g O&amp;M Costs RD'!BC42+'[1]4.1g O&amp;M Costs RD'!BC43)</f>
        <v/>
      </c>
      <c r="F17" s="13">
        <f>IF('[1]4.1g O&amp;M Costs RD'!BD32+'[1]4.1g O&amp;M Costs RD'!BD41+'[1]4.1g O&amp;M Costs RD'!BD42+'[1]4.1g O&amp;M Costs RD'!BD43=0,"",'[1]4.1g O&amp;M Costs RD'!BD32+'[1]4.1g O&amp;M Costs RD'!BD41+'[1]4.1g O&amp;M Costs RD'!BD42+'[1]4.1g O&amp;M Costs RD'!BD43)</f>
        <v>20968.433301192934</v>
      </c>
      <c r="G17" s="13" t="str">
        <f>IF('[1]4.1g O&amp;M Costs RD'!BE32+'[1]4.1g O&amp;M Costs RD'!BE41+'[1]4.1g O&amp;M Costs RD'!BE42+'[1]4.1g O&amp;M Costs RD'!BE43=0,"",'[1]4.1g O&amp;M Costs RD'!BE32+'[1]4.1g O&amp;M Costs RD'!BE41+'[1]4.1g O&amp;M Costs RD'!BE42+'[1]4.1g O&amp;M Costs RD'!BE43)</f>
        <v/>
      </c>
      <c r="H17" s="13">
        <f>IF('[1]4.1g O&amp;M Costs RD'!BF32+'[1]4.1g O&amp;M Costs RD'!BF41+'[1]4.1g O&amp;M Costs RD'!BF42+'[1]4.1g O&amp;M Costs RD'!BF43=0,"",'[1]4.1g O&amp;M Costs RD'!BF32+'[1]4.1g O&amp;M Costs RD'!BF41+'[1]4.1g O&amp;M Costs RD'!BF42+'[1]4.1g O&amp;M Costs RD'!BF43)</f>
        <v>22640.343268212546</v>
      </c>
      <c r="I17" s="13" t="str">
        <f>IF('[1]4.1g O&amp;M Costs RD'!BG32+'[1]4.1g O&amp;M Costs RD'!BG41+'[1]4.1g O&amp;M Costs RD'!BG42+'[1]4.1g O&amp;M Costs RD'!BG43=0,"",'[1]4.1g O&amp;M Costs RD'!BG32+'[1]4.1g O&amp;M Costs RD'!BG41+'[1]4.1g O&amp;M Costs RD'!BG42+'[1]4.1g O&amp;M Costs RD'!BG43)</f>
        <v/>
      </c>
      <c r="J17" s="13">
        <f>IF('[1]4.1g O&amp;M Costs RD'!BH32+'[1]4.1g O&amp;M Costs RD'!BH41+'[1]4.1g O&amp;M Costs RD'!BH42+'[1]4.1g O&amp;M Costs RD'!BH43=0,"",'[1]4.1g O&amp;M Costs RD'!BH32+'[1]4.1g O&amp;M Costs RD'!BH41+'[1]4.1g O&amp;M Costs RD'!BH42+'[1]4.1g O&amp;M Costs RD'!BH43)</f>
        <v>24445.67127025178</v>
      </c>
      <c r="K17" s="13" t="str">
        <f>IF('[1]4.1g O&amp;M Costs RD'!BI32+'[1]4.1g O&amp;M Costs RD'!BI41+'[1]4.1g O&amp;M Costs RD'!BI42+'[1]4.1g O&amp;M Costs RD'!BI43=0,"",'[1]4.1g O&amp;M Costs RD'!BI32+'[1]4.1g O&amp;M Costs RD'!BI41+'[1]4.1g O&amp;M Costs RD'!BI42+'[1]4.1g O&amp;M Costs RD'!BI43)</f>
        <v/>
      </c>
      <c r="L17" s="13">
        <f>IF('[1]4.1g O&amp;M Costs RD'!BJ32+'[1]4.1g O&amp;M Costs RD'!BJ41+'[1]4.1g O&amp;M Costs RD'!BJ42+'[1]4.1g O&amp;M Costs RD'!BJ43=0,"",'[1]4.1g O&amp;M Costs RD'!BJ32+'[1]4.1g O&amp;M Costs RD'!BJ41+'[1]4.1g O&amp;M Costs RD'!BJ42+'[1]4.1g O&amp;M Costs RD'!BJ43)</f>
        <v>26395.072230413611</v>
      </c>
      <c r="M17" s="13" t="str">
        <f>IF('[1]4.1g O&amp;M Costs RD'!BK32+'[1]4.1g O&amp;M Costs RD'!BK41+'[1]4.1g O&amp;M Costs RD'!BK42+'[1]4.1g O&amp;M Costs RD'!BK43=0,"",'[1]4.1g O&amp;M Costs RD'!BK32+'[1]4.1g O&amp;M Costs RD'!BK41+'[1]4.1g O&amp;M Costs RD'!BK42+'[1]4.1g O&amp;M Costs RD'!BK43)</f>
        <v/>
      </c>
      <c r="N17" s="13">
        <f>IF('[1]4.1g O&amp;M Costs RD'!BL32+'[1]4.1g O&amp;M Costs RD'!BL41+'[1]4.1g O&amp;M Costs RD'!BL42+'[1]4.1g O&amp;M Costs RD'!BL43=0,"",'[1]4.1g O&amp;M Costs RD'!BL32+'[1]4.1g O&amp;M Costs RD'!BL41+'[1]4.1g O&amp;M Costs RD'!BL42+'[1]4.1g O&amp;M Costs RD'!BL43)</f>
        <v>28500.052602516516</v>
      </c>
      <c r="O17" s="13" t="str">
        <f>IF('[1]4.1g O&amp;M Costs RD'!BM32+'[1]4.1g O&amp;M Costs RD'!BM41+'[1]4.1g O&amp;M Costs RD'!BM42+'[1]4.1g O&amp;M Costs RD'!BM43=0,"",'[1]4.1g O&amp;M Costs RD'!BM32+'[1]4.1g O&amp;M Costs RD'!BM41+'[1]4.1g O&amp;M Costs RD'!BM42+'[1]4.1g O&amp;M Costs RD'!BM43)</f>
        <v/>
      </c>
      <c r="P17" s="13">
        <f>IF('[1]4.1g O&amp;M Costs RD'!BN32+'[1]4.1g O&amp;M Costs RD'!BN41+'[1]4.1g O&amp;M Costs RD'!BN42+'[1]4.1g O&amp;M Costs RD'!BN43=0,"",'[1]4.1g O&amp;M Costs RD'!BN32+'[1]4.1g O&amp;M Costs RD'!BN41+'[1]4.1g O&amp;M Costs RD'!BN42+'[1]4.1g O&amp;M Costs RD'!BN43)</f>
        <v>30773.03847082378</v>
      </c>
      <c r="Q17" s="13" t="str">
        <f>IF('[1]4.1g O&amp;M Costs RD'!BO32+'[1]4.1g O&amp;M Costs RD'!BO41+'[1]4.1g O&amp;M Costs RD'!BO42+'[1]4.1g O&amp;M Costs RD'!BO43=0,"",'[1]4.1g O&amp;M Costs RD'!BO32+'[1]4.1g O&amp;M Costs RD'!BO41+'[1]4.1g O&amp;M Costs RD'!BO42+'[1]4.1g O&amp;M Costs RD'!BO43)</f>
        <v/>
      </c>
      <c r="R17" s="13">
        <f>IF('[1]4.1g O&amp;M Costs RD'!BP32+'[1]4.1g O&amp;M Costs RD'!BP41+'[1]4.1g O&amp;M Costs RD'!BP42+'[1]4.1g O&amp;M Costs RD'!BP43=0,"",'[1]4.1g O&amp;M Costs RD'!BP32+'[1]4.1g O&amp;M Costs RD'!BP41+'[1]4.1g O&amp;M Costs RD'!BP42+'[1]4.1g O&amp;M Costs RD'!BP43)</f>
        <v>33227.449099404635</v>
      </c>
      <c r="S17" s="13" t="str">
        <f>IF('[1]4.1g O&amp;M Costs RD'!BQ32+'[1]4.1g O&amp;M Costs RD'!BQ41+'[1]4.1g O&amp;M Costs RD'!BQ42+'[1]4.1g O&amp;M Costs RD'!BQ43=0,"",'[1]4.1g O&amp;M Costs RD'!BQ32+'[1]4.1g O&amp;M Costs RD'!BQ41+'[1]4.1g O&amp;M Costs RD'!BQ42+'[1]4.1g O&amp;M Costs RD'!BQ43)</f>
        <v/>
      </c>
      <c r="T17" s="13">
        <f>IF('[1]4.1g O&amp;M Costs RD'!BR32+'[1]4.1g O&amp;M Costs RD'!BR41+'[1]4.1g O&amp;M Costs RD'!BR42+'[1]4.1g O&amp;M Costs RD'!BR43=0,"",'[1]4.1g O&amp;M Costs RD'!BR32+'[1]4.1g O&amp;M Costs RD'!BR41+'[1]4.1g O&amp;M Costs RD'!BR42+'[1]4.1g O&amp;M Costs RD'!BR43)</f>
        <v>35877.776367490449</v>
      </c>
      <c r="U17" s="13" t="str">
        <f>IF('[1]4.1g O&amp;M Costs RD'!BS32+'[1]4.1g O&amp;M Costs RD'!BS41+'[1]4.1g O&amp;M Costs RD'!BS42+'[1]4.1g O&amp;M Costs RD'!BS43=0,"",'[1]4.1g O&amp;M Costs RD'!BS32+'[1]4.1g O&amp;M Costs RD'!BS41+'[1]4.1g O&amp;M Costs RD'!BS42+'[1]4.1g O&amp;M Costs RD'!BS43)</f>
        <v/>
      </c>
      <c r="V17" s="13">
        <f>IF('[1]4.1g O&amp;M Costs RD'!BT32+'[1]4.1g O&amp;M Costs RD'!BT41+'[1]4.1g O&amp;M Costs RD'!BT42+'[1]4.1g O&amp;M Costs RD'!BT43=0,"",'[1]4.1g O&amp;M Costs RD'!BT32+'[1]4.1g O&amp;M Costs RD'!BT41+'[1]4.1g O&amp;M Costs RD'!BT42+'[1]4.1g O&amp;M Costs RD'!BT43)</f>
        <v>38739.670562149091</v>
      </c>
      <c r="W17" s="15">
        <f t="shared" si="4"/>
        <v>280987.58209516591</v>
      </c>
    </row>
    <row r="18" spans="1:23" x14ac:dyDescent="0.25">
      <c r="A18" s="34"/>
      <c r="B18" s="7" t="s">
        <v>8</v>
      </c>
      <c r="C18" s="13">
        <f>IF('[1]4.1g O&amp;M Costs RD'!BA34+'[1]4.1g O&amp;M Costs RD'!BA35+'[1]4.1g O&amp;M Costs RD'!BA36+'[1]4.1g O&amp;M Costs RD'!BA44+'[1]4.1g O&amp;M Costs RD'!BA45=0,"",'[1]4.1g O&amp;M Costs RD'!BA34+'[1]4.1g O&amp;M Costs RD'!BA35+'[1]4.1g O&amp;M Costs RD'!BA36+'[1]4.1g O&amp;M Costs RD'!BA44+'[1]4.1g O&amp;M Costs RD'!BA45)</f>
        <v>2214.1882125942684</v>
      </c>
      <c r="D18" s="13">
        <f>IF('[1]4.1g O&amp;M Costs RD'!BB34+'[1]4.1g O&amp;M Costs RD'!BB35+'[1]4.1g O&amp;M Costs RD'!BB36+'[1]4.1g O&amp;M Costs RD'!BB44+'[1]4.1g O&amp;M Costs RD'!BB45=0,"",'[1]4.1g O&amp;M Costs RD'!BB34+'[1]4.1g O&amp;M Costs RD'!BB35+'[1]4.1g O&amp;M Costs RD'!BB36+'[1]4.1g O&amp;M Costs RD'!BB44+'[1]4.1g O&amp;M Costs RD'!BB45)</f>
        <v>2301.2157030427188</v>
      </c>
      <c r="E18" s="13">
        <f>IF('[1]4.1g O&amp;M Costs RD'!BC34+'[1]4.1g O&amp;M Costs RD'!BC35+'[1]4.1g O&amp;M Costs RD'!BC36+'[1]4.1g O&amp;M Costs RD'!BC44+'[1]4.1g O&amp;M Costs RD'!BC45=0,"",'[1]4.1g O&amp;M Costs RD'!BC34+'[1]4.1g O&amp;M Costs RD'!BC35+'[1]4.1g O&amp;M Costs RD'!BC36+'[1]4.1g O&amp;M Costs RD'!BC44+'[1]4.1g O&amp;M Costs RD'!BC45)</f>
        <v>2391.6653814089041</v>
      </c>
      <c r="F18" s="13">
        <f>IF('[1]4.1g O&amp;M Costs RD'!BD34+'[1]4.1g O&amp;M Costs RD'!BD35+'[1]4.1g O&amp;M Costs RD'!BD36+'[1]4.1g O&amp;M Costs RD'!BD44+'[1]4.1g O&amp;M Costs RD'!BD45=0,"",'[1]4.1g O&amp;M Costs RD'!BD34+'[1]4.1g O&amp;M Costs RD'!BD35+'[1]4.1g O&amp;M Costs RD'!BD36+'[1]4.1g O&amp;M Costs RD'!BD44+'[1]4.1g O&amp;M Costs RD'!BD45)</f>
        <v>2485.6718780882443</v>
      </c>
      <c r="G18" s="13">
        <f>IF('[1]4.1g O&amp;M Costs RD'!BE34+'[1]4.1g O&amp;M Costs RD'!BE35+'[1]4.1g O&amp;M Costs RD'!BE36+'[1]4.1g O&amp;M Costs RD'!BE44+'[1]4.1g O&amp;M Costs RD'!BE45=0,"",'[1]4.1g O&amp;M Costs RD'!BE34+'[1]4.1g O&amp;M Costs RD'!BE35+'[1]4.1g O&amp;M Costs RD'!BE36+'[1]4.1g O&amp;M Costs RD'!BE44+'[1]4.1g O&amp;M Costs RD'!BE45)</f>
        <v>2583.3751220795248</v>
      </c>
      <c r="H18" s="13" t="str">
        <f>IF('[1]4.1g O&amp;M Costs RD'!BF34+'[1]4.1g O&amp;M Costs RD'!BF35+'[1]4.1g O&amp;M Costs RD'!BF36+'[1]4.1g O&amp;M Costs RD'!BF44+'[1]4.1g O&amp;M Costs RD'!BF45=0,"",'[1]4.1g O&amp;M Costs RD'!BF34+'[1]4.1g O&amp;M Costs RD'!BF35+'[1]4.1g O&amp;M Costs RD'!BF36+'[1]4.1g O&amp;M Costs RD'!BF44+'[1]4.1g O&amp;M Costs RD'!BF45)</f>
        <v/>
      </c>
      <c r="I18" s="13" t="str">
        <f>IF('[1]4.1g O&amp;M Costs RD'!BG34+'[1]4.1g O&amp;M Costs RD'!BG35+'[1]4.1g O&amp;M Costs RD'!BG36+'[1]4.1g O&amp;M Costs RD'!BG44+'[1]4.1g O&amp;M Costs RD'!BG45=0,"",'[1]4.1g O&amp;M Costs RD'!BG34+'[1]4.1g O&amp;M Costs RD'!BG35+'[1]4.1g O&amp;M Costs RD'!BG36+'[1]4.1g O&amp;M Costs RD'!BG44+'[1]4.1g O&amp;M Costs RD'!BG45)</f>
        <v/>
      </c>
      <c r="J18" s="13" t="str">
        <f>IF('[1]4.1g O&amp;M Costs RD'!BH34+'[1]4.1g O&amp;M Costs RD'!BH35+'[1]4.1g O&amp;M Costs RD'!BH36+'[1]4.1g O&amp;M Costs RD'!BH44+'[1]4.1g O&amp;M Costs RD'!BH45=0,"",'[1]4.1g O&amp;M Costs RD'!BH34+'[1]4.1g O&amp;M Costs RD'!BH35+'[1]4.1g O&amp;M Costs RD'!BH36+'[1]4.1g O&amp;M Costs RD'!BH44+'[1]4.1g O&amp;M Costs RD'!BH45)</f>
        <v/>
      </c>
      <c r="K18" s="13" t="str">
        <f>IF('[1]4.1g O&amp;M Costs RD'!BI34+'[1]4.1g O&amp;M Costs RD'!BI35+'[1]4.1g O&amp;M Costs RD'!BI36+'[1]4.1g O&amp;M Costs RD'!BI44+'[1]4.1g O&amp;M Costs RD'!BI45=0,"",'[1]4.1g O&amp;M Costs RD'!BI34+'[1]4.1g O&amp;M Costs RD'!BI35+'[1]4.1g O&amp;M Costs RD'!BI36+'[1]4.1g O&amp;M Costs RD'!BI44+'[1]4.1g O&amp;M Costs RD'!BI45)</f>
        <v/>
      </c>
      <c r="L18" s="13" t="str">
        <f>IF('[1]4.1g O&amp;M Costs RD'!BJ34+'[1]4.1g O&amp;M Costs RD'!BJ35+'[1]4.1g O&amp;M Costs RD'!BJ36+'[1]4.1g O&amp;M Costs RD'!BJ44+'[1]4.1g O&amp;M Costs RD'!BJ45=0,"",'[1]4.1g O&amp;M Costs RD'!BJ34+'[1]4.1g O&amp;M Costs RD'!BJ35+'[1]4.1g O&amp;M Costs RD'!BJ36+'[1]4.1g O&amp;M Costs RD'!BJ44+'[1]4.1g O&amp;M Costs RD'!BJ45)</f>
        <v/>
      </c>
      <c r="M18" s="13" t="str">
        <f>IF('[1]4.1g O&amp;M Costs RD'!BK34+'[1]4.1g O&amp;M Costs RD'!BK35+'[1]4.1g O&amp;M Costs RD'!BK36+'[1]4.1g O&amp;M Costs RD'!BK44+'[1]4.1g O&amp;M Costs RD'!BK45=0,"",'[1]4.1g O&amp;M Costs RD'!BK34+'[1]4.1g O&amp;M Costs RD'!BK35+'[1]4.1g O&amp;M Costs RD'!BK36+'[1]4.1g O&amp;M Costs RD'!BK44+'[1]4.1g O&amp;M Costs RD'!BK45)</f>
        <v/>
      </c>
      <c r="N18" s="13" t="str">
        <f>IF('[1]4.1g O&amp;M Costs RD'!BL34+'[1]4.1g O&amp;M Costs RD'!BL35+'[1]4.1g O&amp;M Costs RD'!BL36+'[1]4.1g O&amp;M Costs RD'!BL44+'[1]4.1g O&amp;M Costs RD'!BL45=0,"",'[1]4.1g O&amp;M Costs RD'!BL34+'[1]4.1g O&amp;M Costs RD'!BL35+'[1]4.1g O&amp;M Costs RD'!BL36+'[1]4.1g O&amp;M Costs RD'!BL44+'[1]4.1g O&amp;M Costs RD'!BL45)</f>
        <v/>
      </c>
      <c r="O18" s="13" t="str">
        <f>IF('[1]4.1g O&amp;M Costs RD'!BM34+'[1]4.1g O&amp;M Costs RD'!BM35+'[1]4.1g O&amp;M Costs RD'!BM36+'[1]4.1g O&amp;M Costs RD'!BM44+'[1]4.1g O&amp;M Costs RD'!BM45=0,"",'[1]4.1g O&amp;M Costs RD'!BM34+'[1]4.1g O&amp;M Costs RD'!BM35+'[1]4.1g O&amp;M Costs RD'!BM36+'[1]4.1g O&amp;M Costs RD'!BM44+'[1]4.1g O&amp;M Costs RD'!BM45)</f>
        <v/>
      </c>
      <c r="P18" s="13" t="str">
        <f>IF('[1]4.1g O&amp;M Costs RD'!BN34+'[1]4.1g O&amp;M Costs RD'!BN35+'[1]4.1g O&amp;M Costs RD'!BN36+'[1]4.1g O&amp;M Costs RD'!BN44+'[1]4.1g O&amp;M Costs RD'!BN45=0,"",'[1]4.1g O&amp;M Costs RD'!BN34+'[1]4.1g O&amp;M Costs RD'!BN35+'[1]4.1g O&amp;M Costs RD'!BN36+'[1]4.1g O&amp;M Costs RD'!BN44+'[1]4.1g O&amp;M Costs RD'!BN45)</f>
        <v/>
      </c>
      <c r="Q18" s="13" t="str">
        <f>IF('[1]4.1g O&amp;M Costs RD'!BO34+'[1]4.1g O&amp;M Costs RD'!BO35+'[1]4.1g O&amp;M Costs RD'!BO36+'[1]4.1g O&amp;M Costs RD'!BO44+'[1]4.1g O&amp;M Costs RD'!BO45=0,"",'[1]4.1g O&amp;M Costs RD'!BO34+'[1]4.1g O&amp;M Costs RD'!BO35+'[1]4.1g O&amp;M Costs RD'!BO36+'[1]4.1g O&amp;M Costs RD'!BO44+'[1]4.1g O&amp;M Costs RD'!BO45)</f>
        <v/>
      </c>
      <c r="R18" s="13" t="str">
        <f>IF('[1]4.1g O&amp;M Costs RD'!BP34+'[1]4.1g O&amp;M Costs RD'!BP35+'[1]4.1g O&amp;M Costs RD'!BP36+'[1]4.1g O&amp;M Costs RD'!BP44+'[1]4.1g O&amp;M Costs RD'!BP45=0,"",'[1]4.1g O&amp;M Costs RD'!BP34+'[1]4.1g O&amp;M Costs RD'!BP35+'[1]4.1g O&amp;M Costs RD'!BP36+'[1]4.1g O&amp;M Costs RD'!BP44+'[1]4.1g O&amp;M Costs RD'!BP45)</f>
        <v/>
      </c>
      <c r="S18" s="13" t="str">
        <f>IF('[1]4.1g O&amp;M Costs RD'!BQ34+'[1]4.1g O&amp;M Costs RD'!BQ35+'[1]4.1g O&amp;M Costs RD'!BQ36+'[1]4.1g O&amp;M Costs RD'!BQ44+'[1]4.1g O&amp;M Costs RD'!BQ45=0,"",'[1]4.1g O&amp;M Costs RD'!BQ34+'[1]4.1g O&amp;M Costs RD'!BQ35+'[1]4.1g O&amp;M Costs RD'!BQ36+'[1]4.1g O&amp;M Costs RD'!BQ44+'[1]4.1g O&amp;M Costs RD'!BQ45)</f>
        <v/>
      </c>
      <c r="T18" s="13" t="str">
        <f>IF('[1]4.1g O&amp;M Costs RD'!BR34+'[1]4.1g O&amp;M Costs RD'!BR35+'[1]4.1g O&amp;M Costs RD'!BR36+'[1]4.1g O&amp;M Costs RD'!BR44+'[1]4.1g O&amp;M Costs RD'!BR45=0,"",'[1]4.1g O&amp;M Costs RD'!BR34+'[1]4.1g O&amp;M Costs RD'!BR35+'[1]4.1g O&amp;M Costs RD'!BR36+'[1]4.1g O&amp;M Costs RD'!BR44+'[1]4.1g O&amp;M Costs RD'!BR45)</f>
        <v/>
      </c>
      <c r="U18" s="13" t="str">
        <f>IF('[1]4.1g O&amp;M Costs RD'!BS34+'[1]4.1g O&amp;M Costs RD'!BS35+'[1]4.1g O&amp;M Costs RD'!BS36+'[1]4.1g O&amp;M Costs RD'!BS44+'[1]4.1g O&amp;M Costs RD'!BS45=0,"",'[1]4.1g O&amp;M Costs RD'!BS34+'[1]4.1g O&amp;M Costs RD'!BS35+'[1]4.1g O&amp;M Costs RD'!BS36+'[1]4.1g O&amp;M Costs RD'!BS44+'[1]4.1g O&amp;M Costs RD'!BS45)</f>
        <v/>
      </c>
      <c r="V18" s="13" t="str">
        <f>IF('[1]4.1g O&amp;M Costs RD'!BT34+'[1]4.1g O&amp;M Costs RD'!BT35+'[1]4.1g O&amp;M Costs RD'!BT36+'[1]4.1g O&amp;M Costs RD'!BT44+'[1]4.1g O&amp;M Costs RD'!BT45=0,"",'[1]4.1g O&amp;M Costs RD'!BT34+'[1]4.1g O&amp;M Costs RD'!BT35+'[1]4.1g O&amp;M Costs RD'!BT36+'[1]4.1g O&amp;M Costs RD'!BT44+'[1]4.1g O&amp;M Costs RD'!BT45)</f>
        <v/>
      </c>
      <c r="W18" s="15">
        <f t="shared" si="4"/>
        <v>11976.116297213659</v>
      </c>
    </row>
    <row r="19" spans="1:23" x14ac:dyDescent="0.25">
      <c r="A19" s="34"/>
      <c r="B19" s="14" t="s">
        <v>2</v>
      </c>
      <c r="C19" s="15">
        <f>SUM(C14:C18)</f>
        <v>2548.2060699775643</v>
      </c>
      <c r="D19" s="15">
        <f t="shared" ref="D19:W19" si="5">SUM(D14:D18)</f>
        <v>22171.361505244942</v>
      </c>
      <c r="E19" s="15">
        <f t="shared" si="5"/>
        <v>2750.509173754856</v>
      </c>
      <c r="F19" s="15">
        <f t="shared" si="5"/>
        <v>23937.627654655738</v>
      </c>
      <c r="G19" s="15">
        <f t="shared" si="5"/>
        <v>4546.5720279747557</v>
      </c>
      <c r="H19" s="15">
        <f t="shared" si="5"/>
        <v>23159.803635113833</v>
      </c>
      <c r="I19" s="15">
        <f t="shared" si="5"/>
        <v>414.16838219526988</v>
      </c>
      <c r="J19" s="15">
        <f t="shared" si="5"/>
        <v>25003.74061867698</v>
      </c>
      <c r="K19" s="15">
        <f t="shared" si="5"/>
        <v>444.95151876323223</v>
      </c>
      <c r="L19" s="15">
        <f t="shared" si="5"/>
        <v>28910.098960064723</v>
      </c>
      <c r="M19" s="15">
        <f t="shared" si="5"/>
        <v>478.02261727541423</v>
      </c>
      <c r="N19" s="15">
        <f t="shared" si="5"/>
        <v>29144.16205660233</v>
      </c>
      <c r="O19" s="15">
        <f t="shared" si="5"/>
        <v>513.55173089864138</v>
      </c>
      <c r="P19" s="15">
        <f t="shared" si="5"/>
        <v>31465.021471375752</v>
      </c>
      <c r="Q19" s="15">
        <f t="shared" si="5"/>
        <v>2877.3226487288903</v>
      </c>
      <c r="R19" s="15">
        <f t="shared" si="5"/>
        <v>33970.863856035605</v>
      </c>
      <c r="S19" s="15">
        <f t="shared" si="5"/>
        <v>592.72835171359304</v>
      </c>
      <c r="T19" s="15">
        <f t="shared" si="5"/>
        <v>36676.445554357524</v>
      </c>
      <c r="U19" s="15">
        <f t="shared" si="5"/>
        <v>636.78298886815082</v>
      </c>
      <c r="V19" s="15">
        <f t="shared" si="5"/>
        <v>42421.235495346162</v>
      </c>
      <c r="W19" s="15">
        <f t="shared" si="5"/>
        <v>312663.17631762399</v>
      </c>
    </row>
    <row r="20" spans="1:23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8"/>
    </row>
    <row r="21" spans="1:23" x14ac:dyDescent="0.25">
      <c r="A21" s="35" t="str">
        <f>CONCATENATE("2.1.4 Restore ",AD4," ha of forested areas across seven catchments.")</f>
        <v>2.1.4 Restore 835 ha of forested areas across seven catchments.</v>
      </c>
      <c r="B21" s="4" t="s">
        <v>4</v>
      </c>
      <c r="C21" s="11" t="str">
        <f>IF('[1]4.1g O&amp;M Costs RD'!BA55=0,"",'[1]4.1g O&amp;M Costs RD'!BA55)</f>
        <v/>
      </c>
      <c r="D21" s="11">
        <f>IF('[1]4.1g O&amp;M Costs RD'!BB55=0,"",'[1]4.1g O&amp;M Costs RD'!BB55)</f>
        <v>346.90078557744516</v>
      </c>
      <c r="E21" s="11" t="str">
        <f>IF('[1]4.1g O&amp;M Costs RD'!BC55=0,"",'[1]4.1g O&amp;M Costs RD'!BC55)</f>
        <v/>
      </c>
      <c r="F21" s="11">
        <f>IF('[1]4.1g O&amp;M Costs RD'!BD55=0,"",'[1]4.1g O&amp;M Costs RD'!BD55)</f>
        <v>372.68424640408347</v>
      </c>
      <c r="G21" s="11" t="str">
        <f>IF('[1]4.1g O&amp;M Costs RD'!BE55=0,"",'[1]4.1g O&amp;M Costs RD'!BE55)</f>
        <v/>
      </c>
      <c r="H21" s="11">
        <f>IF('[1]4.1g O&amp;M Costs RD'!BF55=0,"",'[1]4.1g O&amp;M Costs RD'!BF55)</f>
        <v>400.3840674116081</v>
      </c>
      <c r="I21" s="11" t="str">
        <f>IF('[1]4.1g O&amp;M Costs RD'!BG55=0,"",'[1]4.1g O&amp;M Costs RD'!BG55)</f>
        <v/>
      </c>
      <c r="J21" s="11">
        <f>IF('[1]4.1g O&amp;M Costs RD'!BH55=0,"",'[1]4.1g O&amp;M Costs RD'!BH55)</f>
        <v>430.14268240157804</v>
      </c>
      <c r="K21" s="11" t="str">
        <f>IF('[1]4.1g O&amp;M Costs RD'!BI55=0,"",'[1]4.1g O&amp;M Costs RD'!BI55)</f>
        <v/>
      </c>
      <c r="L21" s="11">
        <f>IF('[1]4.1g O&amp;M Costs RD'!BJ55=0,"",'[1]4.1g O&amp;M Costs RD'!BJ55)</f>
        <v>462.1131115924635</v>
      </c>
      <c r="M21" s="11" t="str">
        <f>IF('[1]4.1g O&amp;M Costs RD'!BK55=0,"",'[1]4.1g O&amp;M Costs RD'!BK55)</f>
        <v/>
      </c>
      <c r="N21" s="11">
        <f>IF('[1]4.1g O&amp;M Costs RD'!BL55=0,"",'[1]4.1g O&amp;M Costs RD'!BL55)</f>
        <v>496.45974845691148</v>
      </c>
      <c r="O21" s="11" t="str">
        <f>IF('[1]4.1g O&amp;M Costs RD'!BM55=0,"",'[1]4.1g O&amp;M Costs RD'!BM55)</f>
        <v/>
      </c>
      <c r="P21" s="11">
        <f>IF('[1]4.1g O&amp;M Costs RD'!BN55=0,"",'[1]4.1g O&amp;M Costs RD'!BN55)</f>
        <v>533.35920504082799</v>
      </c>
      <c r="Q21" s="11" t="str">
        <f>IF('[1]4.1g O&amp;M Costs RD'!BO55=0,"",'[1]4.1g O&amp;M Costs RD'!BO55)</f>
        <v/>
      </c>
      <c r="R21" s="11">
        <f>IF('[1]4.1g O&amp;M Costs RD'!BP55=0,"",'[1]4.1g O&amp;M Costs RD'!BP55)</f>
        <v>573.00122011094697</v>
      </c>
      <c r="S21" s="11" t="str">
        <f>IF('[1]4.1g O&amp;M Costs RD'!BQ55=0,"",'[1]4.1g O&amp;M Costs RD'!BQ55)</f>
        <v/>
      </c>
      <c r="T21" s="11">
        <f>IF('[1]4.1g O&amp;M Costs RD'!BR55=0,"",'[1]4.1g O&amp;M Costs RD'!BR55)</f>
        <v>615.58963480062289</v>
      </c>
      <c r="U21" s="11" t="str">
        <f>IF('[1]4.1g O&amp;M Costs RD'!BS55=0,"",'[1]4.1g O&amp;M Costs RD'!BS55)</f>
        <v/>
      </c>
      <c r="V21" s="11">
        <f>IF('[1]4.1g O&amp;M Costs RD'!BT55=0,"",'[1]4.1g O&amp;M Costs RD'!BT55)</f>
        <v>661.34344077066748</v>
      </c>
      <c r="W21" s="17">
        <f>SUM(C21:V21)</f>
        <v>4891.9781425671554</v>
      </c>
    </row>
    <row r="22" spans="1:23" x14ac:dyDescent="0.25">
      <c r="A22" s="35"/>
      <c r="B22" s="4" t="s">
        <v>6</v>
      </c>
      <c r="C22" s="11">
        <f>IF('[1]4.1g O&amp;M Costs RD'!BA56=0,"",'[1]4.1g O&amp;M Costs RD'!BA56)</f>
        <v>1115.6196436602081</v>
      </c>
      <c r="D22" s="11">
        <f>IF('[1]4.1g O&amp;M Costs RD'!BB56=0,"",'[1]4.1g O&amp;M Costs RD'!BB56)</f>
        <v>1156.3359519248168</v>
      </c>
      <c r="E22" s="11">
        <f>IF('[1]4.1g O&amp;M Costs RD'!BC56=0,"",'[1]4.1g O&amp;M Costs RD'!BC56)</f>
        <v>1198.5382664354788</v>
      </c>
      <c r="F22" s="11">
        <f>IF('[1]4.1g O&amp;M Costs RD'!BD56=0,"",'[1]4.1g O&amp;M Costs RD'!BD56)</f>
        <v>1242.2808213469445</v>
      </c>
      <c r="G22" s="11">
        <f>IF('[1]4.1g O&amp;M Costs RD'!BE56=0,"",'[1]4.1g O&amp;M Costs RD'!BE56)</f>
        <v>1287.6198301754587</v>
      </c>
      <c r="H22" s="11">
        <f>IF('[1]4.1g O&amp;M Costs RD'!BF56=0,"",'[1]4.1g O&amp;M Costs RD'!BF56)</f>
        <v>1334.6135580386933</v>
      </c>
      <c r="I22" s="11">
        <f>IF('[1]4.1g O&amp;M Costs RD'!BG56=0,"",'[1]4.1g O&amp;M Costs RD'!BG56)</f>
        <v>1383.3223965322013</v>
      </c>
      <c r="J22" s="11">
        <f>IF('[1]4.1g O&amp;M Costs RD'!BH56=0,"",'[1]4.1g O&amp;M Costs RD'!BH56)</f>
        <v>1433.8089413385937</v>
      </c>
      <c r="K22" s="11">
        <f>IF('[1]4.1g O&amp;M Costs RD'!BI56=0,"",'[1]4.1g O&amp;M Costs RD'!BI56)</f>
        <v>1486.1380726691957</v>
      </c>
      <c r="L22" s="11">
        <f>IF('[1]4.1g O&amp;M Costs RD'!BJ56=0,"",'[1]4.1g O&amp;M Costs RD'!BJ56)</f>
        <v>1540.3770386415449</v>
      </c>
      <c r="M22" s="11">
        <f>IF('[1]4.1g O&amp;M Costs RD'!BK56=0,"",'[1]4.1g O&amp;M Costs RD'!BK56)</f>
        <v>1596.5955416998836</v>
      </c>
      <c r="N22" s="11">
        <f>IF('[1]4.1g O&amp;M Costs RD'!BL56=0,"",'[1]4.1g O&amp;M Costs RD'!BL56)</f>
        <v>1654.8658281897049</v>
      </c>
      <c r="O22" s="11">
        <f>IF('[1]4.1g O&amp;M Costs RD'!BM56=0,"",'[1]4.1g O&amp;M Costs RD'!BM56)</f>
        <v>1715.2627812014621</v>
      </c>
      <c r="P22" s="11">
        <f>IF('[1]4.1g O&amp;M Costs RD'!BN56=0,"",'[1]4.1g O&amp;M Costs RD'!BN56)</f>
        <v>1777.86401680276</v>
      </c>
      <c r="Q22" s="11">
        <f>IF('[1]4.1g O&amp;M Costs RD'!BO56=0,"",'[1]4.1g O&amp;M Costs RD'!BO56)</f>
        <v>1842.749983782689</v>
      </c>
      <c r="R22" s="11">
        <f>IF('[1]4.1g O&amp;M Costs RD'!BP56=0,"",'[1]4.1g O&amp;M Costs RD'!BP56)</f>
        <v>1910.0040670364899</v>
      </c>
      <c r="S22" s="11">
        <f>IF('[1]4.1g O&amp;M Costs RD'!BQ56=0,"",'[1]4.1g O&amp;M Costs RD'!BQ56)</f>
        <v>1979.7126947234008</v>
      </c>
      <c r="T22" s="11">
        <f>IF('[1]4.1g O&amp;M Costs RD'!BR56=0,"",'[1]4.1g O&amp;M Costs RD'!BR56)</f>
        <v>2051.9654493354092</v>
      </c>
      <c r="U22" s="11">
        <f>IF('[1]4.1g O&amp;M Costs RD'!BS56=0,"",'[1]4.1g O&amp;M Costs RD'!BS56)</f>
        <v>2126.8551828196237</v>
      </c>
      <c r="V22" s="11">
        <f>IF('[1]4.1g O&amp;M Costs RD'!BT56=0,"",'[1]4.1g O&amp;M Costs RD'!BT56)</f>
        <v>2204.4781359022249</v>
      </c>
      <c r="W22" s="17">
        <f>SUM(C22:V22)</f>
        <v>32039.008202256784</v>
      </c>
    </row>
    <row r="23" spans="1:23" x14ac:dyDescent="0.25">
      <c r="A23" s="35"/>
      <c r="B23" s="4" t="s">
        <v>5</v>
      </c>
      <c r="C23" s="11" t="str">
        <f>IF('[1]4.1g O&amp;M Costs RD'!BA65=0,"",'[1]4.1g O&amp;M Costs RD'!BA65)</f>
        <v/>
      </c>
      <c r="D23" s="11" t="str">
        <f>IF('[1]4.1g O&amp;M Costs RD'!BB65=0,"",'[1]4.1g O&amp;M Costs RD'!BB65)</f>
        <v/>
      </c>
      <c r="E23" s="11" t="str">
        <f>IF('[1]4.1g O&amp;M Costs RD'!BC65=0,"",'[1]4.1g O&amp;M Costs RD'!BC65)</f>
        <v/>
      </c>
      <c r="F23" s="11" t="str">
        <f>IF('[1]4.1g O&amp;M Costs RD'!BD65=0,"",'[1]4.1g O&amp;M Costs RD'!BD65)</f>
        <v/>
      </c>
      <c r="G23" s="11">
        <f>IF('[1]4.1g O&amp;M Costs RD'!BE65=0,"",'[1]4.1g O&amp;M Costs RD'!BE65)</f>
        <v>1053.8915671029224</v>
      </c>
      <c r="H23" s="11" t="str">
        <f>IF('[1]4.1g O&amp;M Costs RD'!BF65=0,"",'[1]4.1g O&amp;M Costs RD'!BF65)</f>
        <v/>
      </c>
      <c r="I23" s="11" t="str">
        <f>IF('[1]4.1g O&amp;M Costs RD'!BG65=0,"",'[1]4.1g O&amp;M Costs RD'!BG65)</f>
        <v/>
      </c>
      <c r="J23" s="11" t="str">
        <f>IF('[1]4.1g O&amp;M Costs RD'!BH65=0,"",'[1]4.1g O&amp;M Costs RD'!BH65)</f>
        <v/>
      </c>
      <c r="K23" s="11" t="str">
        <f>IF('[1]4.1g O&amp;M Costs RD'!BI65=0,"",'[1]4.1g O&amp;M Costs RD'!BI65)</f>
        <v/>
      </c>
      <c r="L23" s="11">
        <f>IF('[1]4.1g O&amp;M Costs RD'!BJ65=0,"",'[1]4.1g O&amp;M Costs RD'!BJ65)</f>
        <v>1279.5398253601422</v>
      </c>
      <c r="M23" s="11" t="str">
        <f>IF('[1]4.1g O&amp;M Costs RD'!BK65=0,"",'[1]4.1g O&amp;M Costs RD'!BK65)</f>
        <v/>
      </c>
      <c r="N23" s="11" t="str">
        <f>IF('[1]4.1g O&amp;M Costs RD'!BL65=0,"",'[1]4.1g O&amp;M Costs RD'!BL65)</f>
        <v/>
      </c>
      <c r="O23" s="11" t="str">
        <f>IF('[1]4.1g O&amp;M Costs RD'!BM65=0,"",'[1]4.1g O&amp;M Costs RD'!BM65)</f>
        <v/>
      </c>
      <c r="P23" s="11" t="str">
        <f>IF('[1]4.1g O&amp;M Costs RD'!BN65=0,"",'[1]4.1g O&amp;M Costs RD'!BN65)</f>
        <v/>
      </c>
      <c r="Q23" s="11">
        <f>IF('[1]4.1g O&amp;M Costs RD'!BO65=0,"",'[1]4.1g O&amp;M Costs RD'!BO65)</f>
        <v>1553.5015325943609</v>
      </c>
      <c r="R23" s="11" t="str">
        <f>IF('[1]4.1g O&amp;M Costs RD'!BP65=0,"",'[1]4.1g O&amp;M Costs RD'!BP65)</f>
        <v/>
      </c>
      <c r="S23" s="11" t="str">
        <f>IF('[1]4.1g O&amp;M Costs RD'!BQ65=0,"",'[1]4.1g O&amp;M Costs RD'!BQ65)</f>
        <v/>
      </c>
      <c r="T23" s="11" t="str">
        <f>IF('[1]4.1g O&amp;M Costs RD'!BR65=0,"",'[1]4.1g O&amp;M Costs RD'!BR65)</f>
        <v/>
      </c>
      <c r="U23" s="11" t="str">
        <f>IF('[1]4.1g O&amp;M Costs RD'!BS65=0,"",'[1]4.1g O&amp;M Costs RD'!BS65)</f>
        <v/>
      </c>
      <c r="V23" s="11">
        <f>IF('[1]4.1g O&amp;M Costs RD'!BT65=0,"",'[1]4.1g O&amp;M Costs RD'!BT65)</f>
        <v>1886.1210600410634</v>
      </c>
      <c r="W23" s="17">
        <f t="shared" ref="W23:W25" si="6">SUM(C23:V23)</f>
        <v>5773.0539850984887</v>
      </c>
    </row>
    <row r="24" spans="1:23" x14ac:dyDescent="0.25">
      <c r="A24" s="35"/>
      <c r="B24" s="4" t="s">
        <v>8</v>
      </c>
      <c r="C24" s="11">
        <f>IF('[1]4.1g O&amp;M Costs RD'!BA58+'[1]4.1g O&amp;M Costs RD'!BA59+'[1]4.1g O&amp;M Costs RD'!BA60+'[1]4.1g O&amp;M Costs RD'!BA66+'[1]4.1g O&amp;M Costs RD'!BA67=0,"",'[1]4.1g O&amp;M Costs RD'!BA58+'[1]4.1g O&amp;M Costs RD'!BA59+'[1]4.1g O&amp;M Costs RD'!BA60+'[1]4.1g O&amp;M Costs RD'!BA66+'[1]4.1g O&amp;M Costs RD'!BA67)</f>
        <v>8519.4877018347161</v>
      </c>
      <c r="D24" s="11">
        <f>IF('[1]4.1g O&amp;M Costs RD'!BB58+'[1]4.1g O&amp;M Costs RD'!BB59+'[1]4.1g O&amp;M Costs RD'!BB60+'[1]4.1g O&amp;M Costs RD'!BB66+'[1]4.1g O&amp;M Costs RD'!BB67=0,"",'[1]4.1g O&amp;M Costs RD'!BB58+'[1]4.1g O&amp;M Costs RD'!BB59+'[1]4.1g O&amp;M Costs RD'!BB60+'[1]4.1g O&amp;M Costs RD'!BB66+'[1]4.1g O&amp;M Costs RD'!BB67)</f>
        <v>8854.3416362834087</v>
      </c>
      <c r="E24" s="11">
        <f>IF('[1]4.1g O&amp;M Costs RD'!BC58+'[1]4.1g O&amp;M Costs RD'!BC59+'[1]4.1g O&amp;M Costs RD'!BC60+'[1]4.1g O&amp;M Costs RD'!BC66+'[1]4.1g O&amp;M Costs RD'!BC67=0,"",'[1]4.1g O&amp;M Costs RD'!BC58+'[1]4.1g O&amp;M Costs RD'!BC59+'[1]4.1g O&amp;M Costs RD'!BC60+'[1]4.1g O&amp;M Costs RD'!BC66+'[1]4.1g O&amp;M Costs RD'!BC67)</f>
        <v>9202.3630547394096</v>
      </c>
      <c r="F24" s="11">
        <f>IF('[1]4.1g O&amp;M Costs RD'!BD58+'[1]4.1g O&amp;M Costs RD'!BD59+'[1]4.1g O&amp;M Costs RD'!BD60+'[1]4.1g O&amp;M Costs RD'!BD66+'[1]4.1g O&amp;M Costs RD'!BD67=0,"",'[1]4.1g O&amp;M Costs RD'!BD58+'[1]4.1g O&amp;M Costs RD'!BD59+'[1]4.1g O&amp;M Costs RD'!BD60+'[1]4.1g O&amp;M Costs RD'!BD66+'[1]4.1g O&amp;M Costs RD'!BD67)</f>
        <v>9564.0699718825745</v>
      </c>
      <c r="G24" s="11">
        <f>IF('[1]4.1g O&amp;M Costs RD'!BE58+'[1]4.1g O&amp;M Costs RD'!BE59+'[1]4.1g O&amp;M Costs RD'!BE60+'[1]4.1g O&amp;M Costs RD'!BE66+'[1]4.1g O&amp;M Costs RD'!BE67=0,"",'[1]4.1g O&amp;M Costs RD'!BE58+'[1]4.1g O&amp;M Costs RD'!BE59+'[1]4.1g O&amp;M Costs RD'!BE60+'[1]4.1g O&amp;M Costs RD'!BE66+'[1]4.1g O&amp;M Costs RD'!BE67)</f>
        <v>9940.0007897229461</v>
      </c>
      <c r="H24" s="11" t="str">
        <f>IF('[1]4.1g O&amp;M Costs RD'!BF58+'[1]4.1g O&amp;M Costs RD'!BF59+'[1]4.1g O&amp;M Costs RD'!BF60+'[1]4.1g O&amp;M Costs RD'!BF66+'[1]4.1g O&amp;M Costs RD'!BF67=0,"",'[1]4.1g O&amp;M Costs RD'!BF58+'[1]4.1g O&amp;M Costs RD'!BF59+'[1]4.1g O&amp;M Costs RD'!BF60+'[1]4.1g O&amp;M Costs RD'!BF66+'[1]4.1g O&amp;M Costs RD'!BF67)</f>
        <v/>
      </c>
      <c r="I24" s="11" t="str">
        <f>IF('[1]4.1g O&amp;M Costs RD'!BG58+'[1]4.1g O&amp;M Costs RD'!BG59+'[1]4.1g O&amp;M Costs RD'!BG60+'[1]4.1g O&amp;M Costs RD'!BG66+'[1]4.1g O&amp;M Costs RD'!BG67=0,"",'[1]4.1g O&amp;M Costs RD'!BG58+'[1]4.1g O&amp;M Costs RD'!BG59+'[1]4.1g O&amp;M Costs RD'!BG60+'[1]4.1g O&amp;M Costs RD'!BG66+'[1]4.1g O&amp;M Costs RD'!BG67)</f>
        <v/>
      </c>
      <c r="J24" s="11" t="str">
        <f>IF('[1]4.1g O&amp;M Costs RD'!BH58+'[1]4.1g O&amp;M Costs RD'!BH59+'[1]4.1g O&amp;M Costs RD'!BH60+'[1]4.1g O&amp;M Costs RD'!BH66+'[1]4.1g O&amp;M Costs RD'!BH67=0,"",'[1]4.1g O&amp;M Costs RD'!BH58+'[1]4.1g O&amp;M Costs RD'!BH59+'[1]4.1g O&amp;M Costs RD'!BH60+'[1]4.1g O&amp;M Costs RD'!BH66+'[1]4.1g O&amp;M Costs RD'!BH67)</f>
        <v/>
      </c>
      <c r="K24" s="11" t="str">
        <f>IF('[1]4.1g O&amp;M Costs RD'!BI58+'[1]4.1g O&amp;M Costs RD'!BI59+'[1]4.1g O&amp;M Costs RD'!BI60+'[1]4.1g O&amp;M Costs RD'!BI66+'[1]4.1g O&amp;M Costs RD'!BI67=0,"",'[1]4.1g O&amp;M Costs RD'!BI58+'[1]4.1g O&amp;M Costs RD'!BI59+'[1]4.1g O&amp;M Costs RD'!BI60+'[1]4.1g O&amp;M Costs RD'!BI66+'[1]4.1g O&amp;M Costs RD'!BI67)</f>
        <v/>
      </c>
      <c r="L24" s="11" t="str">
        <f>IF('[1]4.1g O&amp;M Costs RD'!BJ58+'[1]4.1g O&amp;M Costs RD'!BJ59+'[1]4.1g O&amp;M Costs RD'!BJ60+'[1]4.1g O&amp;M Costs RD'!BJ66+'[1]4.1g O&amp;M Costs RD'!BJ67=0,"",'[1]4.1g O&amp;M Costs RD'!BJ58+'[1]4.1g O&amp;M Costs RD'!BJ59+'[1]4.1g O&amp;M Costs RD'!BJ60+'[1]4.1g O&amp;M Costs RD'!BJ66+'[1]4.1g O&amp;M Costs RD'!BJ67)</f>
        <v/>
      </c>
      <c r="M24" s="11" t="str">
        <f>IF('[1]4.1g O&amp;M Costs RD'!BK58+'[1]4.1g O&amp;M Costs RD'!BK59+'[1]4.1g O&amp;M Costs RD'!BK60+'[1]4.1g O&amp;M Costs RD'!BK66+'[1]4.1g O&amp;M Costs RD'!BK67=0,"",'[1]4.1g O&amp;M Costs RD'!BK58+'[1]4.1g O&amp;M Costs RD'!BK59+'[1]4.1g O&amp;M Costs RD'!BK60+'[1]4.1g O&amp;M Costs RD'!BK66+'[1]4.1g O&amp;M Costs RD'!BK67)</f>
        <v/>
      </c>
      <c r="N24" s="11" t="str">
        <f>IF('[1]4.1g O&amp;M Costs RD'!BL58+'[1]4.1g O&amp;M Costs RD'!BL59+'[1]4.1g O&amp;M Costs RD'!BL60+'[1]4.1g O&amp;M Costs RD'!BL66+'[1]4.1g O&amp;M Costs RD'!BL67=0,"",'[1]4.1g O&amp;M Costs RD'!BL58+'[1]4.1g O&amp;M Costs RD'!BL59+'[1]4.1g O&amp;M Costs RD'!BL60+'[1]4.1g O&amp;M Costs RD'!BL66+'[1]4.1g O&amp;M Costs RD'!BL67)</f>
        <v/>
      </c>
      <c r="O24" s="11" t="str">
        <f>IF('[1]4.1g O&amp;M Costs RD'!BM58+'[1]4.1g O&amp;M Costs RD'!BM59+'[1]4.1g O&amp;M Costs RD'!BM60+'[1]4.1g O&amp;M Costs RD'!BM66+'[1]4.1g O&amp;M Costs RD'!BM67=0,"",'[1]4.1g O&amp;M Costs RD'!BM58+'[1]4.1g O&amp;M Costs RD'!BM59+'[1]4.1g O&amp;M Costs RD'!BM60+'[1]4.1g O&amp;M Costs RD'!BM66+'[1]4.1g O&amp;M Costs RD'!BM67)</f>
        <v/>
      </c>
      <c r="P24" s="11" t="str">
        <f>IF('[1]4.1g O&amp;M Costs RD'!BN58+'[1]4.1g O&amp;M Costs RD'!BN59+'[1]4.1g O&amp;M Costs RD'!BN60+'[1]4.1g O&amp;M Costs RD'!BN66+'[1]4.1g O&amp;M Costs RD'!BN67=0,"",'[1]4.1g O&amp;M Costs RD'!BN58+'[1]4.1g O&amp;M Costs RD'!BN59+'[1]4.1g O&amp;M Costs RD'!BN60+'[1]4.1g O&amp;M Costs RD'!BN66+'[1]4.1g O&amp;M Costs RD'!BN67)</f>
        <v/>
      </c>
      <c r="Q24" s="11" t="str">
        <f>IF('[1]4.1g O&amp;M Costs RD'!BO58+'[1]4.1g O&amp;M Costs RD'!BO59+'[1]4.1g O&amp;M Costs RD'!BO60+'[1]4.1g O&amp;M Costs RD'!BO66+'[1]4.1g O&amp;M Costs RD'!BO67=0,"",'[1]4.1g O&amp;M Costs RD'!BO58+'[1]4.1g O&amp;M Costs RD'!BO59+'[1]4.1g O&amp;M Costs RD'!BO60+'[1]4.1g O&amp;M Costs RD'!BO66+'[1]4.1g O&amp;M Costs RD'!BO67)</f>
        <v/>
      </c>
      <c r="R24" s="11" t="str">
        <f>IF('[1]4.1g O&amp;M Costs RD'!BP58+'[1]4.1g O&amp;M Costs RD'!BP59+'[1]4.1g O&amp;M Costs RD'!BP60+'[1]4.1g O&amp;M Costs RD'!BP66+'[1]4.1g O&amp;M Costs RD'!BP67=0,"",'[1]4.1g O&amp;M Costs RD'!BP58+'[1]4.1g O&amp;M Costs RD'!BP59+'[1]4.1g O&amp;M Costs RD'!BP60+'[1]4.1g O&amp;M Costs RD'!BP66+'[1]4.1g O&amp;M Costs RD'!BP67)</f>
        <v/>
      </c>
      <c r="S24" s="11" t="str">
        <f>IF('[1]4.1g O&amp;M Costs RD'!BQ58+'[1]4.1g O&amp;M Costs RD'!BQ59+'[1]4.1g O&amp;M Costs RD'!BQ60+'[1]4.1g O&amp;M Costs RD'!BQ66+'[1]4.1g O&amp;M Costs RD'!BQ67=0,"",'[1]4.1g O&amp;M Costs RD'!BQ58+'[1]4.1g O&amp;M Costs RD'!BQ59+'[1]4.1g O&amp;M Costs RD'!BQ60+'[1]4.1g O&amp;M Costs RD'!BQ66+'[1]4.1g O&amp;M Costs RD'!BQ67)</f>
        <v/>
      </c>
      <c r="T24" s="11" t="str">
        <f>IF('[1]4.1g O&amp;M Costs RD'!BR58+'[1]4.1g O&amp;M Costs RD'!BR59+'[1]4.1g O&amp;M Costs RD'!BR60+'[1]4.1g O&amp;M Costs RD'!BR66+'[1]4.1g O&amp;M Costs RD'!BR67=0,"",'[1]4.1g O&amp;M Costs RD'!BR58+'[1]4.1g O&amp;M Costs RD'!BR59+'[1]4.1g O&amp;M Costs RD'!BR60+'[1]4.1g O&amp;M Costs RD'!BR66+'[1]4.1g O&amp;M Costs RD'!BR67)</f>
        <v/>
      </c>
      <c r="U24" s="11" t="str">
        <f>IF('[1]4.1g O&amp;M Costs RD'!BS58+'[1]4.1g O&amp;M Costs RD'!BS59+'[1]4.1g O&amp;M Costs RD'!BS60+'[1]4.1g O&amp;M Costs RD'!BS66+'[1]4.1g O&amp;M Costs RD'!BS67=0,"",'[1]4.1g O&amp;M Costs RD'!BS58+'[1]4.1g O&amp;M Costs RD'!BS59+'[1]4.1g O&amp;M Costs RD'!BS60+'[1]4.1g O&amp;M Costs RD'!BS66+'[1]4.1g O&amp;M Costs RD'!BS67)</f>
        <v/>
      </c>
      <c r="V24" s="11" t="str">
        <f>IF('[1]4.1g O&amp;M Costs RD'!BT58+'[1]4.1g O&amp;M Costs RD'!BT59+'[1]4.1g O&amp;M Costs RD'!BT60+'[1]4.1g O&amp;M Costs RD'!BT66+'[1]4.1g O&amp;M Costs RD'!BT67=0,"",'[1]4.1g O&amp;M Costs RD'!BT58+'[1]4.1g O&amp;M Costs RD'!BT59+'[1]4.1g O&amp;M Costs RD'!BT60+'[1]4.1g O&amp;M Costs RD'!BT66+'[1]4.1g O&amp;M Costs RD'!BT67)</f>
        <v/>
      </c>
      <c r="W24" s="17">
        <f t="shared" si="6"/>
        <v>46080.263154463049</v>
      </c>
    </row>
    <row r="25" spans="1:23" x14ac:dyDescent="0.25">
      <c r="A25" s="35"/>
      <c r="B25" s="4" t="s">
        <v>2</v>
      </c>
      <c r="C25" s="16">
        <f>SUM(C21:C24)</f>
        <v>9635.1073454949237</v>
      </c>
      <c r="D25" s="16">
        <f t="shared" ref="D25:V25" si="7">SUM(D21:D24)</f>
        <v>10357.578373785671</v>
      </c>
      <c r="E25" s="16">
        <f t="shared" si="7"/>
        <v>10400.901321174888</v>
      </c>
      <c r="F25" s="16">
        <f t="shared" si="7"/>
        <v>11179.035039633603</v>
      </c>
      <c r="G25" s="16">
        <f t="shared" si="7"/>
        <v>12281.512187001328</v>
      </c>
      <c r="H25" s="16">
        <f t="shared" si="7"/>
        <v>1734.9976254503015</v>
      </c>
      <c r="I25" s="16">
        <f t="shared" si="7"/>
        <v>1383.3223965322013</v>
      </c>
      <c r="J25" s="16">
        <f t="shared" si="7"/>
        <v>1863.9516237401717</v>
      </c>
      <c r="K25" s="16">
        <f t="shared" si="7"/>
        <v>1486.1380726691957</v>
      </c>
      <c r="L25" s="16">
        <f t="shared" si="7"/>
        <v>3282.0299755941505</v>
      </c>
      <c r="M25" s="16">
        <f t="shared" si="7"/>
        <v>1596.5955416998836</v>
      </c>
      <c r="N25" s="16">
        <f t="shared" si="7"/>
        <v>2151.3255766466164</v>
      </c>
      <c r="O25" s="16">
        <f t="shared" si="7"/>
        <v>1715.2627812014621</v>
      </c>
      <c r="P25" s="16">
        <f t="shared" si="7"/>
        <v>2311.2232218435879</v>
      </c>
      <c r="Q25" s="16">
        <f t="shared" si="7"/>
        <v>3396.2515163770499</v>
      </c>
      <c r="R25" s="16">
        <f t="shared" si="7"/>
        <v>2483.0052871474368</v>
      </c>
      <c r="S25" s="16">
        <f t="shared" si="7"/>
        <v>1979.7126947234008</v>
      </c>
      <c r="T25" s="16">
        <f t="shared" si="7"/>
        <v>2667.5550841360318</v>
      </c>
      <c r="U25" s="16">
        <f t="shared" si="7"/>
        <v>2126.8551828196237</v>
      </c>
      <c r="V25" s="16">
        <f t="shared" si="7"/>
        <v>4751.9426367139558</v>
      </c>
      <c r="W25" s="17">
        <f t="shared" si="6"/>
        <v>88784.303484385469</v>
      </c>
    </row>
    <row r="26" spans="1:23" x14ac:dyDescent="0.25">
      <c r="A26" s="35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5"/>
    </row>
    <row r="27" spans="1:23" x14ac:dyDescent="0.25">
      <c r="A27" s="34" t="str">
        <f>CONCATENATE("2.1.5 Restore ",AD5," ha of pine forests in Guatemala, Honduras and Nicaragua.")</f>
        <v>2.1.5 Restore 0 ha of pine forests in Guatemala, Honduras and Nicaragua.</v>
      </c>
      <c r="B27" s="7" t="s">
        <v>4</v>
      </c>
      <c r="C27" s="13" t="str">
        <f>IF('[1]4.1g O&amp;M Costs RD'!BA80=0,"",'[1]4.1g O&amp;M Costs RD'!BA80)</f>
        <v/>
      </c>
      <c r="D27" s="13" t="str">
        <f>IF('[1]4.1g O&amp;M Costs RD'!BB80=0,"",'[1]4.1g O&amp;M Costs RD'!BB80)</f>
        <v/>
      </c>
      <c r="E27" s="13" t="str">
        <f>IF('[1]4.1g O&amp;M Costs RD'!BC80=0,"",'[1]4.1g O&amp;M Costs RD'!BC80)</f>
        <v/>
      </c>
      <c r="F27" s="13" t="str">
        <f>IF('[1]4.1g O&amp;M Costs RD'!BD80=0,"",'[1]4.1g O&amp;M Costs RD'!BD80)</f>
        <v/>
      </c>
      <c r="G27" s="13" t="str">
        <f>IF('[1]4.1g O&amp;M Costs RD'!BE80=0,"",'[1]4.1g O&amp;M Costs RD'!BE80)</f>
        <v/>
      </c>
      <c r="H27" s="13" t="str">
        <f>IF('[1]4.1g O&amp;M Costs RD'!BF80=0,"",'[1]4.1g O&amp;M Costs RD'!BF80)</f>
        <v/>
      </c>
      <c r="I27" s="13" t="str">
        <f>IF('[1]4.1g O&amp;M Costs RD'!BG80=0,"",'[1]4.1g O&amp;M Costs RD'!BG80)</f>
        <v/>
      </c>
      <c r="J27" s="13" t="str">
        <f>IF('[1]4.1g O&amp;M Costs RD'!BH80=0,"",'[1]4.1g O&amp;M Costs RD'!BH80)</f>
        <v/>
      </c>
      <c r="K27" s="13" t="str">
        <f>IF('[1]4.1g O&amp;M Costs RD'!BI80=0,"",'[1]4.1g O&amp;M Costs RD'!BI80)</f>
        <v/>
      </c>
      <c r="L27" s="13" t="str">
        <f>IF('[1]4.1g O&amp;M Costs RD'!BJ80=0,"",'[1]4.1g O&amp;M Costs RD'!BJ80)</f>
        <v/>
      </c>
      <c r="M27" s="13" t="str">
        <f>IF('[1]4.1g O&amp;M Costs RD'!BK80=0,"",'[1]4.1g O&amp;M Costs RD'!BK80)</f>
        <v/>
      </c>
      <c r="N27" s="13" t="str">
        <f>IF('[1]4.1g O&amp;M Costs RD'!BL80=0,"",'[1]4.1g O&amp;M Costs RD'!BL80)</f>
        <v/>
      </c>
      <c r="O27" s="13" t="str">
        <f>IF('[1]4.1g O&amp;M Costs RD'!BM80=0,"",'[1]4.1g O&amp;M Costs RD'!BM80)</f>
        <v/>
      </c>
      <c r="P27" s="13" t="str">
        <f>IF('[1]4.1g O&amp;M Costs RD'!BN80=0,"",'[1]4.1g O&amp;M Costs RD'!BN80)</f>
        <v/>
      </c>
      <c r="Q27" s="13" t="str">
        <f>IF('[1]4.1g O&amp;M Costs RD'!BO80=0,"",'[1]4.1g O&amp;M Costs RD'!BO80)</f>
        <v/>
      </c>
      <c r="R27" s="13" t="str">
        <f>IF('[1]4.1g O&amp;M Costs RD'!BP80=0,"",'[1]4.1g O&amp;M Costs RD'!BP80)</f>
        <v/>
      </c>
      <c r="S27" s="13" t="str">
        <f>IF('[1]4.1g O&amp;M Costs RD'!BQ80=0,"",'[1]4.1g O&amp;M Costs RD'!BQ80)</f>
        <v/>
      </c>
      <c r="T27" s="13" t="str">
        <f>IF('[1]4.1g O&amp;M Costs RD'!BR80=0,"",'[1]4.1g O&amp;M Costs RD'!BR80)</f>
        <v/>
      </c>
      <c r="U27" s="13" t="str">
        <f>IF('[1]4.1g O&amp;M Costs RD'!BS80=0,"",'[1]4.1g O&amp;M Costs RD'!BS80)</f>
        <v/>
      </c>
      <c r="V27" s="13" t="str">
        <f>IF('[1]4.1g O&amp;M Costs RD'!BT80=0,"",'[1]4.1g O&amp;M Costs RD'!BT80)</f>
        <v/>
      </c>
      <c r="W27" s="15">
        <f t="shared" ref="W27:W30" si="8">SUM(C27:V27)</f>
        <v>0</v>
      </c>
    </row>
    <row r="28" spans="1:23" x14ac:dyDescent="0.25">
      <c r="A28" s="34"/>
      <c r="B28" s="7" t="s">
        <v>6</v>
      </c>
      <c r="C28" s="13" t="str">
        <f>IF('[1]4.1g O&amp;M Costs RD'!BA81=0,"",'[1]4.1g O&amp;M Costs RD'!BA81)</f>
        <v/>
      </c>
      <c r="D28" s="13" t="str">
        <f>IF('[1]4.1g O&amp;M Costs RD'!BB81=0,"",'[1]4.1g O&amp;M Costs RD'!BB81)</f>
        <v/>
      </c>
      <c r="E28" s="13" t="str">
        <f>IF('[1]4.1g O&amp;M Costs RD'!BC81=0,"",'[1]4.1g O&amp;M Costs RD'!BC81)</f>
        <v/>
      </c>
      <c r="F28" s="13" t="str">
        <f>IF('[1]4.1g O&amp;M Costs RD'!BD81=0,"",'[1]4.1g O&amp;M Costs RD'!BD81)</f>
        <v/>
      </c>
      <c r="G28" s="13" t="str">
        <f>IF('[1]4.1g O&amp;M Costs RD'!BE81=0,"",'[1]4.1g O&amp;M Costs RD'!BE81)</f>
        <v/>
      </c>
      <c r="H28" s="13" t="str">
        <f>IF('[1]4.1g O&amp;M Costs RD'!BF81=0,"",'[1]4.1g O&amp;M Costs RD'!BF81)</f>
        <v/>
      </c>
      <c r="I28" s="13" t="str">
        <f>IF('[1]4.1g O&amp;M Costs RD'!BG81=0,"",'[1]4.1g O&amp;M Costs RD'!BG81)</f>
        <v/>
      </c>
      <c r="J28" s="13" t="str">
        <f>IF('[1]4.1g O&amp;M Costs RD'!BH81=0,"",'[1]4.1g O&amp;M Costs RD'!BH81)</f>
        <v/>
      </c>
      <c r="K28" s="13" t="str">
        <f>IF('[1]4.1g O&amp;M Costs RD'!BI81=0,"",'[1]4.1g O&amp;M Costs RD'!BI81)</f>
        <v/>
      </c>
      <c r="L28" s="13" t="str">
        <f>IF('[1]4.1g O&amp;M Costs RD'!BJ81=0,"",'[1]4.1g O&amp;M Costs RD'!BJ81)</f>
        <v/>
      </c>
      <c r="M28" s="13" t="str">
        <f>IF('[1]4.1g O&amp;M Costs RD'!BK81=0,"",'[1]4.1g O&amp;M Costs RD'!BK81)</f>
        <v/>
      </c>
      <c r="N28" s="13" t="str">
        <f>IF('[1]4.1g O&amp;M Costs RD'!BL81=0,"",'[1]4.1g O&amp;M Costs RD'!BL81)</f>
        <v/>
      </c>
      <c r="O28" s="13" t="str">
        <f>IF('[1]4.1g O&amp;M Costs RD'!BM81=0,"",'[1]4.1g O&amp;M Costs RD'!BM81)</f>
        <v/>
      </c>
      <c r="P28" s="13" t="str">
        <f>IF('[1]4.1g O&amp;M Costs RD'!BN81=0,"",'[1]4.1g O&amp;M Costs RD'!BN81)</f>
        <v/>
      </c>
      <c r="Q28" s="13" t="str">
        <f>IF('[1]4.1g O&amp;M Costs RD'!BO81=0,"",'[1]4.1g O&amp;M Costs RD'!BO81)</f>
        <v/>
      </c>
      <c r="R28" s="13" t="str">
        <f>IF('[1]4.1g O&amp;M Costs RD'!BP81=0,"",'[1]4.1g O&amp;M Costs RD'!BP81)</f>
        <v/>
      </c>
      <c r="S28" s="13" t="str">
        <f>IF('[1]4.1g O&amp;M Costs RD'!BQ81=0,"",'[1]4.1g O&amp;M Costs RD'!BQ81)</f>
        <v/>
      </c>
      <c r="T28" s="13" t="str">
        <f>IF('[1]4.1g O&amp;M Costs RD'!BR81=0,"",'[1]4.1g O&amp;M Costs RD'!BR81)</f>
        <v/>
      </c>
      <c r="U28" s="13" t="str">
        <f>IF('[1]4.1g O&amp;M Costs RD'!BS81=0,"",'[1]4.1g O&amp;M Costs RD'!BS81)</f>
        <v/>
      </c>
      <c r="V28" s="13" t="str">
        <f>IF('[1]4.1g O&amp;M Costs RD'!BT81=0,"",'[1]4.1g O&amp;M Costs RD'!BT81)</f>
        <v/>
      </c>
      <c r="W28" s="15">
        <f t="shared" si="8"/>
        <v>0</v>
      </c>
    </row>
    <row r="29" spans="1:23" x14ac:dyDescent="0.25">
      <c r="A29" s="34"/>
      <c r="B29" s="7" t="s">
        <v>5</v>
      </c>
      <c r="C29" s="13" t="str">
        <f>IF('[1]4.1g O&amp;M Costs RD'!BA90=0,"",'[1]4.1g O&amp;M Costs RD'!BA90)</f>
        <v/>
      </c>
      <c r="D29" s="13" t="str">
        <f>IF('[1]4.1g O&amp;M Costs RD'!BB90=0,"",'[1]4.1g O&amp;M Costs RD'!BB90)</f>
        <v/>
      </c>
      <c r="E29" s="13" t="str">
        <f>IF('[1]4.1g O&amp;M Costs RD'!BC90=0,"",'[1]4.1g O&amp;M Costs RD'!BC90)</f>
        <v/>
      </c>
      <c r="F29" s="13" t="str">
        <f>IF('[1]4.1g O&amp;M Costs RD'!BD90=0,"",'[1]4.1g O&amp;M Costs RD'!BD90)</f>
        <v/>
      </c>
      <c r="G29" s="13" t="str">
        <f>IF('[1]4.1g O&amp;M Costs RD'!BE90=0,"",'[1]4.1g O&amp;M Costs RD'!BE90)</f>
        <v/>
      </c>
      <c r="H29" s="13" t="str">
        <f>IF('[1]4.1g O&amp;M Costs RD'!BF90=0,"",'[1]4.1g O&amp;M Costs RD'!BF90)</f>
        <v/>
      </c>
      <c r="I29" s="13" t="str">
        <f>IF('[1]4.1g O&amp;M Costs RD'!BG90=0,"",'[1]4.1g O&amp;M Costs RD'!BG90)</f>
        <v/>
      </c>
      <c r="J29" s="13" t="str">
        <f>IF('[1]4.1g O&amp;M Costs RD'!BH90=0,"",'[1]4.1g O&amp;M Costs RD'!BH90)</f>
        <v/>
      </c>
      <c r="K29" s="13" t="str">
        <f>IF('[1]4.1g O&amp;M Costs RD'!BI90=0,"",'[1]4.1g O&amp;M Costs RD'!BI90)</f>
        <v/>
      </c>
      <c r="L29" s="13" t="str">
        <f>IF('[1]4.1g O&amp;M Costs RD'!BJ90=0,"",'[1]4.1g O&amp;M Costs RD'!BJ90)</f>
        <v/>
      </c>
      <c r="M29" s="13" t="str">
        <f>IF('[1]4.1g O&amp;M Costs RD'!BK90=0,"",'[1]4.1g O&amp;M Costs RD'!BK90)</f>
        <v/>
      </c>
      <c r="N29" s="13" t="str">
        <f>IF('[1]4.1g O&amp;M Costs RD'!BL90=0,"",'[1]4.1g O&amp;M Costs RD'!BL90)</f>
        <v/>
      </c>
      <c r="O29" s="13" t="str">
        <f>IF('[1]4.1g O&amp;M Costs RD'!BM90=0,"",'[1]4.1g O&amp;M Costs RD'!BM90)</f>
        <v/>
      </c>
      <c r="P29" s="13" t="str">
        <f>IF('[1]4.1g O&amp;M Costs RD'!BN90=0,"",'[1]4.1g O&amp;M Costs RD'!BN90)</f>
        <v/>
      </c>
      <c r="Q29" s="13" t="str">
        <f>IF('[1]4.1g O&amp;M Costs RD'!BO90=0,"",'[1]4.1g O&amp;M Costs RD'!BO90)</f>
        <v/>
      </c>
      <c r="R29" s="13" t="str">
        <f>IF('[1]4.1g O&amp;M Costs RD'!BP90=0,"",'[1]4.1g O&amp;M Costs RD'!BP90)</f>
        <v/>
      </c>
      <c r="S29" s="13" t="str">
        <f>IF('[1]4.1g O&amp;M Costs RD'!BQ90=0,"",'[1]4.1g O&amp;M Costs RD'!BQ90)</f>
        <v/>
      </c>
      <c r="T29" s="13" t="str">
        <f>IF('[1]4.1g O&amp;M Costs RD'!BR90=0,"",'[1]4.1g O&amp;M Costs RD'!BR90)</f>
        <v/>
      </c>
      <c r="U29" s="13" t="str">
        <f>IF('[1]4.1g O&amp;M Costs RD'!BS90=0,"",'[1]4.1g O&amp;M Costs RD'!BS90)</f>
        <v/>
      </c>
      <c r="V29" s="13" t="str">
        <f>IF('[1]4.1g O&amp;M Costs RD'!BT90=0,"",'[1]4.1g O&amp;M Costs RD'!BT90)</f>
        <v/>
      </c>
      <c r="W29" s="15">
        <f t="shared" si="8"/>
        <v>0</v>
      </c>
    </row>
    <row r="30" spans="1:23" x14ac:dyDescent="0.25">
      <c r="A30" s="34"/>
      <c r="B30" s="7" t="s">
        <v>8</v>
      </c>
      <c r="C30" s="13" t="str">
        <f>IF('[1]4.1g O&amp;M Costs RD'!BA83+'[1]4.1g O&amp;M Costs RD'!BA84+'[1]4.1g O&amp;M Costs RD'!BA85+'[1]4.1g O&amp;M Costs RD'!BA91+'[1]4.1g O&amp;M Costs RD'!BA92=0,"",'[1]4.1g O&amp;M Costs RD'!BA83+'[1]4.1g O&amp;M Costs RD'!BA84+'[1]4.1g O&amp;M Costs RD'!BA85+'[1]4.1g O&amp;M Costs RD'!BA91+'[1]4.1g O&amp;M Costs RD'!BA92)</f>
        <v/>
      </c>
      <c r="D30" s="13" t="str">
        <f>IF('[1]4.1g O&amp;M Costs RD'!BB83+'[1]4.1g O&amp;M Costs RD'!BB84+'[1]4.1g O&amp;M Costs RD'!BB85+'[1]4.1g O&amp;M Costs RD'!BB91+'[1]4.1g O&amp;M Costs RD'!BB92=0,"",'[1]4.1g O&amp;M Costs RD'!BB83+'[1]4.1g O&amp;M Costs RD'!BB84+'[1]4.1g O&amp;M Costs RD'!BB85+'[1]4.1g O&amp;M Costs RD'!BB91+'[1]4.1g O&amp;M Costs RD'!BB92)</f>
        <v/>
      </c>
      <c r="E30" s="13" t="str">
        <f>IF('[1]4.1g O&amp;M Costs RD'!BC83+'[1]4.1g O&amp;M Costs RD'!BC84+'[1]4.1g O&amp;M Costs RD'!BC85+'[1]4.1g O&amp;M Costs RD'!BC91+'[1]4.1g O&amp;M Costs RD'!BC92=0,"",'[1]4.1g O&amp;M Costs RD'!BC83+'[1]4.1g O&amp;M Costs RD'!BC84+'[1]4.1g O&amp;M Costs RD'!BC85+'[1]4.1g O&amp;M Costs RD'!BC91+'[1]4.1g O&amp;M Costs RD'!BC92)</f>
        <v/>
      </c>
      <c r="F30" s="13" t="str">
        <f>IF('[1]4.1g O&amp;M Costs RD'!BD83+'[1]4.1g O&amp;M Costs RD'!BD84+'[1]4.1g O&amp;M Costs RD'!BD85+'[1]4.1g O&amp;M Costs RD'!BD91+'[1]4.1g O&amp;M Costs RD'!BD92=0,"",'[1]4.1g O&amp;M Costs RD'!BD83+'[1]4.1g O&amp;M Costs RD'!BD84+'[1]4.1g O&amp;M Costs RD'!BD85+'[1]4.1g O&amp;M Costs RD'!BD91+'[1]4.1g O&amp;M Costs RD'!BD92)</f>
        <v/>
      </c>
      <c r="G30" s="13" t="str">
        <f>IF('[1]4.1g O&amp;M Costs RD'!BE83+'[1]4.1g O&amp;M Costs RD'!BE84+'[1]4.1g O&amp;M Costs RD'!BE85+'[1]4.1g O&amp;M Costs RD'!BE91+'[1]4.1g O&amp;M Costs RD'!BE92=0,"",'[1]4.1g O&amp;M Costs RD'!BE83+'[1]4.1g O&amp;M Costs RD'!BE84+'[1]4.1g O&amp;M Costs RD'!BE85+'[1]4.1g O&amp;M Costs RD'!BE91+'[1]4.1g O&amp;M Costs RD'!BE92)</f>
        <v/>
      </c>
      <c r="H30" s="13" t="str">
        <f>IF('[1]4.1g O&amp;M Costs RD'!BF83+'[1]4.1g O&amp;M Costs RD'!BF84+'[1]4.1g O&amp;M Costs RD'!BF85+'[1]4.1g O&amp;M Costs RD'!BF91+'[1]4.1g O&amp;M Costs RD'!BF92=0,"",'[1]4.1g O&amp;M Costs RD'!BF83+'[1]4.1g O&amp;M Costs RD'!BF84+'[1]4.1g O&amp;M Costs RD'!BF85+'[1]4.1g O&amp;M Costs RD'!BF91+'[1]4.1g O&amp;M Costs RD'!BF92)</f>
        <v/>
      </c>
      <c r="I30" s="13" t="str">
        <f>IF('[1]4.1g O&amp;M Costs RD'!BG83+'[1]4.1g O&amp;M Costs RD'!BG84+'[1]4.1g O&amp;M Costs RD'!BG85+'[1]4.1g O&amp;M Costs RD'!BG91+'[1]4.1g O&amp;M Costs RD'!BG92=0,"",'[1]4.1g O&amp;M Costs RD'!BG83+'[1]4.1g O&amp;M Costs RD'!BG84+'[1]4.1g O&amp;M Costs RD'!BG85+'[1]4.1g O&amp;M Costs RD'!BG91+'[1]4.1g O&amp;M Costs RD'!BG92)</f>
        <v/>
      </c>
      <c r="J30" s="13" t="str">
        <f>IF('[1]4.1g O&amp;M Costs RD'!BH83+'[1]4.1g O&amp;M Costs RD'!BH84+'[1]4.1g O&amp;M Costs RD'!BH85+'[1]4.1g O&amp;M Costs RD'!BH91+'[1]4.1g O&amp;M Costs RD'!BH92=0,"",'[1]4.1g O&amp;M Costs RD'!BH83+'[1]4.1g O&amp;M Costs RD'!BH84+'[1]4.1g O&amp;M Costs RD'!BH85+'[1]4.1g O&amp;M Costs RD'!BH91+'[1]4.1g O&amp;M Costs RD'!BH92)</f>
        <v/>
      </c>
      <c r="K30" s="13" t="str">
        <f>IF('[1]4.1g O&amp;M Costs RD'!BI83+'[1]4.1g O&amp;M Costs RD'!BI84+'[1]4.1g O&amp;M Costs RD'!BI85+'[1]4.1g O&amp;M Costs RD'!BI91+'[1]4.1g O&amp;M Costs RD'!BI92=0,"",'[1]4.1g O&amp;M Costs RD'!BI83+'[1]4.1g O&amp;M Costs RD'!BI84+'[1]4.1g O&amp;M Costs RD'!BI85+'[1]4.1g O&amp;M Costs RD'!BI91+'[1]4.1g O&amp;M Costs RD'!BI92)</f>
        <v/>
      </c>
      <c r="L30" s="13" t="str">
        <f>IF('[1]4.1g O&amp;M Costs RD'!BJ83+'[1]4.1g O&amp;M Costs RD'!BJ84+'[1]4.1g O&amp;M Costs RD'!BJ85+'[1]4.1g O&amp;M Costs RD'!BJ91+'[1]4.1g O&amp;M Costs RD'!BJ92=0,"",'[1]4.1g O&amp;M Costs RD'!BJ83+'[1]4.1g O&amp;M Costs RD'!BJ84+'[1]4.1g O&amp;M Costs RD'!BJ85+'[1]4.1g O&amp;M Costs RD'!BJ91+'[1]4.1g O&amp;M Costs RD'!BJ92)</f>
        <v/>
      </c>
      <c r="M30" s="13" t="str">
        <f>IF('[1]4.1g O&amp;M Costs RD'!BK83+'[1]4.1g O&amp;M Costs RD'!BK84+'[1]4.1g O&amp;M Costs RD'!BK85+'[1]4.1g O&amp;M Costs RD'!BK91+'[1]4.1g O&amp;M Costs RD'!BK92=0,"",'[1]4.1g O&amp;M Costs RD'!BK83+'[1]4.1g O&amp;M Costs RD'!BK84+'[1]4.1g O&amp;M Costs RD'!BK85+'[1]4.1g O&amp;M Costs RD'!BK91+'[1]4.1g O&amp;M Costs RD'!BK92)</f>
        <v/>
      </c>
      <c r="N30" s="13" t="str">
        <f>IF('[1]4.1g O&amp;M Costs RD'!BL83+'[1]4.1g O&amp;M Costs RD'!BL84+'[1]4.1g O&amp;M Costs RD'!BL85+'[1]4.1g O&amp;M Costs RD'!BL91+'[1]4.1g O&amp;M Costs RD'!BL92=0,"",'[1]4.1g O&amp;M Costs RD'!BL83+'[1]4.1g O&amp;M Costs RD'!BL84+'[1]4.1g O&amp;M Costs RD'!BL85+'[1]4.1g O&amp;M Costs RD'!BL91+'[1]4.1g O&amp;M Costs RD'!BL92)</f>
        <v/>
      </c>
      <c r="O30" s="13" t="str">
        <f>IF('[1]4.1g O&amp;M Costs RD'!BM83+'[1]4.1g O&amp;M Costs RD'!BM84+'[1]4.1g O&amp;M Costs RD'!BM85+'[1]4.1g O&amp;M Costs RD'!BM91+'[1]4.1g O&amp;M Costs RD'!BM92=0,"",'[1]4.1g O&amp;M Costs RD'!BM83+'[1]4.1g O&amp;M Costs RD'!BM84+'[1]4.1g O&amp;M Costs RD'!BM85+'[1]4.1g O&amp;M Costs RD'!BM91+'[1]4.1g O&amp;M Costs RD'!BM92)</f>
        <v/>
      </c>
      <c r="P30" s="13" t="str">
        <f>IF('[1]4.1g O&amp;M Costs RD'!BN83+'[1]4.1g O&amp;M Costs RD'!BN84+'[1]4.1g O&amp;M Costs RD'!BN85+'[1]4.1g O&amp;M Costs RD'!BN91+'[1]4.1g O&amp;M Costs RD'!BN92=0,"",'[1]4.1g O&amp;M Costs RD'!BN83+'[1]4.1g O&amp;M Costs RD'!BN84+'[1]4.1g O&amp;M Costs RD'!BN85+'[1]4.1g O&amp;M Costs RD'!BN91+'[1]4.1g O&amp;M Costs RD'!BN92)</f>
        <v/>
      </c>
      <c r="Q30" s="13" t="str">
        <f>IF('[1]4.1g O&amp;M Costs RD'!BO83+'[1]4.1g O&amp;M Costs RD'!BO84+'[1]4.1g O&amp;M Costs RD'!BO85+'[1]4.1g O&amp;M Costs RD'!BO91+'[1]4.1g O&amp;M Costs RD'!BO92=0,"",'[1]4.1g O&amp;M Costs RD'!BO83+'[1]4.1g O&amp;M Costs RD'!BO84+'[1]4.1g O&amp;M Costs RD'!BO85+'[1]4.1g O&amp;M Costs RD'!BO91+'[1]4.1g O&amp;M Costs RD'!BO92)</f>
        <v/>
      </c>
      <c r="R30" s="13" t="str">
        <f>IF('[1]4.1g O&amp;M Costs RD'!BP83+'[1]4.1g O&amp;M Costs RD'!BP84+'[1]4.1g O&amp;M Costs RD'!BP85+'[1]4.1g O&amp;M Costs RD'!BP91+'[1]4.1g O&amp;M Costs RD'!BP92=0,"",'[1]4.1g O&amp;M Costs RD'!BP83+'[1]4.1g O&amp;M Costs RD'!BP84+'[1]4.1g O&amp;M Costs RD'!BP85+'[1]4.1g O&amp;M Costs RD'!BP91+'[1]4.1g O&amp;M Costs RD'!BP92)</f>
        <v/>
      </c>
      <c r="S30" s="13" t="str">
        <f>IF('[1]4.1g O&amp;M Costs RD'!BQ83+'[1]4.1g O&amp;M Costs RD'!BQ84+'[1]4.1g O&amp;M Costs RD'!BQ85+'[1]4.1g O&amp;M Costs RD'!BQ91+'[1]4.1g O&amp;M Costs RD'!BQ92=0,"",'[1]4.1g O&amp;M Costs RD'!BQ83+'[1]4.1g O&amp;M Costs RD'!BQ84+'[1]4.1g O&amp;M Costs RD'!BQ85+'[1]4.1g O&amp;M Costs RD'!BQ91+'[1]4.1g O&amp;M Costs RD'!BQ92)</f>
        <v/>
      </c>
      <c r="T30" s="13" t="str">
        <f>IF('[1]4.1g O&amp;M Costs RD'!BR83+'[1]4.1g O&amp;M Costs RD'!BR84+'[1]4.1g O&amp;M Costs RD'!BR85+'[1]4.1g O&amp;M Costs RD'!BR91+'[1]4.1g O&amp;M Costs RD'!BR92=0,"",'[1]4.1g O&amp;M Costs RD'!BR83+'[1]4.1g O&amp;M Costs RD'!BR84+'[1]4.1g O&amp;M Costs RD'!BR85+'[1]4.1g O&amp;M Costs RD'!BR91+'[1]4.1g O&amp;M Costs RD'!BR92)</f>
        <v/>
      </c>
      <c r="U30" s="13" t="str">
        <f>IF('[1]4.1g O&amp;M Costs RD'!BS83+'[1]4.1g O&amp;M Costs RD'!BS84+'[1]4.1g O&amp;M Costs RD'!BS85+'[1]4.1g O&amp;M Costs RD'!BS91+'[1]4.1g O&amp;M Costs RD'!BS92=0,"",'[1]4.1g O&amp;M Costs RD'!BS83+'[1]4.1g O&amp;M Costs RD'!BS84+'[1]4.1g O&amp;M Costs RD'!BS85+'[1]4.1g O&amp;M Costs RD'!BS91+'[1]4.1g O&amp;M Costs RD'!BS92)</f>
        <v/>
      </c>
      <c r="V30" s="13" t="str">
        <f>IF('[1]4.1g O&amp;M Costs RD'!BT83+'[1]4.1g O&amp;M Costs RD'!BT84+'[1]4.1g O&amp;M Costs RD'!BT85+'[1]4.1g O&amp;M Costs RD'!BT91+'[1]4.1g O&amp;M Costs RD'!BT92=0,"",'[1]4.1g O&amp;M Costs RD'!BT83+'[1]4.1g O&amp;M Costs RD'!BT84+'[1]4.1g O&amp;M Costs RD'!BT85+'[1]4.1g O&amp;M Costs RD'!BT91+'[1]4.1g O&amp;M Costs RD'!BT92)</f>
        <v/>
      </c>
      <c r="W30" s="15">
        <f t="shared" si="8"/>
        <v>0</v>
      </c>
    </row>
    <row r="31" spans="1:23" x14ac:dyDescent="0.25">
      <c r="A31" s="34"/>
      <c r="B31" s="14" t="s">
        <v>2</v>
      </c>
      <c r="C31" s="15">
        <f>SUM(C27:C30)</f>
        <v>0</v>
      </c>
      <c r="D31" s="15">
        <f t="shared" ref="D31:V31" si="9">SUM(D27:D30)</f>
        <v>0</v>
      </c>
      <c r="E31" s="15">
        <f t="shared" si="9"/>
        <v>0</v>
      </c>
      <c r="F31" s="15">
        <f t="shared" si="9"/>
        <v>0</v>
      </c>
      <c r="G31" s="15">
        <f t="shared" si="9"/>
        <v>0</v>
      </c>
      <c r="H31" s="15">
        <f t="shared" si="9"/>
        <v>0</v>
      </c>
      <c r="I31" s="15">
        <f t="shared" si="9"/>
        <v>0</v>
      </c>
      <c r="J31" s="15">
        <f t="shared" si="9"/>
        <v>0</v>
      </c>
      <c r="K31" s="15">
        <f t="shared" si="9"/>
        <v>0</v>
      </c>
      <c r="L31" s="15">
        <f t="shared" si="9"/>
        <v>0</v>
      </c>
      <c r="M31" s="15">
        <f t="shared" si="9"/>
        <v>0</v>
      </c>
      <c r="N31" s="15">
        <f t="shared" si="9"/>
        <v>0</v>
      </c>
      <c r="O31" s="15">
        <f t="shared" si="9"/>
        <v>0</v>
      </c>
      <c r="P31" s="15">
        <f t="shared" si="9"/>
        <v>0</v>
      </c>
      <c r="Q31" s="15">
        <f t="shared" si="9"/>
        <v>0</v>
      </c>
      <c r="R31" s="15">
        <f t="shared" si="9"/>
        <v>0</v>
      </c>
      <c r="S31" s="15">
        <f t="shared" si="9"/>
        <v>0</v>
      </c>
      <c r="T31" s="15">
        <f t="shared" si="9"/>
        <v>0</v>
      </c>
      <c r="U31" s="15">
        <f t="shared" si="9"/>
        <v>0</v>
      </c>
      <c r="V31" s="15">
        <f t="shared" si="9"/>
        <v>0</v>
      </c>
      <c r="W31" s="15">
        <f>SUM(C31:V31)</f>
        <v>0</v>
      </c>
    </row>
    <row r="32" spans="1:23" x14ac:dyDescent="0.25">
      <c r="A32" s="3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8"/>
    </row>
    <row r="33" spans="1:23" x14ac:dyDescent="0.25">
      <c r="A33" s="31" t="str">
        <f>CONCATENATE("2.1.6 Establish ",AD7," km of agroforestry systems using diversified living fence arrangements in basic grains crops.")</f>
        <v>2.1.6 Establish 165 km of agroforestry systems using diversified living fence arrangements in basic grains crops.</v>
      </c>
      <c r="B33" s="4" t="s">
        <v>11</v>
      </c>
      <c r="C33" s="11" t="str">
        <f>IF('[1]4.1g O&amp;M Costs RD'!BA129+'[1]4.1g O&amp;M Costs RD'!BA143+'[1]4.1g O&amp;M Costs RD'!BA144=0,"",'[1]4.1g O&amp;M Costs RD'!BA129+'[1]4.1g O&amp;M Costs RD'!BA143+'[1]4.1g O&amp;M Costs RD'!BA144)</f>
        <v/>
      </c>
      <c r="D33" s="11">
        <f>IF('[1]4.1g O&amp;M Costs RD'!BB129+'[1]4.1g O&amp;M Costs RD'!BB143+'[1]4.1g O&amp;M Costs RD'!BB144=0,"",'[1]4.1g O&amp;M Costs RD'!BB129+'[1]4.1g O&amp;M Costs RD'!BB143+'[1]4.1g O&amp;M Costs RD'!BB144)</f>
        <v>24435.180143515547</v>
      </c>
      <c r="E33" s="11" t="str">
        <f>IF('[1]4.1g O&amp;M Costs RD'!BC129+'[1]4.1g O&amp;M Costs RD'!BC143+'[1]4.1g O&amp;M Costs RD'!BC144=0,"",'[1]4.1g O&amp;M Costs RD'!BC129+'[1]4.1g O&amp;M Costs RD'!BC143+'[1]4.1g O&amp;M Costs RD'!BC144)</f>
        <v/>
      </c>
      <c r="F33" s="11">
        <f>IF('[1]4.1g O&amp;M Costs RD'!BD129+'[1]4.1g O&amp;M Costs RD'!BD143+'[1]4.1g O&amp;M Costs RD'!BD144=0,"",'[1]4.1g O&amp;M Costs RD'!BD129+'[1]4.1g O&amp;M Costs RD'!BD143+'[1]4.1g O&amp;M Costs RD'!BD144)</f>
        <v>26350.514396568225</v>
      </c>
      <c r="G33" s="11" t="str">
        <f>IF('[1]4.1g O&amp;M Costs RD'!BE129+'[1]4.1g O&amp;M Costs RD'!BE143+'[1]4.1g O&amp;M Costs RD'!BE144=0,"",'[1]4.1g O&amp;M Costs RD'!BE129+'[1]4.1g O&amp;M Costs RD'!BE143+'[1]4.1g O&amp;M Costs RD'!BE144)</f>
        <v/>
      </c>
      <c r="H33" s="11">
        <f>IF('[1]4.1g O&amp;M Costs RD'!BF129+'[1]4.1g O&amp;M Costs RD'!BF143+'[1]4.1g O&amp;M Costs RD'!BF144=0,"",'[1]4.1g O&amp;M Costs RD'!BF129+'[1]4.1g O&amp;M Costs RD'!BF143+'[1]4.1g O&amp;M Costs RD'!BF144)</f>
        <v>28416.209956293827</v>
      </c>
      <c r="I33" s="11" t="str">
        <f>IF('[1]4.1g O&amp;M Costs RD'!BG129+'[1]4.1g O&amp;M Costs RD'!BG143+'[1]4.1g O&amp;M Costs RD'!BG144=0,"",'[1]4.1g O&amp;M Costs RD'!BG129+'[1]4.1g O&amp;M Costs RD'!BG143+'[1]4.1g O&amp;M Costs RD'!BG144)</f>
        <v/>
      </c>
      <c r="J33" s="11">
        <f>IF('[1]4.1g O&amp;M Costs RD'!BH129+'[1]4.1g O&amp;M Costs RD'!BH143+'[1]4.1g O&amp;M Costs RD'!BH144=0,"",'[1]4.1g O&amp;M Costs RD'!BH129+'[1]4.1g O&amp;M Costs RD'!BH143+'[1]4.1g O&amp;M Costs RD'!BH144)</f>
        <v>30644.08831617505</v>
      </c>
      <c r="K33" s="11" t="str">
        <f>IF('[1]4.1g O&amp;M Costs RD'!BI129+'[1]4.1g O&amp;M Costs RD'!BI143+'[1]4.1g O&amp;M Costs RD'!BI144=0,"",'[1]4.1g O&amp;M Costs RD'!BI129+'[1]4.1g O&amp;M Costs RD'!BI143+'[1]4.1g O&amp;M Costs RD'!BI144)</f>
        <v/>
      </c>
      <c r="L33" s="11">
        <f>IF('[1]4.1g O&amp;M Costs RD'!BJ129+'[1]4.1g O&amp;M Costs RD'!BJ143+'[1]4.1g O&amp;M Costs RD'!BJ144=0,"",'[1]4.1g O&amp;M Costs RD'!BJ129+'[1]4.1g O&amp;M Costs RD'!BJ143+'[1]4.1g O&amp;M Costs RD'!BJ144)</f>
        <v>33046.901722200804</v>
      </c>
      <c r="M33" s="11" t="str">
        <f>IF('[1]4.1g O&amp;M Costs RD'!BK129+'[1]4.1g O&amp;M Costs RD'!BK143+'[1]4.1g O&amp;M Costs RD'!BK144=0,"",'[1]4.1g O&amp;M Costs RD'!BK129+'[1]4.1g O&amp;M Costs RD'!BK143+'[1]4.1g O&amp;M Costs RD'!BK144)</f>
        <v/>
      </c>
      <c r="N33" s="11">
        <f>IF('[1]4.1g O&amp;M Costs RD'!BL129+'[1]4.1g O&amp;M Costs RD'!BL143+'[1]4.1g O&amp;M Costs RD'!BL144=0,"",'[1]4.1g O&amp;M Costs RD'!BL129+'[1]4.1g O&amp;M Costs RD'!BL143+'[1]4.1g O&amp;M Costs RD'!BL144)</f>
        <v>35638.406556867019</v>
      </c>
      <c r="O33" s="11" t="str">
        <f>IF('[1]4.1g O&amp;M Costs RD'!BM129+'[1]4.1g O&amp;M Costs RD'!BM143+'[1]4.1g O&amp;M Costs RD'!BM144=0,"",'[1]4.1g O&amp;M Costs RD'!BM129+'[1]4.1g O&amp;M Costs RD'!BM143+'[1]4.1g O&amp;M Costs RD'!BM144)</f>
        <v/>
      </c>
      <c r="P33" s="11">
        <f>IF('[1]4.1g O&amp;M Costs RD'!BN129+'[1]4.1g O&amp;M Costs RD'!BN143+'[1]4.1g O&amp;M Costs RD'!BN144=0,"",'[1]4.1g O&amp;M Costs RD'!BN129+'[1]4.1g O&amp;M Costs RD'!BN143+'[1]4.1g O&amp;M Costs RD'!BN144)</f>
        <v>38433.442516831972</v>
      </c>
      <c r="Q33" s="11" t="str">
        <f>IF('[1]4.1g O&amp;M Costs RD'!BO129+'[1]4.1g O&amp;M Costs RD'!BO143+'[1]4.1g O&amp;M Costs RD'!BO144=0,"",'[1]4.1g O&amp;M Costs RD'!BO129+'[1]4.1g O&amp;M Costs RD'!BO143+'[1]4.1g O&amp;M Costs RD'!BO144)</f>
        <v/>
      </c>
      <c r="R33" s="11">
        <f>IF('[1]4.1g O&amp;M Costs RD'!BP129+'[1]4.1g O&amp;M Costs RD'!BP143+'[1]4.1g O&amp;M Costs RD'!BP144=0,"",'[1]4.1g O&amp;M Costs RD'!BP129+'[1]4.1g O&amp;M Costs RD'!BP143+'[1]4.1g O&amp;M Costs RD'!BP144)</f>
        <v>41448.018042226118</v>
      </c>
      <c r="S33" s="11" t="str">
        <f>IF('[1]4.1g O&amp;M Costs RD'!BQ129+'[1]4.1g O&amp;M Costs RD'!BQ143+'[1]4.1g O&amp;M Costs RD'!BQ144=0,"",'[1]4.1g O&amp;M Costs RD'!BQ129+'[1]4.1g O&amp;M Costs RD'!BQ143+'[1]4.1g O&amp;M Costs RD'!BQ144)</f>
        <v/>
      </c>
      <c r="T33" s="11">
        <f>IF('[1]4.1g O&amp;M Costs RD'!BR129+'[1]4.1g O&amp;M Costs RD'!BR143+'[1]4.1g O&amp;M Costs RD'!BR144=0,"",'[1]4.1g O&amp;M Costs RD'!BR129+'[1]4.1g O&amp;M Costs RD'!BR143+'[1]4.1g O&amp;M Costs RD'!BR144)</f>
        <v>44699.40249186787</v>
      </c>
      <c r="U33" s="11" t="str">
        <f>IF('[1]4.1g O&amp;M Costs RD'!BS129+'[1]4.1g O&amp;M Costs RD'!BS143+'[1]4.1g O&amp;M Costs RD'!BS144=0,"",'[1]4.1g O&amp;M Costs RD'!BS129+'[1]4.1g O&amp;M Costs RD'!BS143+'[1]4.1g O&amp;M Costs RD'!BS144)</f>
        <v/>
      </c>
      <c r="V33" s="11">
        <f>IF('[1]4.1g O&amp;M Costs RD'!BT129+'[1]4.1g O&amp;M Costs RD'!BT143+'[1]4.1g O&amp;M Costs RD'!BT144=0,"",'[1]4.1g O&amp;M Costs RD'!BT129+'[1]4.1g O&amp;M Costs RD'!BT143+'[1]4.1g O&amp;M Costs RD'!BT144)</f>
        <v>48206.225597759891</v>
      </c>
      <c r="W33" s="17">
        <f t="shared" ref="W33:W35" si="10">SUM(C33:V33)</f>
        <v>351318.3897403063</v>
      </c>
    </row>
    <row r="34" spans="1:23" x14ac:dyDescent="0.25">
      <c r="A34" s="31"/>
      <c r="B34" s="4" t="s">
        <v>12</v>
      </c>
      <c r="C34" s="11" t="str">
        <f>IF('[1]4.1g O&amp;M Costs RD'!BA140=0,"",'[1]4.1g O&amp;M Costs RD'!BA140)</f>
        <v/>
      </c>
      <c r="D34" s="11" t="str">
        <f>IF('[1]4.1g O&amp;M Costs RD'!BB140=0,"",'[1]4.1g O&amp;M Costs RD'!BB140)</f>
        <v/>
      </c>
      <c r="E34" s="11" t="str">
        <f>IF('[1]4.1g O&amp;M Costs RD'!BC140=0,"",'[1]4.1g O&amp;M Costs RD'!BC140)</f>
        <v/>
      </c>
      <c r="F34" s="11" t="str">
        <f>IF('[1]4.1g O&amp;M Costs RD'!BD140=0,"",'[1]4.1g O&amp;M Costs RD'!BD140)</f>
        <v/>
      </c>
      <c r="G34" s="11">
        <f>IF('[1]4.1g O&amp;M Costs RD'!BE140=0,"",'[1]4.1g O&amp;M Costs RD'!BE140)</f>
        <v>1561.9051668142113</v>
      </c>
      <c r="H34" s="11" t="str">
        <f>IF('[1]4.1g O&amp;M Costs RD'!BF140=0,"",'[1]4.1g O&amp;M Costs RD'!BF140)</f>
        <v/>
      </c>
      <c r="I34" s="11" t="str">
        <f>IF('[1]4.1g O&amp;M Costs RD'!BG140=0,"",'[1]4.1g O&amp;M Costs RD'!BG140)</f>
        <v/>
      </c>
      <c r="J34" s="11" t="str">
        <f>IF('[1]4.1g O&amp;M Costs RD'!BH140=0,"",'[1]4.1g O&amp;M Costs RD'!BH140)</f>
        <v/>
      </c>
      <c r="K34" s="11" t="str">
        <f>IF('[1]4.1g O&amp;M Costs RD'!BI140=0,"",'[1]4.1g O&amp;M Costs RD'!BI140)</f>
        <v/>
      </c>
      <c r="L34" s="11">
        <f>IF('[1]4.1g O&amp;M Costs RD'!BJ140=0,"",'[1]4.1g O&amp;M Costs RD'!BJ140)</f>
        <v>1896.3239926744623</v>
      </c>
      <c r="M34" s="11" t="str">
        <f>IF('[1]4.1g O&amp;M Costs RD'!BK140=0,"",'[1]4.1g O&amp;M Costs RD'!BK140)</f>
        <v/>
      </c>
      <c r="N34" s="11" t="str">
        <f>IF('[1]4.1g O&amp;M Costs RD'!BL140=0,"",'[1]4.1g O&amp;M Costs RD'!BL140)</f>
        <v/>
      </c>
      <c r="O34" s="11" t="str">
        <f>IF('[1]4.1g O&amp;M Costs RD'!BM140=0,"",'[1]4.1g O&amp;M Costs RD'!BM140)</f>
        <v/>
      </c>
      <c r="P34" s="11" t="str">
        <f>IF('[1]4.1g O&amp;M Costs RD'!BN140=0,"",'[1]4.1g O&amp;M Costs RD'!BN140)</f>
        <v/>
      </c>
      <c r="Q34" s="11">
        <f>IF('[1]4.1g O&amp;M Costs RD'!BO140=0,"",'[1]4.1g O&amp;M Costs RD'!BO140)</f>
        <v>2302.3450857311636</v>
      </c>
      <c r="R34" s="11" t="str">
        <f>IF('[1]4.1g O&amp;M Costs RD'!BP140=0,"",'[1]4.1g O&amp;M Costs RD'!BP140)</f>
        <v/>
      </c>
      <c r="S34" s="11" t="str">
        <f>IF('[1]4.1g O&amp;M Costs RD'!BQ140=0,"",'[1]4.1g O&amp;M Costs RD'!BQ140)</f>
        <v/>
      </c>
      <c r="T34" s="11" t="str">
        <f>IF('[1]4.1g O&amp;M Costs RD'!BR140=0,"",'[1]4.1g O&amp;M Costs RD'!BR140)</f>
        <v/>
      </c>
      <c r="U34" s="11" t="str">
        <f>IF('[1]4.1g O&amp;M Costs RD'!BS140=0,"",'[1]4.1g O&amp;M Costs RD'!BS140)</f>
        <v/>
      </c>
      <c r="V34" s="11">
        <f>IF('[1]4.1g O&amp;M Costs RD'!BT140=0,"",'[1]4.1g O&amp;M Costs RD'!BT140)</f>
        <v>2795.2991758093608</v>
      </c>
      <c r="W34" s="17">
        <f t="shared" si="10"/>
        <v>8555.8734210291987</v>
      </c>
    </row>
    <row r="35" spans="1:23" x14ac:dyDescent="0.25">
      <c r="A35" s="31"/>
      <c r="B35" s="4" t="s">
        <v>13</v>
      </c>
      <c r="C35" s="11" t="str">
        <f>IF('[1]4.1g O&amp;M Costs RD'!BA139=0,"",'[1]4.1g O&amp;M Costs RD'!BA139)</f>
        <v/>
      </c>
      <c r="D35" s="11" t="str">
        <f>IF('[1]4.1g O&amp;M Costs RD'!BB139=0,"",'[1]4.1g O&amp;M Costs RD'!BB139)</f>
        <v/>
      </c>
      <c r="E35" s="11" t="str">
        <f>IF('[1]4.1g O&amp;M Costs RD'!BC139=0,"",'[1]4.1g O&amp;M Costs RD'!BC139)</f>
        <v/>
      </c>
      <c r="F35" s="11" t="str">
        <f>IF('[1]4.1g O&amp;M Costs RD'!BD139=0,"",'[1]4.1g O&amp;M Costs RD'!BD139)</f>
        <v/>
      </c>
      <c r="G35" s="11">
        <f>IF('[1]4.1g O&amp;M Costs RD'!BE139=0,"",'[1]4.1g O&amp;M Costs RD'!BE139)</f>
        <v>12495.24133451369</v>
      </c>
      <c r="H35" s="11" t="str">
        <f>IF('[1]4.1g O&amp;M Costs RD'!BF139=0,"",'[1]4.1g O&amp;M Costs RD'!BF139)</f>
        <v/>
      </c>
      <c r="I35" s="11" t="str">
        <f>IF('[1]4.1g O&amp;M Costs RD'!BG139=0,"",'[1]4.1g O&amp;M Costs RD'!BG139)</f>
        <v/>
      </c>
      <c r="J35" s="11" t="str">
        <f>IF('[1]4.1g O&amp;M Costs RD'!BH139=0,"",'[1]4.1g O&amp;M Costs RD'!BH139)</f>
        <v/>
      </c>
      <c r="K35" s="11" t="str">
        <f>IF('[1]4.1g O&amp;M Costs RD'!BI139=0,"",'[1]4.1g O&amp;M Costs RD'!BI139)</f>
        <v/>
      </c>
      <c r="L35" s="11">
        <f>IF('[1]4.1g O&amp;M Costs RD'!BJ139=0,"",'[1]4.1g O&amp;M Costs RD'!BJ139)</f>
        <v>15170.591941395698</v>
      </c>
      <c r="M35" s="11" t="str">
        <f>IF('[1]4.1g O&amp;M Costs RD'!BK139=0,"",'[1]4.1g O&amp;M Costs RD'!BK139)</f>
        <v/>
      </c>
      <c r="N35" s="11" t="str">
        <f>IF('[1]4.1g O&amp;M Costs RD'!BL139=0,"",'[1]4.1g O&amp;M Costs RD'!BL139)</f>
        <v/>
      </c>
      <c r="O35" s="11" t="str">
        <f>IF('[1]4.1g O&amp;M Costs RD'!BM139=0,"",'[1]4.1g O&amp;M Costs RD'!BM139)</f>
        <v/>
      </c>
      <c r="P35" s="11" t="str">
        <f>IF('[1]4.1g O&amp;M Costs RD'!BN139=0,"",'[1]4.1g O&amp;M Costs RD'!BN139)</f>
        <v/>
      </c>
      <c r="Q35" s="11">
        <f>IF('[1]4.1g O&amp;M Costs RD'!BO139=0,"",'[1]4.1g O&amp;M Costs RD'!BO139)</f>
        <v>18418.760685849309</v>
      </c>
      <c r="R35" s="11" t="str">
        <f>IF('[1]4.1g O&amp;M Costs RD'!BP139=0,"",'[1]4.1g O&amp;M Costs RD'!BP139)</f>
        <v/>
      </c>
      <c r="S35" s="11" t="str">
        <f>IF('[1]4.1g O&amp;M Costs RD'!BQ139=0,"",'[1]4.1g O&amp;M Costs RD'!BQ139)</f>
        <v/>
      </c>
      <c r="T35" s="11" t="str">
        <f>IF('[1]4.1g O&amp;M Costs RD'!BR139=0,"",'[1]4.1g O&amp;M Costs RD'!BR139)</f>
        <v/>
      </c>
      <c r="U35" s="11" t="str">
        <f>IF('[1]4.1g O&amp;M Costs RD'!BS139=0,"",'[1]4.1g O&amp;M Costs RD'!BS139)</f>
        <v/>
      </c>
      <c r="V35" s="11">
        <f>IF('[1]4.1g O&amp;M Costs RD'!BT139=0,"",'[1]4.1g O&amp;M Costs RD'!BT139)</f>
        <v>22362.393406474886</v>
      </c>
      <c r="W35" s="17">
        <f t="shared" si="10"/>
        <v>68446.987368233589</v>
      </c>
    </row>
    <row r="36" spans="1:23" x14ac:dyDescent="0.25">
      <c r="A36" s="31"/>
      <c r="B36" s="12" t="s">
        <v>2</v>
      </c>
      <c r="C36" s="17">
        <f>SUM(C33:C35)</f>
        <v>0</v>
      </c>
      <c r="D36" s="17">
        <f>SUM(D33:D35)</f>
        <v>24435.180143515547</v>
      </c>
      <c r="E36" s="17">
        <f t="shared" ref="E36:V36" si="11">SUM(E33:E35)</f>
        <v>0</v>
      </c>
      <c r="F36" s="17">
        <f t="shared" si="11"/>
        <v>26350.514396568225</v>
      </c>
      <c r="G36" s="17">
        <f t="shared" si="11"/>
        <v>14057.146501327901</v>
      </c>
      <c r="H36" s="17">
        <f t="shared" si="11"/>
        <v>28416.209956293827</v>
      </c>
      <c r="I36" s="17">
        <f t="shared" si="11"/>
        <v>0</v>
      </c>
      <c r="J36" s="17">
        <f t="shared" si="11"/>
        <v>30644.08831617505</v>
      </c>
      <c r="K36" s="17">
        <f t="shared" si="11"/>
        <v>0</v>
      </c>
      <c r="L36" s="17">
        <f t="shared" si="11"/>
        <v>50113.81765627097</v>
      </c>
      <c r="M36" s="17">
        <f t="shared" si="11"/>
        <v>0</v>
      </c>
      <c r="N36" s="17">
        <f t="shared" si="11"/>
        <v>35638.406556867019</v>
      </c>
      <c r="O36" s="17">
        <f t="shared" si="11"/>
        <v>0</v>
      </c>
      <c r="P36" s="17">
        <f t="shared" si="11"/>
        <v>38433.442516831972</v>
      </c>
      <c r="Q36" s="17">
        <f t="shared" si="11"/>
        <v>20721.105771580471</v>
      </c>
      <c r="R36" s="17">
        <f t="shared" si="11"/>
        <v>41448.018042226118</v>
      </c>
      <c r="S36" s="17">
        <f t="shared" si="11"/>
        <v>0</v>
      </c>
      <c r="T36" s="17">
        <f t="shared" si="11"/>
        <v>44699.40249186787</v>
      </c>
      <c r="U36" s="17">
        <f t="shared" si="11"/>
        <v>0</v>
      </c>
      <c r="V36" s="17">
        <f t="shared" si="11"/>
        <v>73363.918180044144</v>
      </c>
      <c r="W36" s="17">
        <f>SUM(C36:V36)</f>
        <v>428321.25052956911</v>
      </c>
    </row>
    <row r="37" spans="1:23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5"/>
    </row>
    <row r="38" spans="1:23" x14ac:dyDescent="0.25">
      <c r="A38" s="34" t="str">
        <f>CONCATENATE("2.1.7 Establish ",AD8," ha of agroforestry systems for natural shade in coffee plantations.")</f>
        <v>2.1.7 Establish 0 ha of agroforestry systems for natural shade in coffee plantations.</v>
      </c>
      <c r="B38" s="7" t="s">
        <v>14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f>SUM(C38:V38)</f>
        <v>0</v>
      </c>
    </row>
    <row r="39" spans="1:23" ht="35.450000000000003" customHeight="1" x14ac:dyDescent="0.25">
      <c r="A39" s="34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8"/>
    </row>
    <row r="40" spans="1:23" x14ac:dyDescent="0.25">
      <c r="A40" s="31" t="str">
        <f>CONCATENATE("2.1.8 Establish ",AD9," km of silvopasture systems using diversified living fence arrangements.")</f>
        <v>2.1.8 Establish 225 km of silvopasture systems using diversified living fence arrangements.</v>
      </c>
      <c r="B40" s="4" t="s">
        <v>11</v>
      </c>
      <c r="C40" s="11">
        <f>+IF('[1]4.1g O&amp;M Costs RD'!BA179+'[1]4.1g O&amp;M Costs RD'!BA193+'[1]4.1g O&amp;M Costs RD'!BA194=0,"",'[1]4.1g O&amp;M Costs RD'!BA179+'[1]4.1g O&amp;M Costs RD'!BA193+'[1]4.1g O&amp;M Costs RD'!BA194)</f>
        <v>12026.564935744394</v>
      </c>
      <c r="D40" s="11">
        <f>+IF('[1]4.1g O&amp;M Costs RD'!BB179+'[1]4.1g O&amp;M Costs RD'!BB193+'[1]4.1g O&amp;M Costs RD'!BB194=0,"",'[1]4.1g O&amp;M Costs RD'!BB179+'[1]4.1g O&amp;M Costs RD'!BB193+'[1]4.1g O&amp;M Costs RD'!BB194)</f>
        <v>40272.062731085178</v>
      </c>
      <c r="E40" s="11" t="str">
        <f>+IF('[1]4.1g O&amp;M Costs RD'!BC179+'[1]4.1g O&amp;M Costs RD'!BC193+'[1]4.1g O&amp;M Costs RD'!BC194=0,"",'[1]4.1g O&amp;M Costs RD'!BC179+'[1]4.1g O&amp;M Costs RD'!BC193+'[1]4.1g O&amp;M Costs RD'!BC194)</f>
        <v/>
      </c>
      <c r="F40" s="11">
        <f>+IF('[1]4.1g O&amp;M Costs RD'!BD179+'[1]4.1g O&amp;M Costs RD'!BD193+'[1]4.1g O&amp;M Costs RD'!BD194=0,"",'[1]4.1g O&amp;M Costs RD'!BD179+'[1]4.1g O&amp;M Costs RD'!BD193+'[1]4.1g O&amp;M Costs RD'!BD194)</f>
        <v>43444.822525595133</v>
      </c>
      <c r="G40" s="11" t="str">
        <f>+IF('[1]4.1g O&amp;M Costs RD'!BE179+'[1]4.1g O&amp;M Costs RD'!BE193+'[1]4.1g O&amp;M Costs RD'!BE194=0,"",'[1]4.1g O&amp;M Costs RD'!BE179+'[1]4.1g O&amp;M Costs RD'!BE193+'[1]4.1g O&amp;M Costs RD'!BE194)</f>
        <v/>
      </c>
      <c r="H40" s="11">
        <f>+IF('[1]4.1g O&amp;M Costs RD'!BF179+'[1]4.1g O&amp;M Costs RD'!BF193+'[1]4.1g O&amp;M Costs RD'!BF194=0,"",'[1]4.1g O&amp;M Costs RD'!BF179+'[1]4.1g O&amp;M Costs RD'!BF193+'[1]4.1g O&amp;M Costs RD'!BF194)</f>
        <v>46867.885560608898</v>
      </c>
      <c r="I40" s="11" t="str">
        <f>+IF('[1]4.1g O&amp;M Costs RD'!BG179+'[1]4.1g O&amp;M Costs RD'!BG193+'[1]4.1g O&amp;M Costs RD'!BG194=0,"",'[1]4.1g O&amp;M Costs RD'!BG179+'[1]4.1g O&amp;M Costs RD'!BG193+'[1]4.1g O&amp;M Costs RD'!BG194)</f>
        <v/>
      </c>
      <c r="J40" s="11">
        <f>+IF('[1]4.1g O&amp;M Costs RD'!BH179+'[1]4.1g O&amp;M Costs RD'!BH193+'[1]4.1g O&amp;M Costs RD'!BH194=0,"",'[1]4.1g O&amp;M Costs RD'!BH179+'[1]4.1g O&amp;M Costs RD'!BH193+'[1]4.1g O&amp;M Costs RD'!BH194)</f>
        <v>50561.02472238992</v>
      </c>
      <c r="K40" s="11" t="str">
        <f>+IF('[1]4.1g O&amp;M Costs RD'!BI179+'[1]4.1g O&amp;M Costs RD'!BI193+'[1]4.1g O&amp;M Costs RD'!BI194=0,"",'[1]4.1g O&amp;M Costs RD'!BI179+'[1]4.1g O&amp;M Costs RD'!BI193+'[1]4.1g O&amp;M Costs RD'!BI194)</f>
        <v/>
      </c>
      <c r="L40" s="11">
        <f>+IF('[1]4.1g O&amp;M Costs RD'!BJ179+'[1]4.1g O&amp;M Costs RD'!BJ193+'[1]4.1g O&amp;M Costs RD'!BJ194=0,"",'[1]4.1g O&amp;M Costs RD'!BJ179+'[1]4.1g O&amp;M Costs RD'!BJ193+'[1]4.1g O&amp;M Costs RD'!BJ194)</f>
        <v>54545.576857282496</v>
      </c>
      <c r="M40" s="11" t="str">
        <f>+IF('[1]4.1g O&amp;M Costs RD'!BK179+'[1]4.1g O&amp;M Costs RD'!BK193+'[1]4.1g O&amp;M Costs RD'!BK194=0,"",'[1]4.1g O&amp;M Costs RD'!BK179+'[1]4.1g O&amp;M Costs RD'!BK193+'[1]4.1g O&amp;M Costs RD'!BK194)</f>
        <v/>
      </c>
      <c r="N40" s="11">
        <f>+IF('[1]4.1g O&amp;M Costs RD'!BL179+'[1]4.1g O&amp;M Costs RD'!BL193+'[1]4.1g O&amp;M Costs RD'!BL194=0,"",'[1]4.1g O&amp;M Costs RD'!BL179+'[1]4.1g O&amp;M Costs RD'!BL193+'[1]4.1g O&amp;M Costs RD'!BL194)</f>
        <v>58844.566625832646</v>
      </c>
      <c r="O40" s="11" t="str">
        <f>+IF('[1]4.1g O&amp;M Costs RD'!BM179+'[1]4.1g O&amp;M Costs RD'!BM193+'[1]4.1g O&amp;M Costs RD'!BM194=0,"",'[1]4.1g O&amp;M Costs RD'!BM179+'[1]4.1g O&amp;M Costs RD'!BM193+'[1]4.1g O&amp;M Costs RD'!BM194)</f>
        <v/>
      </c>
      <c r="P40" s="11">
        <f>+IF('[1]4.1g O&amp;M Costs RD'!BN179+'[1]4.1g O&amp;M Costs RD'!BN193+'[1]4.1g O&amp;M Costs RD'!BN194=0,"",'[1]4.1g O&amp;M Costs RD'!BN179+'[1]4.1g O&amp;M Costs RD'!BN193+'[1]4.1g O&amp;M Costs RD'!BN194)</f>
        <v>63482.840176680409</v>
      </c>
      <c r="Q40" s="11" t="str">
        <f>+IF('[1]4.1g O&amp;M Costs RD'!BO179+'[1]4.1g O&amp;M Costs RD'!BO193+'[1]4.1g O&amp;M Costs RD'!BO194=0,"",'[1]4.1g O&amp;M Costs RD'!BO179+'[1]4.1g O&amp;M Costs RD'!BO193+'[1]4.1g O&amp;M Costs RD'!BO194)</f>
        <v/>
      </c>
      <c r="R40" s="11">
        <f>+IF('[1]4.1g O&amp;M Costs RD'!BP179+'[1]4.1g O&amp;M Costs RD'!BP193+'[1]4.1g O&amp;M Costs RD'!BP194=0,"",'[1]4.1g O&amp;M Costs RD'!BP179+'[1]4.1g O&amp;M Costs RD'!BP193+'[1]4.1g O&amp;M Costs RD'!BP194)</f>
        <v>68487.209419649749</v>
      </c>
      <c r="S40" s="11" t="str">
        <f>+IF('[1]4.1g O&amp;M Costs RD'!BQ179+'[1]4.1g O&amp;M Costs RD'!BQ193+'[1]4.1g O&amp;M Costs RD'!BQ194=0,"",'[1]4.1g O&amp;M Costs RD'!BQ179+'[1]4.1g O&amp;M Costs RD'!BQ193+'[1]4.1g O&amp;M Costs RD'!BQ194)</f>
        <v/>
      </c>
      <c r="T40" s="11">
        <f>+IF('[1]4.1g O&amp;M Costs RD'!BR179+'[1]4.1g O&amp;M Costs RD'!BR193+'[1]4.1g O&amp;M Costs RD'!BR194=0,"",'[1]4.1g O&amp;M Costs RD'!BR179+'[1]4.1g O&amp;M Costs RD'!BR193+'[1]4.1g O&amp;M Costs RD'!BR194)</f>
        <v>73886.607739393832</v>
      </c>
      <c r="U40" s="11" t="str">
        <f>+IF('[1]4.1g O&amp;M Costs RD'!BS179+'[1]4.1g O&amp;M Costs RD'!BS193+'[1]4.1g O&amp;M Costs RD'!BS194=0,"",'[1]4.1g O&amp;M Costs RD'!BS179+'[1]4.1g O&amp;M Costs RD'!BS193+'[1]4.1g O&amp;M Costs RD'!BS194)</f>
        <v/>
      </c>
      <c r="V40" s="11">
        <f>+IF('[1]4.1g O&amp;M Costs RD'!BT179+'[1]4.1g O&amp;M Costs RD'!BT193+'[1]4.1g O&amp;M Costs RD'!BT194=0,"",'[1]4.1g O&amp;M Costs RD'!BT179+'[1]4.1g O&amp;M Costs RD'!BT193+'[1]4.1g O&amp;M Costs RD'!BT194)</f>
        <v>79712.258057810279</v>
      </c>
      <c r="W40" s="11">
        <f t="shared" ref="W40:W42" si="12">SUM(C40:V40)</f>
        <v>592131.41935207287</v>
      </c>
    </row>
    <row r="41" spans="1:23" x14ac:dyDescent="0.25">
      <c r="A41" s="31"/>
      <c r="B41" s="4" t="s">
        <v>8</v>
      </c>
      <c r="C41" s="11">
        <f>+IF('[1]4.1g O&amp;M Costs RD'!BA190=0,"",'[1]4.1g O&amp;M Costs RD'!BA190)</f>
        <v>2796.2983715863074</v>
      </c>
      <c r="D41" s="11">
        <f>+IF('[1]4.1g O&amp;M Costs RD'!BB190=0,"",'[1]4.1g O&amp;M Costs RD'!BB190)</f>
        <v>2906.9334238870842</v>
      </c>
      <c r="E41" s="11">
        <f>+IF('[1]4.1g O&amp;M Costs RD'!BC190=0,"",'[1]4.1g O&amp;M Costs RD'!BC190)</f>
        <v>3021.9457325357425</v>
      </c>
      <c r="F41" s="11">
        <f>+IF('[1]4.1g O&amp;M Costs RD'!BD190=0,"",'[1]4.1g O&amp;M Costs RD'!BD190)</f>
        <v>3141.5084829083139</v>
      </c>
      <c r="G41" s="11">
        <f>+IF('[1]4.1g O&amp;M Costs RD'!BE190=0,"",'[1]4.1g O&amp;M Costs RD'!BE190)</f>
        <v>3265.8017124297144</v>
      </c>
      <c r="H41" s="11" t="str">
        <f>+IF('[1]4.1g O&amp;M Costs RD'!BF190=0,"",'[1]4.1g O&amp;M Costs RD'!BF190)</f>
        <v/>
      </c>
      <c r="I41" s="11" t="str">
        <f>+IF('[1]4.1g O&amp;M Costs RD'!BG190=0,"",'[1]4.1g O&amp;M Costs RD'!BG190)</f>
        <v/>
      </c>
      <c r="J41" s="11" t="str">
        <f>+IF('[1]4.1g O&amp;M Costs RD'!BH190=0,"",'[1]4.1g O&amp;M Costs RD'!BH190)</f>
        <v/>
      </c>
      <c r="K41" s="11" t="str">
        <f>+IF('[1]4.1g O&amp;M Costs RD'!BI190=0,"",'[1]4.1g O&amp;M Costs RD'!BI190)</f>
        <v/>
      </c>
      <c r="L41" s="11">
        <f>+IF('[1]4.1g O&amp;M Costs RD'!BJ190=0,"",'[1]4.1g O&amp;M Costs RD'!BJ190)</f>
        <v>3965.0410755920575</v>
      </c>
      <c r="M41" s="11" t="str">
        <f>+IF('[1]4.1g O&amp;M Costs RD'!BK190=0,"",'[1]4.1g O&amp;M Costs RD'!BK190)</f>
        <v/>
      </c>
      <c r="N41" s="11" t="str">
        <f>+IF('[1]4.1g O&amp;M Costs RD'!BL190=0,"",'[1]4.1g O&amp;M Costs RD'!BL190)</f>
        <v/>
      </c>
      <c r="O41" s="11" t="str">
        <f>+IF('[1]4.1g O&amp;M Costs RD'!BM190=0,"",'[1]4.1g O&amp;M Costs RD'!BM190)</f>
        <v/>
      </c>
      <c r="P41" s="11" t="str">
        <f>+IF('[1]4.1g O&amp;M Costs RD'!BN190=0,"",'[1]4.1g O&amp;M Costs RD'!BN190)</f>
        <v/>
      </c>
      <c r="Q41" s="11">
        <f>+IF('[1]4.1g O&amp;M Costs RD'!BO190=0,"",'[1]4.1g O&amp;M Costs RD'!BO190)</f>
        <v>4813.9942701651607</v>
      </c>
      <c r="R41" s="11" t="str">
        <f>+IF('[1]4.1g O&amp;M Costs RD'!BP190=0,"",'[1]4.1g O&amp;M Costs RD'!BP190)</f>
        <v/>
      </c>
      <c r="S41" s="11" t="str">
        <f>+IF('[1]4.1g O&amp;M Costs RD'!BQ190=0,"",'[1]4.1g O&amp;M Costs RD'!BQ190)</f>
        <v/>
      </c>
      <c r="T41" s="11" t="str">
        <f>+IF('[1]4.1g O&amp;M Costs RD'!BR190=0,"",'[1]4.1g O&amp;M Costs RD'!BR190)</f>
        <v/>
      </c>
      <c r="U41" s="11" t="str">
        <f>+IF('[1]4.1g O&amp;M Costs RD'!BS190=0,"",'[1]4.1g O&amp;M Costs RD'!BS190)</f>
        <v/>
      </c>
      <c r="V41" s="11">
        <f>+IF('[1]4.1g O&amp;M Costs RD'!BT190=0,"",'[1]4.1g O&amp;M Costs RD'!BT190)</f>
        <v>5844.7164585104811</v>
      </c>
      <c r="W41" s="11">
        <f t="shared" si="12"/>
        <v>29756.23952761486</v>
      </c>
    </row>
    <row r="42" spans="1:23" x14ac:dyDescent="0.25">
      <c r="A42" s="31"/>
      <c r="B42" s="4" t="s">
        <v>13</v>
      </c>
      <c r="C42" s="11" t="str">
        <f>+IF('[1]4.1g O&amp;M Costs RD'!BA189=0,"",'[1]4.1g O&amp;M Costs RD'!BA189)</f>
        <v/>
      </c>
      <c r="D42" s="11" t="str">
        <f>+IF('[1]4.1g O&amp;M Costs RD'!BB189=0,"",'[1]4.1g O&amp;M Costs RD'!BB189)</f>
        <v/>
      </c>
      <c r="E42" s="11" t="str">
        <f>+IF('[1]4.1g O&amp;M Costs RD'!BC189=0,"",'[1]4.1g O&amp;M Costs RD'!BC189)</f>
        <v/>
      </c>
      <c r="F42" s="11" t="str">
        <f>+IF('[1]4.1g O&amp;M Costs RD'!BD189=0,"",'[1]4.1g O&amp;M Costs RD'!BD189)</f>
        <v/>
      </c>
      <c r="G42" s="11">
        <f>+IF('[1]4.1g O&amp;M Costs RD'!BE189=0,"",'[1]4.1g O&amp;M Costs RD'!BE189)</f>
        <v>17038.965456155031</v>
      </c>
      <c r="H42" s="11" t="str">
        <f>+IF('[1]4.1g O&amp;M Costs RD'!BF189=0,"",'[1]4.1g O&amp;M Costs RD'!BF189)</f>
        <v/>
      </c>
      <c r="I42" s="11" t="str">
        <f>+IF('[1]4.1g O&amp;M Costs RD'!BG189=0,"",'[1]4.1g O&amp;M Costs RD'!BG189)</f>
        <v/>
      </c>
      <c r="J42" s="11" t="str">
        <f>+IF('[1]4.1g O&amp;M Costs RD'!BH189=0,"",'[1]4.1g O&amp;M Costs RD'!BH189)</f>
        <v/>
      </c>
      <c r="K42" s="11" t="str">
        <f>+IF('[1]4.1g O&amp;M Costs RD'!BI189=0,"",'[1]4.1g O&amp;M Costs RD'!BI189)</f>
        <v/>
      </c>
      <c r="L42" s="11">
        <f>+IF('[1]4.1g O&amp;M Costs RD'!BJ189=0,"",'[1]4.1g O&amp;M Costs RD'!BJ189)</f>
        <v>20687.170829175953</v>
      </c>
      <c r="M42" s="11" t="str">
        <f>+IF('[1]4.1g O&amp;M Costs RD'!BK189=0,"",'[1]4.1g O&amp;M Costs RD'!BK189)</f>
        <v/>
      </c>
      <c r="N42" s="11" t="str">
        <f>+IF('[1]4.1g O&amp;M Costs RD'!BL189=0,"",'[1]4.1g O&amp;M Costs RD'!BL189)</f>
        <v/>
      </c>
      <c r="O42" s="11" t="str">
        <f>+IF('[1]4.1g O&amp;M Costs RD'!BM189=0,"",'[1]4.1g O&amp;M Costs RD'!BM189)</f>
        <v/>
      </c>
      <c r="P42" s="11" t="str">
        <f>+IF('[1]4.1g O&amp;M Costs RD'!BN189=0,"",'[1]4.1g O&amp;M Costs RD'!BN189)</f>
        <v/>
      </c>
      <c r="Q42" s="11">
        <f>+IF('[1]4.1g O&amp;M Costs RD'!BO189=0,"",'[1]4.1g O&amp;M Costs RD'!BO189)</f>
        <v>25116.491844339969</v>
      </c>
      <c r="R42" s="11" t="str">
        <f>+IF('[1]4.1g O&amp;M Costs RD'!BP189=0,"",'[1]4.1g O&amp;M Costs RD'!BP189)</f>
        <v/>
      </c>
      <c r="S42" s="11" t="str">
        <f>+IF('[1]4.1g O&amp;M Costs RD'!BQ189=0,"",'[1]4.1g O&amp;M Costs RD'!BQ189)</f>
        <v/>
      </c>
      <c r="T42" s="11" t="str">
        <f>+IF('[1]4.1g O&amp;M Costs RD'!BR189=0,"",'[1]4.1g O&amp;M Costs RD'!BR189)</f>
        <v/>
      </c>
      <c r="U42" s="11" t="str">
        <f>+IF('[1]4.1g O&amp;M Costs RD'!BS189=0,"",'[1]4.1g O&amp;M Costs RD'!BS189)</f>
        <v/>
      </c>
      <c r="V42" s="11">
        <f>+IF('[1]4.1g O&amp;M Costs RD'!BT189=0,"",'[1]4.1g O&amp;M Costs RD'!BT189)</f>
        <v>30494.172827011207</v>
      </c>
      <c r="W42" s="11">
        <f t="shared" si="12"/>
        <v>93336.800956682157</v>
      </c>
    </row>
    <row r="43" spans="1:23" x14ac:dyDescent="0.25">
      <c r="A43" s="31"/>
      <c r="B43" s="12" t="s">
        <v>2</v>
      </c>
      <c r="C43" s="16">
        <f>SUM(C40:C42)</f>
        <v>14822.863307330703</v>
      </c>
      <c r="D43" s="16">
        <f t="shared" ref="D43:V43" si="13">SUM(D40:D42)</f>
        <v>43178.996154972265</v>
      </c>
      <c r="E43" s="16">
        <f t="shared" si="13"/>
        <v>3021.9457325357425</v>
      </c>
      <c r="F43" s="16">
        <f t="shared" si="13"/>
        <v>46586.331008503446</v>
      </c>
      <c r="G43" s="16">
        <f t="shared" si="13"/>
        <v>20304.767168584745</v>
      </c>
      <c r="H43" s="16">
        <f t="shared" si="13"/>
        <v>46867.885560608898</v>
      </c>
      <c r="I43" s="16">
        <f t="shared" si="13"/>
        <v>0</v>
      </c>
      <c r="J43" s="16">
        <f t="shared" si="13"/>
        <v>50561.02472238992</v>
      </c>
      <c r="K43" s="16">
        <f t="shared" si="13"/>
        <v>0</v>
      </c>
      <c r="L43" s="16">
        <f t="shared" si="13"/>
        <v>79197.788762050506</v>
      </c>
      <c r="M43" s="16">
        <f t="shared" si="13"/>
        <v>0</v>
      </c>
      <c r="N43" s="16">
        <f t="shared" si="13"/>
        <v>58844.566625832646</v>
      </c>
      <c r="O43" s="16">
        <f t="shared" si="13"/>
        <v>0</v>
      </c>
      <c r="P43" s="16">
        <f t="shared" si="13"/>
        <v>63482.840176680409</v>
      </c>
      <c r="Q43" s="16">
        <f t="shared" si="13"/>
        <v>29930.486114505129</v>
      </c>
      <c r="R43" s="16">
        <f t="shared" si="13"/>
        <v>68487.209419649749</v>
      </c>
      <c r="S43" s="16">
        <f t="shared" si="13"/>
        <v>0</v>
      </c>
      <c r="T43" s="16">
        <f t="shared" si="13"/>
        <v>73886.607739393832</v>
      </c>
      <c r="U43" s="16">
        <f t="shared" si="13"/>
        <v>0</v>
      </c>
      <c r="V43" s="16">
        <f t="shared" si="13"/>
        <v>116051.14734333196</v>
      </c>
      <c r="W43" s="17">
        <f>SUM(C43:V43)</f>
        <v>715224.45983636996</v>
      </c>
    </row>
    <row r="44" spans="1:23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5"/>
    </row>
    <row r="45" spans="1:23" x14ac:dyDescent="0.25">
      <c r="A45" s="34" t="str">
        <f>CONCATENATE("2.1.9 Establish ",AD10," ha of silvopasture systems using individual trees.")</f>
        <v>2.1.9 Establish 225 ha of silvopasture systems using individual trees.</v>
      </c>
      <c r="B45" s="7" t="s">
        <v>14</v>
      </c>
      <c r="C45" s="13">
        <f>+IF('[1]4.1g O&amp;M Costs RD'!BA212+'[1]4.1g O&amp;M Costs RD'!BA220-C46=0,"",'[1]4.1g O&amp;M Costs RD'!BA212+'[1]4.1g O&amp;M Costs RD'!BA220-C46)</f>
        <v>2448.5569430941505</v>
      </c>
      <c r="D45" s="13">
        <f>+IF('[1]4.1g O&amp;M Costs RD'!BB212+'[1]4.1g O&amp;M Costs RD'!BB220-D46=0,"",'[1]4.1g O&amp;M Costs RD'!BB212+'[1]4.1g O&amp;M Costs RD'!BB220-D46)</f>
        <v>2537.9209121359454</v>
      </c>
      <c r="E45" s="13" t="str">
        <f>IF(E46="","",+IF('[1]4.1g O&amp;M Costs RD'!BC212+'[1]4.1g O&amp;M Costs RD'!BC220-E46=0,"",'[1]4.1g O&amp;M Costs RD'!BC212+'[1]4.1g O&amp;M Costs RD'!BC220-E46))</f>
        <v/>
      </c>
      <c r="F45" s="13" t="str">
        <f>IF(F46="","",+IF('[1]4.1g O&amp;M Costs RD'!BD212+'[1]4.1g O&amp;M Costs RD'!BD220-F46=0,"",'[1]4.1g O&amp;M Costs RD'!BD212+'[1]4.1g O&amp;M Costs RD'!BD220-F46))</f>
        <v/>
      </c>
      <c r="G45" s="13" t="str">
        <f>IF(G46="","",+IF('[1]4.1g O&amp;M Costs RD'!BE212+'[1]4.1g O&amp;M Costs RD'!BE220-G46=0,"",'[1]4.1g O&amp;M Costs RD'!BE212+'[1]4.1g O&amp;M Costs RD'!BE220-G46))</f>
        <v/>
      </c>
      <c r="H45" s="13" t="str">
        <f>IF(H46="","",+IF('[1]4.1g O&amp;M Costs RD'!BF212+'[1]4.1g O&amp;M Costs RD'!BF220-H46=0,"",'[1]4.1g O&amp;M Costs RD'!BF212+'[1]4.1g O&amp;M Costs RD'!BF220-H46))</f>
        <v/>
      </c>
      <c r="I45" s="13" t="str">
        <f>IF(I46="","",+IF('[1]4.1g O&amp;M Costs RD'!BG212+'[1]4.1g O&amp;M Costs RD'!BG220-I46=0,"",'[1]4.1g O&amp;M Costs RD'!BG212+'[1]4.1g O&amp;M Costs RD'!BG220-I46))</f>
        <v/>
      </c>
      <c r="J45" s="13" t="str">
        <f>IF(J46="","",+IF('[1]4.1g O&amp;M Costs RD'!BH212+'[1]4.1g O&amp;M Costs RD'!BH220-J46=0,"",'[1]4.1g O&amp;M Costs RD'!BH212+'[1]4.1g O&amp;M Costs RD'!BH220-J46))</f>
        <v/>
      </c>
      <c r="K45" s="13" t="str">
        <f>IF(K46="","",+IF('[1]4.1g O&amp;M Costs RD'!BI212+'[1]4.1g O&amp;M Costs RD'!BI220-K46=0,"",'[1]4.1g O&amp;M Costs RD'!BI212+'[1]4.1g O&amp;M Costs RD'!BI220-K46))</f>
        <v/>
      </c>
      <c r="L45" s="13">
        <f>IF(L46="","",+IF('[1]4.1g O&amp;M Costs RD'!BJ212+'[1]4.1g O&amp;M Costs RD'!BJ220-L46=0,"",'[1]4.1g O&amp;M Costs RD'!BJ212+'[1]4.1g O&amp;M Costs RD'!BJ220-L46))</f>
        <v>3380.8125505697317</v>
      </c>
      <c r="M45" s="13">
        <f>IF(M46="","",+IF('[1]4.1g O&amp;M Costs RD'!BK212+'[1]4.1g O&amp;M Costs RD'!BK220-M46=0,"",'[1]4.1g O&amp;M Costs RD'!BK212+'[1]4.1g O&amp;M Costs RD'!BK220-M46))</f>
        <v>3504.2006665607914</v>
      </c>
      <c r="N45" s="13" t="str">
        <f>IF(N46="","",+IF('[1]4.1g O&amp;M Costs RD'!BL212+'[1]4.1g O&amp;M Costs RD'!BL220-N46=0,"",'[1]4.1g O&amp;M Costs RD'!BL212+'[1]4.1g O&amp;M Costs RD'!BL220-N46))</f>
        <v/>
      </c>
      <c r="O45" s="13" t="str">
        <f>IF(O46="","",+IF('[1]4.1g O&amp;M Costs RD'!BM212+'[1]4.1g O&amp;M Costs RD'!BM220-O46=0,"",'[1]4.1g O&amp;M Costs RD'!BM212+'[1]4.1g O&amp;M Costs RD'!BM220-O46))</f>
        <v/>
      </c>
      <c r="P45" s="13" t="str">
        <f>IF(P46="","",+IF('[1]4.1g O&amp;M Costs RD'!BN212+'[1]4.1g O&amp;M Costs RD'!BN220-P46=0,"",'[1]4.1g O&amp;M Costs RD'!BN212+'[1]4.1g O&amp;M Costs RD'!BN220-P46))</f>
        <v/>
      </c>
      <c r="Q45" s="13" t="str">
        <f>IF(Q46="","",+IF('[1]4.1g O&amp;M Costs RD'!BO212+'[1]4.1g O&amp;M Costs RD'!BO220-Q46=0,"",'[1]4.1g O&amp;M Costs RD'!BO212+'[1]4.1g O&amp;M Costs RD'!BO220-Q46))</f>
        <v/>
      </c>
      <c r="R45" s="13" t="str">
        <f>IF(R46="","",+IF('[1]4.1g O&amp;M Costs RD'!BP212+'[1]4.1g O&amp;M Costs RD'!BP220-R46=0,"",'[1]4.1g O&amp;M Costs RD'!BP212+'[1]4.1g O&amp;M Costs RD'!BP220-R46))</f>
        <v/>
      </c>
      <c r="S45" s="13" t="str">
        <f>IF(S46="","",+IF('[1]4.1g O&amp;M Costs RD'!BQ212+'[1]4.1g O&amp;M Costs RD'!BQ220-S46=0,"",'[1]4.1g O&amp;M Costs RD'!BQ212+'[1]4.1g O&amp;M Costs RD'!BQ220-S46))</f>
        <v/>
      </c>
      <c r="T45" s="13" t="str">
        <f>IF(T46="","",+IF('[1]4.1g O&amp;M Costs RD'!BR212+'[1]4.1g O&amp;M Costs RD'!BR220-T46=0,"",'[1]4.1g O&amp;M Costs RD'!BR212+'[1]4.1g O&amp;M Costs RD'!BR220-T46))</f>
        <v/>
      </c>
      <c r="U45" s="13" t="str">
        <f>IF(U46="","",+IF('[1]4.1g O&amp;M Costs RD'!BS212+'[1]4.1g O&amp;M Costs RD'!BS220-U46=0,"",'[1]4.1g O&amp;M Costs RD'!BS212+'[1]4.1g O&amp;M Costs RD'!BS220-U46))</f>
        <v/>
      </c>
      <c r="V45" s="13">
        <f>IF(V46="","",+IF('[1]4.1g O&amp;M Costs RD'!BT212+'[1]4.1g O&amp;M Costs RD'!BT220-V46=0,"",'[1]4.1g O&amp;M Costs RD'!BT212+'[1]4.1g O&amp;M Costs RD'!BT220-V46))</f>
        <v>4838.3786322130036</v>
      </c>
      <c r="W45" s="15">
        <f>SUM(C45:V45)</f>
        <v>16709.869704573623</v>
      </c>
    </row>
    <row r="46" spans="1:23" x14ac:dyDescent="0.25">
      <c r="A46" s="34"/>
      <c r="B46" s="7" t="s">
        <v>15</v>
      </c>
      <c r="C46" s="13">
        <f>+IF('[1]4.1g O&amp;M Costs RD'!BA209+'[1]4.1g O&amp;M Costs RD'!BA219=0,"",'[1]4.1g O&amp;M Costs RD'!BA209+'[1]4.1g O&amp;M Costs RD'!BA219)</f>
        <v>18399.791755195361</v>
      </c>
      <c r="D46" s="13">
        <f>+IF('[1]4.1g O&amp;M Costs RD'!BB209+'[1]4.1g O&amp;M Costs RD'!BB219=0,"",'[1]4.1g O&amp;M Costs RD'!BB209+'[1]4.1g O&amp;M Costs RD'!BB219)</f>
        <v>19071.321337312798</v>
      </c>
      <c r="E46" s="13" t="str">
        <f>+IF('[1]4.1g O&amp;M Costs RD'!BC209+'[1]4.1g O&amp;M Costs RD'!BC219=0,"",'[1]4.1g O&amp;M Costs RD'!BC209+'[1]4.1g O&amp;M Costs RD'!BC219)</f>
        <v/>
      </c>
      <c r="F46" s="13" t="str">
        <f>+IF('[1]4.1g O&amp;M Costs RD'!BD209+'[1]4.1g O&amp;M Costs RD'!BD219=0,"",'[1]4.1g O&amp;M Costs RD'!BD209+'[1]4.1g O&amp;M Costs RD'!BD219)</f>
        <v/>
      </c>
      <c r="G46" s="13" t="str">
        <f>+IF('[1]4.1g O&amp;M Costs RD'!BE209+'[1]4.1g O&amp;M Costs RD'!BE219=0,"",'[1]4.1g O&amp;M Costs RD'!BE209+'[1]4.1g O&amp;M Costs RD'!BE219)</f>
        <v/>
      </c>
      <c r="H46" s="13" t="str">
        <f>+IF('[1]4.1g O&amp;M Costs RD'!BF209+'[1]4.1g O&amp;M Costs RD'!BF219=0,"",'[1]4.1g O&amp;M Costs RD'!BF209+'[1]4.1g O&amp;M Costs RD'!BF219)</f>
        <v/>
      </c>
      <c r="I46" s="13" t="str">
        <f>+IF('[1]4.1g O&amp;M Costs RD'!BG209+'[1]4.1g O&amp;M Costs RD'!BG219=0,"",'[1]4.1g O&amp;M Costs RD'!BG209+'[1]4.1g O&amp;M Costs RD'!BG219)</f>
        <v/>
      </c>
      <c r="J46" s="13" t="str">
        <f>+IF('[1]4.1g O&amp;M Costs RD'!BH209+'[1]4.1g O&amp;M Costs RD'!BH219=0,"",'[1]4.1g O&amp;M Costs RD'!BH209+'[1]4.1g O&amp;M Costs RD'!BH219)</f>
        <v/>
      </c>
      <c r="K46" s="13" t="str">
        <f>+IF('[1]4.1g O&amp;M Costs RD'!BI209+'[1]4.1g O&amp;M Costs RD'!BI219=0,"",'[1]4.1g O&amp;M Costs RD'!BI209+'[1]4.1g O&amp;M Costs RD'!BI219)</f>
        <v/>
      </c>
      <c r="L46" s="13">
        <f>+IF('[1]4.1g O&amp;M Costs RD'!BJ209+'[1]4.1g O&amp;M Costs RD'!BJ219=0,"",'[1]4.1g O&amp;M Costs RD'!BJ209+'[1]4.1g O&amp;M Costs RD'!BJ219)</f>
        <v>25405.268629459024</v>
      </c>
      <c r="M46" s="13">
        <f>+IF('[1]4.1g O&amp;M Costs RD'!BK209+'[1]4.1g O&amp;M Costs RD'!BK219=0,"",'[1]4.1g O&amp;M Costs RD'!BK209+'[1]4.1g O&amp;M Costs RD'!BK219)</f>
        <v>26332.474200766897</v>
      </c>
      <c r="N46" s="13" t="str">
        <f>+IF('[1]4.1g O&amp;M Costs RD'!BL209+'[1]4.1g O&amp;M Costs RD'!BL219=0,"",'[1]4.1g O&amp;M Costs RD'!BL209+'[1]4.1g O&amp;M Costs RD'!BL219)</f>
        <v/>
      </c>
      <c r="O46" s="13" t="str">
        <f>+IF('[1]4.1g O&amp;M Costs RD'!BM209+'[1]4.1g O&amp;M Costs RD'!BM219=0,"",'[1]4.1g O&amp;M Costs RD'!BM209+'[1]4.1g O&amp;M Costs RD'!BM219)</f>
        <v/>
      </c>
      <c r="P46" s="13" t="str">
        <f>+IF('[1]4.1g O&amp;M Costs RD'!BN209+'[1]4.1g O&amp;M Costs RD'!BN219=0,"",'[1]4.1g O&amp;M Costs RD'!BN209+'[1]4.1g O&amp;M Costs RD'!BN219)</f>
        <v/>
      </c>
      <c r="Q46" s="13" t="str">
        <f>+IF('[1]4.1g O&amp;M Costs RD'!BO209+'[1]4.1g O&amp;M Costs RD'!BO219=0,"",'[1]4.1g O&amp;M Costs RD'!BO209+'[1]4.1g O&amp;M Costs RD'!BO219)</f>
        <v/>
      </c>
      <c r="R46" s="13" t="str">
        <f>+IF('[1]4.1g O&amp;M Costs RD'!BP209+'[1]4.1g O&amp;M Costs RD'!BP219=0,"",'[1]4.1g O&amp;M Costs RD'!BP209+'[1]4.1g O&amp;M Costs RD'!BP219)</f>
        <v/>
      </c>
      <c r="S46" s="13" t="str">
        <f>+IF('[1]4.1g O&amp;M Costs RD'!BQ209+'[1]4.1g O&amp;M Costs RD'!BQ219=0,"",'[1]4.1g O&amp;M Costs RD'!BQ209+'[1]4.1g O&amp;M Costs RD'!BQ219)</f>
        <v/>
      </c>
      <c r="T46" s="13" t="str">
        <f>+IF('[1]4.1g O&amp;M Costs RD'!BR209+'[1]4.1g O&amp;M Costs RD'!BR219=0,"",'[1]4.1g O&amp;M Costs RD'!BR209+'[1]4.1g O&amp;M Costs RD'!BR219)</f>
        <v/>
      </c>
      <c r="U46" s="13" t="str">
        <f>+IF('[1]4.1g O&amp;M Costs RD'!BS209+'[1]4.1g O&amp;M Costs RD'!BS219=0,"",'[1]4.1g O&amp;M Costs RD'!BS209+'[1]4.1g O&amp;M Costs RD'!BS219)</f>
        <v/>
      </c>
      <c r="V46" s="13">
        <f>+IF('[1]4.1g O&amp;M Costs RD'!BT209+'[1]4.1g O&amp;M Costs RD'!BT219=0,"",'[1]4.1g O&amp;M Costs RD'!BT209+'[1]4.1g O&amp;M Costs RD'!BT219)</f>
        <v>36358.214791202096</v>
      </c>
      <c r="W46" s="15">
        <f>SUM(C46:V46)</f>
        <v>125567.07071393618</v>
      </c>
    </row>
    <row r="47" spans="1:23" x14ac:dyDescent="0.25">
      <c r="A47" s="34"/>
      <c r="B47" s="14" t="s">
        <v>2</v>
      </c>
      <c r="C47" s="15">
        <f>+C46+C45</f>
        <v>20848.348698289512</v>
      </c>
      <c r="D47" s="15">
        <f t="shared" ref="D47" si="14">+D46+D45</f>
        <v>21609.242249448744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f t="shared" ref="L47:V47" si="15">IF(L46="","",+L46+L45)</f>
        <v>28786.081180028756</v>
      </c>
      <c r="M47" s="15">
        <f t="shared" si="15"/>
        <v>29836.674867327689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f t="shared" si="15"/>
        <v>41196.593423415099</v>
      </c>
      <c r="W47" s="15">
        <f>SUM(C47:V47)</f>
        <v>142276.9404185098</v>
      </c>
    </row>
    <row r="48" spans="1:23" x14ac:dyDescent="0.25">
      <c r="A48" s="34"/>
      <c r="B48" s="33" t="s">
        <v>2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8"/>
    </row>
    <row r="49" spans="1:23" x14ac:dyDescent="0.25">
      <c r="A49" s="31" t="str">
        <f>CONCATENATE("2.1.10 Establish ",AD6," ha of sustainable fuelwood and timber plantations.")</f>
        <v>2.1.10 Establish 835 ha of sustainable fuelwood and timber plantations.</v>
      </c>
      <c r="B49" s="4" t="s">
        <v>4</v>
      </c>
      <c r="C49" s="17" t="str">
        <f>IF('[1]4.1g O&amp;M Costs RD'!BA105=0,"",'[1]4.1g O&amp;M Costs RD'!BA105)</f>
        <v/>
      </c>
      <c r="D49" s="11">
        <f>IF('[1]4.1g O&amp;M Costs RD'!BB105=0,"",'[1]4.1g O&amp;M Costs RD'!BB105)</f>
        <v>8672.5196394361283</v>
      </c>
      <c r="E49" s="11" t="str">
        <f>IF('[1]4.1g O&amp;M Costs RD'!BC105=0,"",'[1]4.1g O&amp;M Costs RD'!BC105)</f>
        <v/>
      </c>
      <c r="F49" s="11">
        <f>IF('[1]4.1g O&amp;M Costs RD'!BD105=0,"",'[1]4.1g O&amp;M Costs RD'!BD105)</f>
        <v>9317.1061601020847</v>
      </c>
      <c r="G49" s="11" t="str">
        <f>IF('[1]4.1g O&amp;M Costs RD'!BE105=0,"",'[1]4.1g O&amp;M Costs RD'!BE105)</f>
        <v/>
      </c>
      <c r="H49" s="11">
        <f>IF('[1]4.1g O&amp;M Costs RD'!BF105=0,"",'[1]4.1g O&amp;M Costs RD'!BF105)</f>
        <v>10009.601685290201</v>
      </c>
      <c r="I49" s="11" t="str">
        <f>IF('[1]4.1g O&amp;M Costs RD'!BG105=0,"",'[1]4.1g O&amp;M Costs RD'!BG105)</f>
        <v/>
      </c>
      <c r="J49" s="11">
        <f>IF('[1]4.1g O&amp;M Costs RD'!BH105=0,"",'[1]4.1g O&amp;M Costs RD'!BH105)</f>
        <v>10753.567060039451</v>
      </c>
      <c r="K49" s="11" t="str">
        <f>IF('[1]4.1g O&amp;M Costs RD'!BI105=0,"",'[1]4.1g O&amp;M Costs RD'!BI105)</f>
        <v/>
      </c>
      <c r="L49" s="11">
        <f>IF('[1]4.1g O&amp;M Costs RD'!BJ105=0,"",'[1]4.1g O&amp;M Costs RD'!BJ105)</f>
        <v>11552.827789811588</v>
      </c>
      <c r="M49" s="11" t="str">
        <f>IF('[1]4.1g O&amp;M Costs RD'!BK105=0,"",'[1]4.1g O&amp;M Costs RD'!BK105)</f>
        <v/>
      </c>
      <c r="N49" s="11">
        <f>IF('[1]4.1g O&amp;M Costs RD'!BL105=0,"",'[1]4.1g O&amp;M Costs RD'!BL105)</f>
        <v>12411.493711422785</v>
      </c>
      <c r="O49" s="11" t="str">
        <f>IF('[1]4.1g O&amp;M Costs RD'!BM105=0,"",'[1]4.1g O&amp;M Costs RD'!BM105)</f>
        <v/>
      </c>
      <c r="P49" s="11">
        <f>IF('[1]4.1g O&amp;M Costs RD'!BN105=0,"",'[1]4.1g O&amp;M Costs RD'!BN105)</f>
        <v>13333.9801260207</v>
      </c>
      <c r="Q49" s="11" t="str">
        <f>IF('[1]4.1g O&amp;M Costs RD'!BO105=0,"",'[1]4.1g O&amp;M Costs RD'!BO105)</f>
        <v/>
      </c>
      <c r="R49" s="11">
        <f>IF('[1]4.1g O&amp;M Costs RD'!BP105=0,"",'[1]4.1g O&amp;M Costs RD'!BP105)</f>
        <v>14325.030502773674</v>
      </c>
      <c r="S49" s="11" t="str">
        <f>IF('[1]4.1g O&amp;M Costs RD'!BQ105=0,"",'[1]4.1g O&amp;M Costs RD'!BQ105)</f>
        <v/>
      </c>
      <c r="T49" s="11">
        <f>IF('[1]4.1g O&amp;M Costs RD'!BR105=0,"",'[1]4.1g O&amp;M Costs RD'!BR105)</f>
        <v>15389.74087001557</v>
      </c>
      <c r="U49" s="11" t="str">
        <f>IF('[1]4.1g O&amp;M Costs RD'!BS105=0,"",'[1]4.1g O&amp;M Costs RD'!BS105)</f>
        <v/>
      </c>
      <c r="V49" s="11">
        <f>IF('[1]4.1g O&amp;M Costs RD'!BT105=0,"",'[1]4.1g O&amp;M Costs RD'!BT105)</f>
        <v>16533.586019266684</v>
      </c>
      <c r="W49" s="17">
        <f t="shared" ref="W49:W54" si="16">SUM(C49:V49)</f>
        <v>122299.45356417887</v>
      </c>
    </row>
    <row r="50" spans="1:23" x14ac:dyDescent="0.25">
      <c r="A50" s="31"/>
      <c r="B50" s="4" t="s">
        <v>5</v>
      </c>
      <c r="C50" s="11" t="str">
        <f>IF('[1]4.1g O&amp;M Costs RD'!BA115=0,"",'[1]4.1g O&amp;M Costs RD'!BA115)</f>
        <v/>
      </c>
      <c r="D50" s="11" t="str">
        <f>IF('[1]4.1g O&amp;M Costs RD'!BB115=0,"",'[1]4.1g O&amp;M Costs RD'!BB115)</f>
        <v/>
      </c>
      <c r="E50" s="11" t="str">
        <f>IF('[1]4.1g O&amp;M Costs RD'!BC115=0,"",'[1]4.1g O&amp;M Costs RD'!BC115)</f>
        <v/>
      </c>
      <c r="F50" s="11" t="str">
        <f>IF('[1]4.1g O&amp;M Costs RD'!BD115=0,"",'[1]4.1g O&amp;M Costs RD'!BD115)</f>
        <v/>
      </c>
      <c r="G50" s="11">
        <f>IF('[1]4.1g O&amp;M Costs RD'!BE115=0,"",'[1]4.1g O&amp;M Costs RD'!BE115)</f>
        <v>15808.373506543834</v>
      </c>
      <c r="H50" s="11" t="str">
        <f>IF('[1]4.1g O&amp;M Costs RD'!BF115=0,"",'[1]4.1g O&amp;M Costs RD'!BF115)</f>
        <v/>
      </c>
      <c r="I50" s="11" t="str">
        <f>IF('[1]4.1g O&amp;M Costs RD'!BG115=0,"",'[1]4.1g O&amp;M Costs RD'!BG115)</f>
        <v/>
      </c>
      <c r="J50" s="11" t="str">
        <f>IF('[1]4.1g O&amp;M Costs RD'!BH115=0,"",'[1]4.1g O&amp;M Costs RD'!BH115)</f>
        <v/>
      </c>
      <c r="K50" s="11" t="str">
        <f>IF('[1]4.1g O&amp;M Costs RD'!BI115=0,"",'[1]4.1g O&amp;M Costs RD'!BI115)</f>
        <v/>
      </c>
      <c r="L50" s="11">
        <f>IF('[1]4.1g O&amp;M Costs RD'!BJ115=0,"",'[1]4.1g O&amp;M Costs RD'!BJ115)</f>
        <v>19193.097380402134</v>
      </c>
      <c r="M50" s="11" t="str">
        <f>IF('[1]4.1g O&amp;M Costs RD'!BK115=0,"",'[1]4.1g O&amp;M Costs RD'!BK115)</f>
        <v/>
      </c>
      <c r="N50" s="11" t="str">
        <f>IF('[1]4.1g O&amp;M Costs RD'!BL115=0,"",'[1]4.1g O&amp;M Costs RD'!BL115)</f>
        <v/>
      </c>
      <c r="O50" s="11" t="str">
        <f>IF('[1]4.1g O&amp;M Costs RD'!BM115=0,"",'[1]4.1g O&amp;M Costs RD'!BM115)</f>
        <v/>
      </c>
      <c r="P50" s="11" t="str">
        <f>IF('[1]4.1g O&amp;M Costs RD'!BN115=0,"",'[1]4.1g O&amp;M Costs RD'!BN115)</f>
        <v/>
      </c>
      <c r="Q50" s="11">
        <f>IF('[1]4.1g O&amp;M Costs RD'!BO115=0,"",'[1]4.1g O&amp;M Costs RD'!BO115)</f>
        <v>23302.522988915414</v>
      </c>
      <c r="R50" s="11" t="str">
        <f>IF('[1]4.1g O&amp;M Costs RD'!BP115=0,"",'[1]4.1g O&amp;M Costs RD'!BP115)</f>
        <v/>
      </c>
      <c r="S50" s="11" t="str">
        <f>IF('[1]4.1g O&amp;M Costs RD'!BQ115=0,"",'[1]4.1g O&amp;M Costs RD'!BQ115)</f>
        <v/>
      </c>
      <c r="T50" s="11" t="str">
        <f>IF('[1]4.1g O&amp;M Costs RD'!BR115=0,"",'[1]4.1g O&amp;M Costs RD'!BR115)</f>
        <v/>
      </c>
      <c r="U50" s="11" t="str">
        <f>IF('[1]4.1g O&amp;M Costs RD'!BS115=0,"",'[1]4.1g O&amp;M Costs RD'!BS115)</f>
        <v/>
      </c>
      <c r="V50" s="11">
        <f>IF('[1]4.1g O&amp;M Costs RD'!BT115=0,"",'[1]4.1g O&amp;M Costs RD'!BT115)</f>
        <v>28291.815900615955</v>
      </c>
      <c r="W50" s="17">
        <f t="shared" si="16"/>
        <v>86595.809776477341</v>
      </c>
    </row>
    <row r="51" spans="1:23" x14ac:dyDescent="0.25">
      <c r="A51" s="31"/>
      <c r="B51" s="4" t="s">
        <v>6</v>
      </c>
      <c r="C51" s="11">
        <f>IF('[1]4.1g O&amp;M Costs RD'!BA106=0,"",'[1]4.1g O&amp;M Costs RD'!BA106)</f>
        <v>25101.441982354685</v>
      </c>
      <c r="D51" s="11">
        <f>IF('[1]4.1g O&amp;M Costs RD'!BB106=0,"",'[1]4.1g O&amp;M Costs RD'!BB106)</f>
        <v>26017.558918308383</v>
      </c>
      <c r="E51" s="11">
        <f>IF('[1]4.1g O&amp;M Costs RD'!BC106=0,"",'[1]4.1g O&amp;M Costs RD'!BC106)</f>
        <v>26967.110994798273</v>
      </c>
      <c r="F51" s="11">
        <f>IF('[1]4.1g O&amp;M Costs RD'!BD106=0,"",'[1]4.1g O&amp;M Costs RD'!BD106)</f>
        <v>27951.318480306258</v>
      </c>
      <c r="G51" s="11">
        <f>IF('[1]4.1g O&amp;M Costs RD'!BE106=0,"",'[1]4.1g O&amp;M Costs RD'!BE106)</f>
        <v>28971.446178947812</v>
      </c>
      <c r="H51" s="11">
        <f>IF('[1]4.1g O&amp;M Costs RD'!BF106=0,"",'[1]4.1g O&amp;M Costs RD'!BF106)</f>
        <v>30028.805055870602</v>
      </c>
      <c r="I51" s="11">
        <f>IF('[1]4.1g O&amp;M Costs RD'!BG106=0,"",'[1]4.1g O&amp;M Costs RD'!BG106)</f>
        <v>31124.753921974527</v>
      </c>
      <c r="J51" s="11">
        <f>IF('[1]4.1g O&amp;M Costs RD'!BH106=0,"",'[1]4.1g O&amp;M Costs RD'!BH106)</f>
        <v>32260.701180118362</v>
      </c>
      <c r="K51" s="11">
        <f>IF('[1]4.1g O&amp;M Costs RD'!BI106=0,"",'[1]4.1g O&amp;M Costs RD'!BI106)</f>
        <v>33438.106635056902</v>
      </c>
      <c r="L51" s="11">
        <f>IF('[1]4.1g O&amp;M Costs RD'!BJ106=0,"",'[1]4.1g O&amp;M Costs RD'!BJ106)</f>
        <v>34658.483369434762</v>
      </c>
      <c r="M51" s="11">
        <f>IF('[1]4.1g O&amp;M Costs RD'!BK106=0,"",'[1]4.1g O&amp;M Costs RD'!BK106)</f>
        <v>35923.399688247388</v>
      </c>
      <c r="N51" s="11">
        <f>IF('[1]4.1g O&amp;M Costs RD'!BL106=0,"",'[1]4.1g O&amp;M Costs RD'!BL106)</f>
        <v>37234.481134268361</v>
      </c>
      <c r="O51" s="11">
        <f>IF('[1]4.1g O&amp;M Costs RD'!BM106=0,"",'[1]4.1g O&amp;M Costs RD'!BM106)</f>
        <v>38593.412577032897</v>
      </c>
      <c r="P51" s="11">
        <f>IF('[1]4.1g O&amp;M Costs RD'!BN106=0,"",'[1]4.1g O&amp;M Costs RD'!BN106)</f>
        <v>40001.9403780621</v>
      </c>
      <c r="Q51" s="11">
        <f>IF('[1]4.1g O&amp;M Costs RD'!BO106=0,"",'[1]4.1g O&amp;M Costs RD'!BO106)</f>
        <v>41461.874635110507</v>
      </c>
      <c r="R51" s="11">
        <f>IF('[1]4.1g O&amp;M Costs RD'!BP106=0,"",'[1]4.1g O&amp;M Costs RD'!BP106)</f>
        <v>42975.09150832102</v>
      </c>
      <c r="S51" s="11">
        <f>IF('[1]4.1g O&amp;M Costs RD'!BQ106=0,"",'[1]4.1g O&amp;M Costs RD'!BQ106)</f>
        <v>44543.535631276522</v>
      </c>
      <c r="T51" s="11">
        <f>IF('[1]4.1g O&amp;M Costs RD'!BR106=0,"",'[1]4.1g O&amp;M Costs RD'!BR106)</f>
        <v>46169.222610046716</v>
      </c>
      <c r="U51" s="11">
        <f>IF('[1]4.1g O&amp;M Costs RD'!BS106=0,"",'[1]4.1g O&amp;M Costs RD'!BS106)</f>
        <v>47854.241613441518</v>
      </c>
      <c r="V51" s="11">
        <f>IF('[1]4.1g O&amp;M Costs RD'!BT106=0,"",'[1]4.1g O&amp;M Costs RD'!BT106)</f>
        <v>49600.758057800063</v>
      </c>
      <c r="W51" s="17">
        <f t="shared" si="16"/>
        <v>720877.68455077754</v>
      </c>
    </row>
    <row r="52" spans="1:23" x14ac:dyDescent="0.25">
      <c r="A52" s="31"/>
      <c r="B52" s="4" t="s">
        <v>9</v>
      </c>
      <c r="C52" s="11" t="str">
        <f>IF('[1]4.1g O&amp;M Costs RD'!BA111=0,"",'[1]4.1g O&amp;M Costs RD'!BA111)</f>
        <v/>
      </c>
      <c r="D52" s="11">
        <f>IF('[1]4.1g O&amp;M Costs RD'!BB111=0,"",'[1]4.1g O&amp;M Costs RD'!BB111)</f>
        <v>11011.622079329758</v>
      </c>
      <c r="E52" s="11" t="str">
        <f>IF('[1]4.1g O&amp;M Costs RD'!BC111=0,"",'[1]4.1g O&amp;M Costs RD'!BC111)</f>
        <v/>
      </c>
      <c r="F52" s="11">
        <f>IF('[1]4.1g O&amp;M Costs RD'!BD111=0,"",'[1]4.1g O&amp;M Costs RD'!BD111)</f>
        <v>11830.062792998191</v>
      </c>
      <c r="G52" s="11" t="str">
        <f>IF('[1]4.1g O&amp;M Costs RD'!BE111=0,"",'[1]4.1g O&amp;M Costs RD'!BE111)</f>
        <v/>
      </c>
      <c r="H52" s="11" t="str">
        <f>IF('[1]4.1g O&amp;M Costs RD'!BF111=0,"",'[1]4.1g O&amp;M Costs RD'!BF111)</f>
        <v/>
      </c>
      <c r="I52" s="11" t="str">
        <f>IF('[1]4.1g O&amp;M Costs RD'!BG111=0,"",'[1]4.1g O&amp;M Costs RD'!BG111)</f>
        <v/>
      </c>
      <c r="J52" s="11" t="str">
        <f>IF('[1]4.1g O&amp;M Costs RD'!BH111=0,"",'[1]4.1g O&amp;M Costs RD'!BH111)</f>
        <v/>
      </c>
      <c r="K52" s="11" t="str">
        <f>IF('[1]4.1g O&amp;M Costs RD'!BI111=0,"",'[1]4.1g O&amp;M Costs RD'!BI111)</f>
        <v/>
      </c>
      <c r="L52" s="11" t="str">
        <f>IF('[1]4.1g O&amp;M Costs RD'!BJ111=0,"",'[1]4.1g O&amp;M Costs RD'!BJ111)</f>
        <v/>
      </c>
      <c r="M52" s="11" t="str">
        <f>IF('[1]4.1g O&amp;M Costs RD'!BK111=0,"",'[1]4.1g O&amp;M Costs RD'!BK111)</f>
        <v/>
      </c>
      <c r="N52" s="11">
        <f>IF('[1]4.1g O&amp;M Costs RD'!BL111=0,"",'[1]4.1g O&amp;M Costs RD'!BL111)</f>
        <v>15759.050872446533</v>
      </c>
      <c r="O52" s="11" t="str">
        <f>IF('[1]4.1g O&amp;M Costs RD'!BM111=0,"",'[1]4.1g O&amp;M Costs RD'!BM111)</f>
        <v/>
      </c>
      <c r="P52" s="11">
        <f>IF('[1]4.1g O&amp;M Costs RD'!BN111=0,"",'[1]4.1g O&amp;M Costs RD'!BN111)</f>
        <v>16930.345051438857</v>
      </c>
      <c r="Q52" s="11" t="str">
        <f>IF('[1]4.1g O&amp;M Costs RD'!BO111=0,"",'[1]4.1g O&amp;M Costs RD'!BO111)</f>
        <v/>
      </c>
      <c r="R52" s="11" t="str">
        <f>IF('[1]4.1g O&amp;M Costs RD'!BP111=0,"",'[1]4.1g O&amp;M Costs RD'!BP111)</f>
        <v/>
      </c>
      <c r="S52" s="11" t="str">
        <f>IF('[1]4.1g O&amp;M Costs RD'!BQ111=0,"",'[1]4.1g O&amp;M Costs RD'!BQ111)</f>
        <v/>
      </c>
      <c r="T52" s="11" t="str">
        <f>IF('[1]4.1g O&amp;M Costs RD'!BR111=0,"",'[1]4.1g O&amp;M Costs RD'!BR111)</f>
        <v/>
      </c>
      <c r="U52" s="11" t="str">
        <f>IF('[1]4.1g O&amp;M Costs RD'!BS111=0,"",'[1]4.1g O&amp;M Costs RD'!BS111)</f>
        <v/>
      </c>
      <c r="V52" s="11" t="str">
        <f>IF('[1]4.1g O&amp;M Costs RD'!BT111=0,"",'[1]4.1g O&amp;M Costs RD'!BT111)</f>
        <v/>
      </c>
      <c r="W52" s="17">
        <f t="shared" si="16"/>
        <v>55531.08079621334</v>
      </c>
    </row>
    <row r="53" spans="1:23" x14ac:dyDescent="0.25">
      <c r="A53" s="31"/>
      <c r="B53" s="4" t="s">
        <v>10</v>
      </c>
      <c r="C53" s="11" t="str">
        <f>IF('[1]4.1g O&amp;M Costs RD'!BA112=0,"",'[1]4.1g O&amp;M Costs RD'!BA112)</f>
        <v/>
      </c>
      <c r="D53" s="11" t="str">
        <f>IF('[1]4.1g O&amp;M Costs RD'!BB112=0,"",'[1]4.1g O&amp;M Costs RD'!BB112)</f>
        <v/>
      </c>
      <c r="E53" s="11" t="str">
        <f>IF('[1]4.1g O&amp;M Costs RD'!BC112=0,"",'[1]4.1g O&amp;M Costs RD'!BC112)</f>
        <v/>
      </c>
      <c r="F53" s="11" t="str">
        <f>IF('[1]4.1g O&amp;M Costs RD'!BD112=0,"",'[1]4.1g O&amp;M Costs RD'!BD112)</f>
        <v/>
      </c>
      <c r="G53" s="11">
        <f>IF('[1]4.1g O&amp;M Costs RD'!BE112=0,"",'[1]4.1g O&amp;M Costs RD'!BE112)</f>
        <v>19073.941750999129</v>
      </c>
      <c r="H53" s="11" t="str">
        <f>IF('[1]4.1g O&amp;M Costs RD'!BF112=0,"",'[1]4.1g O&amp;M Costs RD'!BF112)</f>
        <v/>
      </c>
      <c r="I53" s="11" t="str">
        <f>IF('[1]4.1g O&amp;M Costs RD'!BG112=0,"",'[1]4.1g O&amp;M Costs RD'!BG112)</f>
        <v/>
      </c>
      <c r="J53" s="11" t="str">
        <f>IF('[1]4.1g O&amp;M Costs RD'!BH112=0,"",'[1]4.1g O&amp;M Costs RD'!BH112)</f>
        <v/>
      </c>
      <c r="K53" s="11" t="str">
        <f>IF('[1]4.1g O&amp;M Costs RD'!BI112=0,"",'[1]4.1g O&amp;M Costs RD'!BI112)</f>
        <v/>
      </c>
      <c r="L53" s="11">
        <f>IF('[1]4.1g O&amp;M Costs RD'!BJ112=0,"",'[1]4.1g O&amp;M Costs RD'!BJ112)</f>
        <v>22818.118532410088</v>
      </c>
      <c r="M53" s="11" t="str">
        <f>IF('[1]4.1g O&amp;M Costs RD'!BK112=0,"",'[1]4.1g O&amp;M Costs RD'!BK112)</f>
        <v/>
      </c>
      <c r="N53" s="11" t="str">
        <f>IF('[1]4.1g O&amp;M Costs RD'!BL112=0,"",'[1]4.1g O&amp;M Costs RD'!BL112)</f>
        <v/>
      </c>
      <c r="O53" s="11" t="str">
        <f>IF('[1]4.1g O&amp;M Costs RD'!BM112=0,"",'[1]4.1g O&amp;M Costs RD'!BM112)</f>
        <v/>
      </c>
      <c r="P53" s="11" t="str">
        <f>IF('[1]4.1g O&amp;M Costs RD'!BN112=0,"",'[1]4.1g O&amp;M Costs RD'!BN112)</f>
        <v/>
      </c>
      <c r="Q53" s="11">
        <f>IF('[1]4.1g O&amp;M Costs RD'!BO112=0,"",'[1]4.1g O&amp;M Costs RD'!BO112)</f>
        <v>27297.269759767572</v>
      </c>
      <c r="R53" s="11" t="str">
        <f>IF('[1]4.1g O&amp;M Costs RD'!BP112=0,"",'[1]4.1g O&amp;M Costs RD'!BP112)</f>
        <v/>
      </c>
      <c r="S53" s="11" t="str">
        <f>IF('[1]4.1g O&amp;M Costs RD'!BQ112=0,"",'[1]4.1g O&amp;M Costs RD'!BQ112)</f>
        <v/>
      </c>
      <c r="T53" s="11" t="str">
        <f>IF('[1]4.1g O&amp;M Costs RD'!BR112=0,"",'[1]4.1g O&amp;M Costs RD'!BR112)</f>
        <v/>
      </c>
      <c r="U53" s="11" t="str">
        <f>IF('[1]4.1g O&amp;M Costs RD'!BS112=0,"",'[1]4.1g O&amp;M Costs RD'!BS112)</f>
        <v/>
      </c>
      <c r="V53" s="11">
        <f>IF('[1]4.1g O&amp;M Costs RD'!BT112=0,"",'[1]4.1g O&amp;M Costs RD'!BT112)</f>
        <v>32655.669453164955</v>
      </c>
      <c r="W53" s="17">
        <f t="shared" si="16"/>
        <v>101844.99949634174</v>
      </c>
    </row>
    <row r="54" spans="1:23" x14ac:dyDescent="0.25">
      <c r="A54" s="31"/>
      <c r="B54" s="4" t="s">
        <v>8</v>
      </c>
      <c r="C54" s="11">
        <f>IF('[1]4.1g O&amp;M Costs RD'!BA108+'[1]4.1g O&amp;M Costs RD'!BA109+'[1]4.1g O&amp;M Costs RD'!BA110+'[1]4.1g O&amp;M Costs RD'!BA116+'[1]4.1g O&amp;M Costs RD'!BA117=0,"",'[1]4.1g O&amp;M Costs RD'!BA108+'[1]4.1g O&amp;M Costs RD'!BA109+'[1]4.1g O&amp;M Costs RD'!BA110+'[1]4.1g O&amp;M Costs RD'!BA116+'[1]4.1g O&amp;M Costs RD'!BA117)</f>
        <v>30951.566239369309</v>
      </c>
      <c r="D54" s="11">
        <f>IF('[1]4.1g O&amp;M Costs RD'!BB108+'[1]4.1g O&amp;M Costs RD'!BB109+'[1]4.1g O&amp;M Costs RD'!BB110+'[1]4.1g O&amp;M Costs RD'!BB116+'[1]4.1g O&amp;M Costs RD'!BB117=0,"",'[1]4.1g O&amp;M Costs RD'!BB108+'[1]4.1g O&amp;M Costs RD'!BB109+'[1]4.1g O&amp;M Costs RD'!BB110+'[1]4.1g O&amp;M Costs RD'!BB116+'[1]4.1g O&amp;M Costs RD'!BB117)</f>
        <v>32081.19273836134</v>
      </c>
      <c r="E54" s="11" t="str">
        <f>IF('[1]4.1g O&amp;M Costs RD'!BC108+'[1]4.1g O&amp;M Costs RD'!BC109+'[1]4.1g O&amp;M Costs RD'!BC110+'[1]4.1g O&amp;M Costs RD'!BC116+'[1]4.1g O&amp;M Costs RD'!BC117=0,"",'[1]4.1g O&amp;M Costs RD'!BC108+'[1]4.1g O&amp;M Costs RD'!BC109+'[1]4.1g O&amp;M Costs RD'!BC110+'[1]4.1g O&amp;M Costs RD'!BC116+'[1]4.1g O&amp;M Costs RD'!BC117)</f>
        <v/>
      </c>
      <c r="F54" s="11" t="str">
        <f>IF('[1]4.1g O&amp;M Costs RD'!BD108+'[1]4.1g O&amp;M Costs RD'!BD109+'[1]4.1g O&amp;M Costs RD'!BD110+'[1]4.1g O&amp;M Costs RD'!BD116+'[1]4.1g O&amp;M Costs RD'!BD117=0,"",'[1]4.1g O&amp;M Costs RD'!BD108+'[1]4.1g O&amp;M Costs RD'!BD109+'[1]4.1g O&amp;M Costs RD'!BD110+'[1]4.1g O&amp;M Costs RD'!BD116+'[1]4.1g O&amp;M Costs RD'!BD117)</f>
        <v/>
      </c>
      <c r="G54" s="11" t="str">
        <f>IF('[1]4.1g O&amp;M Costs RD'!BE108+'[1]4.1g O&amp;M Costs RD'!BE109+'[1]4.1g O&amp;M Costs RD'!BE110+'[1]4.1g O&amp;M Costs RD'!BE116+'[1]4.1g O&amp;M Costs RD'!BE117=0,"",'[1]4.1g O&amp;M Costs RD'!BE108+'[1]4.1g O&amp;M Costs RD'!BE109+'[1]4.1g O&amp;M Costs RD'!BE110+'[1]4.1g O&amp;M Costs RD'!BE116+'[1]4.1g O&amp;M Costs RD'!BE117)</f>
        <v/>
      </c>
      <c r="H54" s="11" t="str">
        <f>IF('[1]4.1g O&amp;M Costs RD'!BF108+'[1]4.1g O&amp;M Costs RD'!BF109+'[1]4.1g O&amp;M Costs RD'!BF110+'[1]4.1g O&amp;M Costs RD'!BF116+'[1]4.1g O&amp;M Costs RD'!BF117=0,"",'[1]4.1g O&amp;M Costs RD'!BF108+'[1]4.1g O&amp;M Costs RD'!BF109+'[1]4.1g O&amp;M Costs RD'!BF110+'[1]4.1g O&amp;M Costs RD'!BF116+'[1]4.1g O&amp;M Costs RD'!BF117)</f>
        <v/>
      </c>
      <c r="I54" s="11" t="str">
        <f>IF('[1]4.1g O&amp;M Costs RD'!BG108+'[1]4.1g O&amp;M Costs RD'!BG109+'[1]4.1g O&amp;M Costs RD'!BG110+'[1]4.1g O&amp;M Costs RD'!BG116+'[1]4.1g O&amp;M Costs RD'!BG117=0,"",'[1]4.1g O&amp;M Costs RD'!BG108+'[1]4.1g O&amp;M Costs RD'!BG109+'[1]4.1g O&amp;M Costs RD'!BG110+'[1]4.1g O&amp;M Costs RD'!BG116+'[1]4.1g O&amp;M Costs RD'!BG117)</f>
        <v/>
      </c>
      <c r="J54" s="11" t="str">
        <f>IF('[1]4.1g O&amp;M Costs RD'!BH108+'[1]4.1g O&amp;M Costs RD'!BH109+'[1]4.1g O&amp;M Costs RD'!BH110+'[1]4.1g O&amp;M Costs RD'!BH116+'[1]4.1g O&amp;M Costs RD'!BH117=0,"",'[1]4.1g O&amp;M Costs RD'!BH108+'[1]4.1g O&amp;M Costs RD'!BH109+'[1]4.1g O&amp;M Costs RD'!BH110+'[1]4.1g O&amp;M Costs RD'!BH116+'[1]4.1g O&amp;M Costs RD'!BH117)</f>
        <v/>
      </c>
      <c r="K54" s="11" t="str">
        <f>IF('[1]4.1g O&amp;M Costs RD'!BI108+'[1]4.1g O&amp;M Costs RD'!BI109+'[1]4.1g O&amp;M Costs RD'!BI110+'[1]4.1g O&amp;M Costs RD'!BI116+'[1]4.1g O&amp;M Costs RD'!BI117=0,"",'[1]4.1g O&amp;M Costs RD'!BI108+'[1]4.1g O&amp;M Costs RD'!BI109+'[1]4.1g O&amp;M Costs RD'!BI110+'[1]4.1g O&amp;M Costs RD'!BI116+'[1]4.1g O&amp;M Costs RD'!BI117)</f>
        <v/>
      </c>
      <c r="L54" s="11" t="str">
        <f>IF('[1]4.1g O&amp;M Costs RD'!BJ108+'[1]4.1g O&amp;M Costs RD'!BJ109+'[1]4.1g O&amp;M Costs RD'!BJ110+'[1]4.1g O&amp;M Costs RD'!BJ116+'[1]4.1g O&amp;M Costs RD'!BJ117=0,"",'[1]4.1g O&amp;M Costs RD'!BJ108+'[1]4.1g O&amp;M Costs RD'!BJ109+'[1]4.1g O&amp;M Costs RD'!BJ110+'[1]4.1g O&amp;M Costs RD'!BJ116+'[1]4.1g O&amp;M Costs RD'!BJ117)</f>
        <v/>
      </c>
      <c r="M54" s="11">
        <f>IF('[1]4.1g O&amp;M Costs RD'!BK108+'[1]4.1g O&amp;M Costs RD'!BK109+'[1]4.1g O&amp;M Costs RD'!BK110+'[1]4.1g O&amp;M Costs RD'!BK116+'[1]4.1g O&amp;M Costs RD'!BK117=0,"",'[1]4.1g O&amp;M Costs RD'!BK108+'[1]4.1g O&amp;M Costs RD'!BK109+'[1]4.1g O&amp;M Costs RD'!BK110+'[1]4.1g O&amp;M Costs RD'!BK116+'[1]4.1g O&amp;M Costs RD'!BK117)</f>
        <v>44295.681729190648</v>
      </c>
      <c r="N54" s="11">
        <f>IF('[1]4.1g O&amp;M Costs RD'!BL108+'[1]4.1g O&amp;M Costs RD'!BL109+'[1]4.1g O&amp;M Costs RD'!BL110+'[1]4.1g O&amp;M Costs RD'!BL116+'[1]4.1g O&amp;M Costs RD'!BL117=0,"",'[1]4.1g O&amp;M Costs RD'!BL108+'[1]4.1g O&amp;M Costs RD'!BL109+'[1]4.1g O&amp;M Costs RD'!BL110+'[1]4.1g O&amp;M Costs RD'!BL116+'[1]4.1g O&amp;M Costs RD'!BL117)</f>
        <v>45912.322886708716</v>
      </c>
      <c r="O54" s="11" t="str">
        <f>IF('[1]4.1g O&amp;M Costs RD'!BM108+'[1]4.1g O&amp;M Costs RD'!BM109+'[1]4.1g O&amp;M Costs RD'!BM110+'[1]4.1g O&amp;M Costs RD'!BM116+'[1]4.1g O&amp;M Costs RD'!BM117=0,"",'[1]4.1g O&amp;M Costs RD'!BM108+'[1]4.1g O&amp;M Costs RD'!BM109+'[1]4.1g O&amp;M Costs RD'!BM110+'[1]4.1g O&amp;M Costs RD'!BM116+'[1]4.1g O&amp;M Costs RD'!BM117)</f>
        <v/>
      </c>
      <c r="P54" s="11" t="str">
        <f>IF('[1]4.1g O&amp;M Costs RD'!BN108+'[1]4.1g O&amp;M Costs RD'!BN109+'[1]4.1g O&amp;M Costs RD'!BN110+'[1]4.1g O&amp;M Costs RD'!BN116+'[1]4.1g O&amp;M Costs RD'!BN117=0,"",'[1]4.1g O&amp;M Costs RD'!BN108+'[1]4.1g O&amp;M Costs RD'!BN109+'[1]4.1g O&amp;M Costs RD'!BN110+'[1]4.1g O&amp;M Costs RD'!BN116+'[1]4.1g O&amp;M Costs RD'!BN117)</f>
        <v/>
      </c>
      <c r="Q54" s="11" t="str">
        <f>IF('[1]4.1g O&amp;M Costs RD'!BO108+'[1]4.1g O&amp;M Costs RD'!BO109+'[1]4.1g O&amp;M Costs RD'!BO110+'[1]4.1g O&amp;M Costs RD'!BO116+'[1]4.1g O&amp;M Costs RD'!BO117=0,"",'[1]4.1g O&amp;M Costs RD'!BO108+'[1]4.1g O&amp;M Costs RD'!BO109+'[1]4.1g O&amp;M Costs RD'!BO110+'[1]4.1g O&amp;M Costs RD'!BO116+'[1]4.1g O&amp;M Costs RD'!BO117)</f>
        <v/>
      </c>
      <c r="R54" s="11" t="str">
        <f>IF('[1]4.1g O&amp;M Costs RD'!BP108+'[1]4.1g O&amp;M Costs RD'!BP109+'[1]4.1g O&amp;M Costs RD'!BP110+'[1]4.1g O&amp;M Costs RD'!BP116+'[1]4.1g O&amp;M Costs RD'!BP117=0,"",'[1]4.1g O&amp;M Costs RD'!BP108+'[1]4.1g O&amp;M Costs RD'!BP109+'[1]4.1g O&amp;M Costs RD'!BP110+'[1]4.1g O&amp;M Costs RD'!BP116+'[1]4.1g O&amp;M Costs RD'!BP117)</f>
        <v/>
      </c>
      <c r="S54" s="11" t="str">
        <f>IF('[1]4.1g O&amp;M Costs RD'!BQ108+'[1]4.1g O&amp;M Costs RD'!BQ109+'[1]4.1g O&amp;M Costs RD'!BQ110+'[1]4.1g O&amp;M Costs RD'!BQ116+'[1]4.1g O&amp;M Costs RD'!BQ117=0,"",'[1]4.1g O&amp;M Costs RD'!BQ108+'[1]4.1g O&amp;M Costs RD'!BQ109+'[1]4.1g O&amp;M Costs RD'!BQ110+'[1]4.1g O&amp;M Costs RD'!BQ116+'[1]4.1g O&amp;M Costs RD'!BQ117)</f>
        <v/>
      </c>
      <c r="T54" s="11" t="str">
        <f>IF('[1]4.1g O&amp;M Costs RD'!BR108+'[1]4.1g O&amp;M Costs RD'!BR109+'[1]4.1g O&amp;M Costs RD'!BR110+'[1]4.1g O&amp;M Costs RD'!BR116+'[1]4.1g O&amp;M Costs RD'!BR117=0,"",'[1]4.1g O&amp;M Costs RD'!BR108+'[1]4.1g O&amp;M Costs RD'!BR109+'[1]4.1g O&amp;M Costs RD'!BR110+'[1]4.1g O&amp;M Costs RD'!BR116+'[1]4.1g O&amp;M Costs RD'!BR117)</f>
        <v/>
      </c>
      <c r="U54" s="11" t="str">
        <f>IF('[1]4.1g O&amp;M Costs RD'!BS108+'[1]4.1g O&amp;M Costs RD'!BS109+'[1]4.1g O&amp;M Costs RD'!BS110+'[1]4.1g O&amp;M Costs RD'!BS116+'[1]4.1g O&amp;M Costs RD'!BS117=0,"",'[1]4.1g O&amp;M Costs RD'!BS108+'[1]4.1g O&amp;M Costs RD'!BS109+'[1]4.1g O&amp;M Costs RD'!BS110+'[1]4.1g O&amp;M Costs RD'!BS116+'[1]4.1g O&amp;M Costs RD'!BS117)</f>
        <v/>
      </c>
      <c r="V54" s="11" t="str">
        <f>IF('[1]4.1g O&amp;M Costs RD'!BT108+'[1]4.1g O&amp;M Costs RD'!BT109+'[1]4.1g O&amp;M Costs RD'!BT110+'[1]4.1g O&amp;M Costs RD'!BT116+'[1]4.1g O&amp;M Costs RD'!BT117=0,"",'[1]4.1g O&amp;M Costs RD'!BT108+'[1]4.1g O&amp;M Costs RD'!BT109+'[1]4.1g O&amp;M Costs RD'!BT110+'[1]4.1g O&amp;M Costs RD'!BT116+'[1]4.1g O&amp;M Costs RD'!BT117)</f>
        <v/>
      </c>
      <c r="W54" s="17">
        <f t="shared" si="16"/>
        <v>153240.76359363002</v>
      </c>
    </row>
    <row r="55" spans="1:23" x14ac:dyDescent="0.25">
      <c r="A55" s="31"/>
      <c r="B55" s="4" t="s">
        <v>2</v>
      </c>
      <c r="C55" s="16">
        <f>SUM(C49:C54)</f>
        <v>56053.008221723998</v>
      </c>
      <c r="D55" s="16">
        <f t="shared" ref="D55:V55" si="17">SUM(D49:D54)</f>
        <v>77782.893375435611</v>
      </c>
      <c r="E55" s="16">
        <f t="shared" si="17"/>
        <v>26967.110994798273</v>
      </c>
      <c r="F55" s="16">
        <f t="shared" si="17"/>
        <v>49098.487433406532</v>
      </c>
      <c r="G55" s="16">
        <f t="shared" si="17"/>
        <v>63853.761436490779</v>
      </c>
      <c r="H55" s="16">
        <f t="shared" si="17"/>
        <v>40038.406741160805</v>
      </c>
      <c r="I55" s="16">
        <f t="shared" si="17"/>
        <v>31124.753921974527</v>
      </c>
      <c r="J55" s="16">
        <f t="shared" si="17"/>
        <v>43014.268240157813</v>
      </c>
      <c r="K55" s="16">
        <f t="shared" si="17"/>
        <v>33438.106635056902</v>
      </c>
      <c r="L55" s="16">
        <f t="shared" si="17"/>
        <v>88222.527072058583</v>
      </c>
      <c r="M55" s="16">
        <f t="shared" si="17"/>
        <v>80219.081417438036</v>
      </c>
      <c r="N55" s="16">
        <f t="shared" si="17"/>
        <v>111317.3486048464</v>
      </c>
      <c r="O55" s="16">
        <f t="shared" si="17"/>
        <v>38593.412577032897</v>
      </c>
      <c r="P55" s="16">
        <f t="shared" si="17"/>
        <v>70266.265555521662</v>
      </c>
      <c r="Q55" s="16">
        <f t="shared" si="17"/>
        <v>92061.667383793494</v>
      </c>
      <c r="R55" s="16">
        <f t="shared" si="17"/>
        <v>57300.122011094696</v>
      </c>
      <c r="S55" s="16">
        <f t="shared" si="17"/>
        <v>44543.535631276522</v>
      </c>
      <c r="T55" s="16">
        <f t="shared" si="17"/>
        <v>61558.963480062288</v>
      </c>
      <c r="U55" s="16">
        <f t="shared" si="17"/>
        <v>47854.241613441518</v>
      </c>
      <c r="V55" s="16">
        <f t="shared" si="17"/>
        <v>127081.82943084766</v>
      </c>
      <c r="W55" s="17">
        <f>SUM(C55:V55)</f>
        <v>1240389.7917776192</v>
      </c>
    </row>
    <row r="56" spans="1:23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5"/>
    </row>
    <row r="57" spans="1:23" x14ac:dyDescent="0.25">
      <c r="A57" s="34" t="str">
        <f>CONCATENATE("2.1.11 Establish ",AD11," km of firebreaks for forests and plantations.")</f>
        <v>2.1.11 Establish 15 km of firebreaks for forests and plantations.</v>
      </c>
      <c r="B57" s="7" t="s">
        <v>16</v>
      </c>
      <c r="C57" s="18">
        <f>+IF('[1]4.1g O&amp;M Costs RD'!BA245+'[1]4.1g O&amp;M Costs RD'!BA237-'[1]4.1g O&amp;M Costs RD'!BA235=0,"",'[1]4.1g O&amp;M Costs RD'!BA245+'[1]4.1g O&amp;M Costs RD'!BA237-'[1]4.1g O&amp;M Costs RD'!BA235)</f>
        <v>16657.216827267737</v>
      </c>
      <c r="D57" s="18">
        <f>+IF('[1]4.1g O&amp;M Costs RD'!BB245+'[1]4.1g O&amp;M Costs RD'!BB237-'[1]4.1g O&amp;M Costs RD'!BB235=0,"",'[1]4.1g O&amp;M Costs RD'!BB245+'[1]4.1g O&amp;M Costs RD'!BB237-'[1]4.1g O&amp;M Costs RD'!BB235)</f>
        <v>17265.148373672124</v>
      </c>
      <c r="E57" s="18">
        <f>+IF('[1]4.1g O&amp;M Costs RD'!BC245+'[1]4.1g O&amp;M Costs RD'!BC237-'[1]4.1g O&amp;M Costs RD'!BC235=0,"",'[1]4.1g O&amp;M Costs RD'!BC245+'[1]4.1g O&amp;M Costs RD'!BC237-'[1]4.1g O&amp;M Costs RD'!BC235)</f>
        <v>17895.267346040047</v>
      </c>
      <c r="F57" s="18">
        <f>+IF('[1]4.1g O&amp;M Costs RD'!BD245+'[1]4.1g O&amp;M Costs RD'!BD237-'[1]4.1g O&amp;M Costs RD'!BD235=0,"",'[1]4.1g O&amp;M Costs RD'!BD245+'[1]4.1g O&amp;M Costs RD'!BD237-'[1]4.1g O&amp;M Costs RD'!BD235)</f>
        <v>18548.383509671239</v>
      </c>
      <c r="G57" s="18">
        <f>+IF('[1]4.1g O&amp;M Costs RD'!BE245+'[1]4.1g O&amp;M Costs RD'!BE237-'[1]4.1g O&amp;M Costs RD'!BE235=0,"",'[1]4.1g O&amp;M Costs RD'!BE245+'[1]4.1g O&amp;M Costs RD'!BE237-'[1]4.1g O&amp;M Costs RD'!BE235)</f>
        <v>19225.336183534331</v>
      </c>
      <c r="H57" s="18">
        <f>+IF('[1]4.1g O&amp;M Costs RD'!BF245+'[1]4.1g O&amp;M Costs RD'!BF237-'[1]4.1g O&amp;M Costs RD'!BF235=0,"",'[1]4.1g O&amp;M Costs RD'!BF245+'[1]4.1g O&amp;M Costs RD'!BF237-'[1]4.1g O&amp;M Costs RD'!BF235)</f>
        <v>19926.995318874844</v>
      </c>
      <c r="I57" s="18">
        <f>+IF('[1]4.1g O&amp;M Costs RD'!BG245+'[1]4.1g O&amp;M Costs RD'!BG237-'[1]4.1g O&amp;M Costs RD'!BG235=0,"",'[1]4.1g O&amp;M Costs RD'!BG245+'[1]4.1g O&amp;M Costs RD'!BG237-'[1]4.1g O&amp;M Costs RD'!BG235)</f>
        <v>20654.26261718879</v>
      </c>
      <c r="J57" s="18">
        <f>+IF('[1]4.1g O&amp;M Costs RD'!BH245+'[1]4.1g O&amp;M Costs RD'!BH237-'[1]4.1g O&amp;M Costs RD'!BH235=0,"",'[1]4.1g O&amp;M Costs RD'!BH245+'[1]4.1g O&amp;M Costs RD'!BH237-'[1]4.1g O&amp;M Costs RD'!BH235)</f>
        <v>21408.072688998331</v>
      </c>
      <c r="K57" s="18">
        <f>+IF('[1]4.1g O&amp;M Costs RD'!BI245+'[1]4.1g O&amp;M Costs RD'!BI237-'[1]4.1g O&amp;M Costs RD'!BI235=0,"",'[1]4.1g O&amp;M Costs RD'!BI245+'[1]4.1g O&amp;M Costs RD'!BI237-'[1]4.1g O&amp;M Costs RD'!BI235)</f>
        <v>22189.394254918963</v>
      </c>
      <c r="L57" s="18">
        <f>+IF('[1]4.1g O&amp;M Costs RD'!BJ245+'[1]4.1g O&amp;M Costs RD'!BJ237-'[1]4.1g O&amp;M Costs RD'!BJ235=0,"",'[1]4.1g O&amp;M Costs RD'!BJ245+'[1]4.1g O&amp;M Costs RD'!BJ237-'[1]4.1g O&amp;M Costs RD'!BJ235)</f>
        <v>22999.231390561399</v>
      </c>
      <c r="M57" s="18">
        <f>+IF('[1]4.1g O&amp;M Costs RD'!BK245+'[1]4.1g O&amp;M Costs RD'!BK237-'[1]4.1g O&amp;M Costs RD'!BK235=0,"",'[1]4.1g O&amp;M Costs RD'!BK245+'[1]4.1g O&amp;M Costs RD'!BK237-'[1]4.1g O&amp;M Costs RD'!BK235)</f>
        <v>23838.624816868247</v>
      </c>
      <c r="N57" s="18">
        <f>+IF('[1]4.1g O&amp;M Costs RD'!BL245+'[1]4.1g O&amp;M Costs RD'!BL237-'[1]4.1g O&amp;M Costs RD'!BL235=0,"",'[1]4.1g O&amp;M Costs RD'!BL245+'[1]4.1g O&amp;M Costs RD'!BL237-'[1]4.1g O&amp;M Costs RD'!BL235)</f>
        <v>24708.65323754348</v>
      </c>
      <c r="O57" s="18">
        <f>+IF('[1]4.1g O&amp;M Costs RD'!BM245+'[1]4.1g O&amp;M Costs RD'!BM237-'[1]4.1g O&amp;M Costs RD'!BM235=0,"",'[1]4.1g O&amp;M Costs RD'!BM245+'[1]4.1g O&amp;M Costs RD'!BM237-'[1]4.1g O&amp;M Costs RD'!BM235)</f>
        <v>25610.434725293584</v>
      </c>
      <c r="P57" s="18">
        <f>+IF('[1]4.1g O&amp;M Costs RD'!BN245+'[1]4.1g O&amp;M Costs RD'!BN237-'[1]4.1g O&amp;M Costs RD'!BN235=0,"",'[1]4.1g O&amp;M Costs RD'!BN245+'[1]4.1g O&amp;M Costs RD'!BN237-'[1]4.1g O&amp;M Costs RD'!BN235)</f>
        <v>26545.128158661715</v>
      </c>
      <c r="Q57" s="18">
        <f>+IF('[1]4.1g O&amp;M Costs RD'!BO245+'[1]4.1g O&amp;M Costs RD'!BO237-'[1]4.1g O&amp;M Costs RD'!BO235=0,"",'[1]4.1g O&amp;M Costs RD'!BO245+'[1]4.1g O&amp;M Costs RD'!BO237-'[1]4.1g O&amp;M Costs RD'!BO235)</f>
        <v>27513.934711301448</v>
      </c>
      <c r="R57" s="18">
        <f>+IF('[1]4.1g O&amp;M Costs RD'!BP245+'[1]4.1g O&amp;M Costs RD'!BP237-'[1]4.1g O&amp;M Costs RD'!BP235=0,"",'[1]4.1g O&amp;M Costs RD'!BP245+'[1]4.1g O&amp;M Costs RD'!BP237-'[1]4.1g O&amp;M Costs RD'!BP235)</f>
        <v>28518.099395603909</v>
      </c>
      <c r="S57" s="18">
        <f>+IF('[1]4.1g O&amp;M Costs RD'!BQ245+'[1]4.1g O&amp;M Costs RD'!BQ237-'[1]4.1g O&amp;M Costs RD'!BQ235=0,"",'[1]4.1g O&amp;M Costs RD'!BQ245+'[1]4.1g O&amp;M Costs RD'!BQ237-'[1]4.1g O&amp;M Costs RD'!BQ235)</f>
        <v>29558.912662661995</v>
      </c>
      <c r="T57" s="18">
        <f>+IF('[1]4.1g O&amp;M Costs RD'!BR245+'[1]4.1g O&amp;M Costs RD'!BR237-'[1]4.1g O&amp;M Costs RD'!BR235=0,"",'[1]4.1g O&amp;M Costs RD'!BR245+'[1]4.1g O&amp;M Costs RD'!BR237-'[1]4.1g O&amp;M Costs RD'!BR235)</f>
        <v>30637.712060627917</v>
      </c>
      <c r="U57" s="18">
        <f>+IF('[1]4.1g O&amp;M Costs RD'!BS245+'[1]4.1g O&amp;M Costs RD'!BS237-'[1]4.1g O&amp;M Costs RD'!BS235=0,"",'[1]4.1g O&amp;M Costs RD'!BS245+'[1]4.1g O&amp;M Costs RD'!BS237-'[1]4.1g O&amp;M Costs RD'!BS235)</f>
        <v>31755.883953595043</v>
      </c>
      <c r="V57" s="18">
        <f>+IF('[1]4.1g O&amp;M Costs RD'!BT245+'[1]4.1g O&amp;M Costs RD'!BT237-'[1]4.1g O&amp;M Costs RD'!BT235=0,"",'[1]4.1g O&amp;M Costs RD'!BT245+'[1]4.1g O&amp;M Costs RD'!BT237-'[1]4.1g O&amp;M Costs RD'!BT235)</f>
        <v>32914.865303213097</v>
      </c>
      <c r="W57" s="15">
        <f t="shared" ref="W57:W59" si="18">SUM(C57:V57)</f>
        <v>478371.55753609829</v>
      </c>
    </row>
    <row r="58" spans="1:23" ht="30" x14ac:dyDescent="0.25">
      <c r="A58" s="34"/>
      <c r="B58" s="7" t="s">
        <v>17</v>
      </c>
      <c r="C58" s="18" t="str">
        <f>+IF('[1]4.1g O&amp;M Costs RD'!BA235=0,"",'[1]4.1g O&amp;M Costs RD'!BA235)</f>
        <v/>
      </c>
      <c r="D58" s="18" t="str">
        <f>+IF('[1]4.1g O&amp;M Costs RD'!BB235=0,"",'[1]4.1g O&amp;M Costs RD'!BB235)</f>
        <v/>
      </c>
      <c r="E58" s="18" t="str">
        <f>+IF('[1]4.1g O&amp;M Costs RD'!BC235=0,"",'[1]4.1g O&amp;M Costs RD'!BC235)</f>
        <v/>
      </c>
      <c r="F58" s="18" t="str">
        <f>+IF('[1]4.1g O&amp;M Costs RD'!BD235=0,"",'[1]4.1g O&amp;M Costs RD'!BD235)</f>
        <v/>
      </c>
      <c r="G58" s="18">
        <f>+IF('[1]4.1g O&amp;M Costs RD'!BE235=0,"",'[1]4.1g O&amp;M Costs RD'!BE235)</f>
        <v>5204.4514093918242</v>
      </c>
      <c r="H58" s="18" t="str">
        <f>+IF('[1]4.1g O&amp;M Costs RD'!BF235=0,"",'[1]4.1g O&amp;M Costs RD'!BF235)</f>
        <v/>
      </c>
      <c r="I58" s="18" t="str">
        <f>+IF('[1]4.1g O&amp;M Costs RD'!BG235=0,"",'[1]4.1g O&amp;M Costs RD'!BG235)</f>
        <v/>
      </c>
      <c r="J58" s="18" t="str">
        <f>+IF('[1]4.1g O&amp;M Costs RD'!BH235=0,"",'[1]4.1g O&amp;M Costs RD'!BH235)</f>
        <v/>
      </c>
      <c r="K58" s="18" t="str">
        <f>+IF('[1]4.1g O&amp;M Costs RD'!BI235=0,"",'[1]4.1g O&amp;M Costs RD'!BI235)</f>
        <v/>
      </c>
      <c r="L58" s="18">
        <f>+IF('[1]4.1g O&amp;M Costs RD'!BJ235=0,"",'[1]4.1g O&amp;M Costs RD'!BJ235)</f>
        <v>6226.0748567846877</v>
      </c>
      <c r="M58" s="18" t="str">
        <f>+IF('[1]4.1g O&amp;M Costs RD'!BK235=0,"",'[1]4.1g O&amp;M Costs RD'!BK235)</f>
        <v/>
      </c>
      <c r="N58" s="18" t="str">
        <f>+IF('[1]4.1g O&amp;M Costs RD'!BL235=0,"",'[1]4.1g O&amp;M Costs RD'!BL235)</f>
        <v/>
      </c>
      <c r="O58" s="18" t="str">
        <f>+IF('[1]4.1g O&amp;M Costs RD'!BM235=0,"",'[1]4.1g O&amp;M Costs RD'!BM235)</f>
        <v/>
      </c>
      <c r="P58" s="18" t="str">
        <f>+IF('[1]4.1g O&amp;M Costs RD'!BN235=0,"",'[1]4.1g O&amp;M Costs RD'!BN235)</f>
        <v/>
      </c>
      <c r="Q58" s="18">
        <f>+IF('[1]4.1g O&amp;M Costs RD'!BO235=0,"",'[1]4.1g O&amp;M Costs RD'!BO235)</f>
        <v>7448.2409524150617</v>
      </c>
      <c r="R58" s="18" t="str">
        <f>+IF('[1]4.1g O&amp;M Costs RD'!BP235=0,"",'[1]4.1g O&amp;M Costs RD'!BP235)</f>
        <v/>
      </c>
      <c r="S58" s="18" t="str">
        <f>+IF('[1]4.1g O&amp;M Costs RD'!BQ235=0,"",'[1]4.1g O&amp;M Costs RD'!BQ235)</f>
        <v/>
      </c>
      <c r="T58" s="18" t="str">
        <f>+IF('[1]4.1g O&amp;M Costs RD'!BR235=0,"",'[1]4.1g O&amp;M Costs RD'!BR235)</f>
        <v/>
      </c>
      <c r="U58" s="18" t="str">
        <f>+IF('[1]4.1g O&amp;M Costs RD'!BS235=0,"",'[1]4.1g O&amp;M Costs RD'!BS235)</f>
        <v/>
      </c>
      <c r="V58" s="18">
        <f>+IF('[1]4.1g O&amp;M Costs RD'!BT235=0,"",'[1]4.1g O&amp;M Costs RD'!BT235)</f>
        <v>8910.3158187664776</v>
      </c>
      <c r="W58" s="15">
        <f t="shared" si="18"/>
        <v>27789.08303735805</v>
      </c>
    </row>
    <row r="59" spans="1:23" x14ac:dyDescent="0.25">
      <c r="A59" s="34"/>
      <c r="B59" s="7" t="s">
        <v>2</v>
      </c>
      <c r="C59" s="19">
        <f>SUM(C57:C58)</f>
        <v>16657.216827267737</v>
      </c>
      <c r="D59" s="19">
        <f t="shared" ref="D59:V59" si="19">SUM(D57:D58)</f>
        <v>17265.148373672124</v>
      </c>
      <c r="E59" s="19">
        <f t="shared" si="19"/>
        <v>17895.267346040047</v>
      </c>
      <c r="F59" s="19">
        <f t="shared" si="19"/>
        <v>18548.383509671239</v>
      </c>
      <c r="G59" s="19">
        <f t="shared" si="19"/>
        <v>24429.787592926157</v>
      </c>
      <c r="H59" s="19">
        <f t="shared" si="19"/>
        <v>19926.995318874844</v>
      </c>
      <c r="I59" s="19">
        <f t="shared" si="19"/>
        <v>20654.26261718879</v>
      </c>
      <c r="J59" s="19">
        <f t="shared" si="19"/>
        <v>21408.072688998331</v>
      </c>
      <c r="K59" s="19">
        <f t="shared" si="19"/>
        <v>22189.394254918963</v>
      </c>
      <c r="L59" s="19">
        <f t="shared" si="19"/>
        <v>29225.306247346089</v>
      </c>
      <c r="M59" s="19">
        <f t="shared" si="19"/>
        <v>23838.624816868247</v>
      </c>
      <c r="N59" s="19">
        <f t="shared" si="19"/>
        <v>24708.65323754348</v>
      </c>
      <c r="O59" s="19">
        <f t="shared" si="19"/>
        <v>25610.434725293584</v>
      </c>
      <c r="P59" s="19">
        <f t="shared" si="19"/>
        <v>26545.128158661715</v>
      </c>
      <c r="Q59" s="19">
        <f t="shared" si="19"/>
        <v>34962.175663716509</v>
      </c>
      <c r="R59" s="19">
        <f t="shared" si="19"/>
        <v>28518.099395603909</v>
      </c>
      <c r="S59" s="19">
        <f t="shared" si="19"/>
        <v>29558.912662661995</v>
      </c>
      <c r="T59" s="19">
        <f t="shared" si="19"/>
        <v>30637.712060627917</v>
      </c>
      <c r="U59" s="19">
        <f t="shared" si="19"/>
        <v>31755.883953595043</v>
      </c>
      <c r="V59" s="19">
        <f t="shared" si="19"/>
        <v>41825.181121979578</v>
      </c>
      <c r="W59" s="15">
        <f t="shared" si="18"/>
        <v>506160.6405734563</v>
      </c>
    </row>
    <row r="60" spans="1:23" x14ac:dyDescent="0.25">
      <c r="A60" s="34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8"/>
    </row>
    <row r="61" spans="1:23" x14ac:dyDescent="0.25">
      <c r="A61" s="31" t="str">
        <f>CONCATENATE("2.1.12 Construct ",AD13," km of living barriers for soil conservation.")</f>
        <v>2.1.12 Construct 15 km of living barriers for soil conservation.</v>
      </c>
      <c r="B61" s="4" t="s">
        <v>21</v>
      </c>
      <c r="C61" s="16">
        <v>0</v>
      </c>
      <c r="D61" s="16">
        <v>0</v>
      </c>
      <c r="E61" s="16">
        <f>+IF('[1]4.1g O&amp;M Costs RD'!BC288=0,"",'[1]4.1g O&amp;M Costs RD'!BC288)</f>
        <v>1614.7970655567831</v>
      </c>
      <c r="F61" s="16">
        <v>0</v>
      </c>
      <c r="G61" s="16">
        <v>0</v>
      </c>
      <c r="H61" s="16">
        <f>+IF('[1]4.1g O&amp;M Costs RD'!BF288=0,"",'[1]4.1g O&amp;M Costs RD'!BF288)</f>
        <v>1798.1320392736889</v>
      </c>
      <c r="I61" s="16">
        <v>0</v>
      </c>
      <c r="J61" s="16">
        <v>0</v>
      </c>
      <c r="K61" s="16">
        <f>+IF('[1]4.1g O&amp;M Costs RD'!BI288=0,"",'[1]4.1g O&amp;M Costs RD'!BI288)</f>
        <v>2002.2818344345451</v>
      </c>
      <c r="L61" s="16">
        <v>0</v>
      </c>
      <c r="M61" s="16">
        <v>0</v>
      </c>
      <c r="N61" s="16">
        <f>+IF('[1]4.1g O&amp;M Costs RD'!BL288=0,"",'[1]4.1g O&amp;M Costs RD'!BL288)</f>
        <v>2229.6096487585842</v>
      </c>
      <c r="O61" s="16">
        <v>0</v>
      </c>
      <c r="P61" s="16">
        <v>0</v>
      </c>
      <c r="Q61" s="16">
        <f>+IF('[1]4.1g O&amp;M Costs RD'!BO288=0,"",'[1]4.1g O&amp;M Costs RD'!BO288)</f>
        <v>2482.7469841383536</v>
      </c>
      <c r="R61" s="16">
        <v>0</v>
      </c>
      <c r="S61" s="16">
        <v>0</v>
      </c>
      <c r="T61" s="16">
        <f>+IF('[1]4.1g O&amp;M Costs RD'!BR288=0,"",'[1]4.1g O&amp;M Costs RD'!BR288)</f>
        <v>2764.6241083860305</v>
      </c>
      <c r="U61" s="16">
        <v>0</v>
      </c>
      <c r="V61" s="16">
        <v>0</v>
      </c>
      <c r="W61" s="17">
        <f t="shared" ref="W61" si="20">SUM(C61:V61)</f>
        <v>12892.191680547985</v>
      </c>
    </row>
    <row r="62" spans="1:23" x14ac:dyDescent="0.25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5"/>
    </row>
    <row r="63" spans="1:23" x14ac:dyDescent="0.25">
      <c r="A63" s="34" t="str">
        <f>CONCATENATE("2.1.13 Construct ",AD14," km of superficial drainage for coil conservation.")</f>
        <v>2.1.13 Construct 15 km of superficial drainage for coil conservation.</v>
      </c>
      <c r="B63" s="7" t="s">
        <v>22</v>
      </c>
      <c r="C63" s="19">
        <f>+IF('[1]4.1g O&amp;M Costs RD'!BA311+'[1]4.1g O&amp;M Costs RD'!BA320=0,"",'[1]4.1g O&amp;M Costs RD'!BA311+'[1]4.1g O&amp;M Costs RD'!BA320)</f>
        <v>6445.9510366986287</v>
      </c>
      <c r="D63" s="19">
        <f>+IF('[1]4.1g O&amp;M Costs RD'!BB311+'[1]4.1g O&amp;M Costs RD'!BB320=0,"",'[1]4.1g O&amp;M Costs RD'!BB311+'[1]4.1g O&amp;M Costs RD'!BB320)</f>
        <v>17379.044840189676</v>
      </c>
      <c r="E63" s="19">
        <f>+IF('[1]4.1g O&amp;M Costs RD'!BC311+'[1]4.1g O&amp;M Costs RD'!BC320=0,"",'[1]4.1g O&amp;M Costs RD'!BC311+'[1]4.1g O&amp;M Costs RD'!BC320)</f>
        <v>6925.0474612526859</v>
      </c>
      <c r="F63" s="19">
        <f>+IF('[1]4.1g O&amp;M Costs RD'!BD311+'[1]4.1g O&amp;M Costs RD'!BD320=0,"",'[1]4.1g O&amp;M Costs RD'!BD311+'[1]4.1g O&amp;M Costs RD'!BD320)</f>
        <v>18670.745350742094</v>
      </c>
      <c r="G63" s="19">
        <f>+IF('[1]4.1g O&amp;M Costs RD'!BE311+'[1]4.1g O&amp;M Costs RD'!BE320=0,"",'[1]4.1g O&amp;M Costs RD'!BE311+'[1]4.1g O&amp;M Costs RD'!BE320)</f>
        <v>7439.7528103414925</v>
      </c>
      <c r="H63" s="19">
        <f>+IF('[1]4.1g O&amp;M Costs RD'!BF311+'[1]4.1g O&amp;M Costs RD'!BF320=0,"",'[1]4.1g O&amp;M Costs RD'!BF311+'[1]4.1g O&amp;M Costs RD'!BF320)</f>
        <v>20058.451724925351</v>
      </c>
      <c r="I63" s="19">
        <f>+IF('[1]4.1g O&amp;M Costs RD'!BG311+'[1]4.1g O&amp;M Costs RD'!BG320=0,"",'[1]4.1g O&amp;M Costs RD'!BG311+'[1]4.1g O&amp;M Costs RD'!BG320)</f>
        <v>7992.7137234337115</v>
      </c>
      <c r="J63" s="19">
        <f>+IF('[1]4.1g O&amp;M Costs RD'!BH311+'[1]4.1g O&amp;M Costs RD'!BH320=0,"",'[1]4.1g O&amp;M Costs RD'!BH311+'[1]4.1g O&amp;M Costs RD'!BH320)</f>
        <v>21549.299615141994</v>
      </c>
      <c r="K63" s="19">
        <f>+IF('[1]4.1g O&amp;M Costs RD'!BI311+'[1]4.1g O&amp;M Costs RD'!BI320=0,"",'[1]4.1g O&amp;M Costs RD'!BI311+'[1]4.1g O&amp;M Costs RD'!BI320)</f>
        <v>8586.7735519338148</v>
      </c>
      <c r="L63" s="19">
        <f>+IF('[1]4.1g O&amp;M Costs RD'!BJ311+'[1]4.1g O&amp;M Costs RD'!BJ320=0,"",'[1]4.1g O&amp;M Costs RD'!BJ311+'[1]4.1g O&amp;M Costs RD'!BJ320)</f>
        <v>23150.95503239231</v>
      </c>
      <c r="M63" s="19">
        <f>+IF('[1]4.1g O&amp;M Costs RD'!BK311+'[1]4.1g O&amp;M Costs RD'!BK320=0,"",'[1]4.1g O&amp;M Costs RD'!BK311+'[1]4.1g O&amp;M Costs RD'!BK320)</f>
        <v>9224.9869798306881</v>
      </c>
      <c r="N63" s="19">
        <f>+IF('[1]4.1g O&amp;M Costs RD'!BL311+'[1]4.1g O&amp;M Costs RD'!BL320=0,"",'[1]4.1g O&amp;M Costs RD'!BL311+'[1]4.1g O&amp;M Costs RD'!BL320)</f>
        <v>24871.653765268755</v>
      </c>
      <c r="O63" s="19">
        <f>+IF('[1]4.1g O&amp;M Costs RD'!BM311+'[1]4.1g O&amp;M Costs RD'!BM320=0,"",'[1]4.1g O&amp;M Costs RD'!BM311+'[1]4.1g O&amp;M Costs RD'!BM320)</f>
        <v>9910.6357310284966</v>
      </c>
      <c r="P63" s="19">
        <f>+IF('[1]4.1g O&amp;M Costs RD'!BN311+'[1]4.1g O&amp;M Costs RD'!BN320=0,"",'[1]4.1g O&amp;M Costs RD'!BN311+'[1]4.1g O&amp;M Costs RD'!BN320)</f>
        <v>26720.243728773909</v>
      </c>
      <c r="Q63" s="19">
        <f>+IF('[1]4.1g O&amp;M Costs RD'!BO311+'[1]4.1g O&amp;M Costs RD'!BO320=0,"",'[1]4.1g O&amp;M Costs RD'!BO311+'[1]4.1g O&amp;M Costs RD'!BO320)</f>
        <v>10647.245444127599</v>
      </c>
      <c r="R63" s="19">
        <f>+IF('[1]4.1g O&amp;M Costs RD'!BP311+'[1]4.1g O&amp;M Costs RD'!BP320=0,"",'[1]4.1g O&amp;M Costs RD'!BP311+'[1]4.1g O&amp;M Costs RD'!BP320)</f>
        <v>28706.230460721701</v>
      </c>
      <c r="S63" s="19">
        <f>+IF('[1]4.1g O&amp;M Costs RD'!BQ311+'[1]4.1g O&amp;M Costs RD'!BQ320=0,"",'[1]4.1g O&amp;M Costs RD'!BQ311+'[1]4.1g O&amp;M Costs RD'!BQ320)</f>
        <v>11438.603801426507</v>
      </c>
      <c r="T63" s="19">
        <f>+IF('[1]4.1g O&amp;M Costs RD'!BR311+'[1]4.1g O&amp;M Costs RD'!BR320=0,"",'[1]4.1g O&amp;M Costs RD'!BR311+'[1]4.1g O&amp;M Costs RD'!BR320)</f>
        <v>30839.825999666467</v>
      </c>
      <c r="U63" s="19">
        <f>+IF('[1]4.1g O&amp;M Costs RD'!BS311+'[1]4.1g O&amp;M Costs RD'!BS320=0,"",'[1]4.1g O&amp;M Costs RD'!BS311+'[1]4.1g O&amp;M Costs RD'!BS320)</f>
        <v>12288.780005365006</v>
      </c>
      <c r="V63" s="19">
        <f>+IF('[1]4.1g O&amp;M Costs RD'!BT311+'[1]4.1g O&amp;M Costs RD'!BT320=0,"",'[1]4.1g O&amp;M Costs RD'!BT311+'[1]4.1g O&amp;M Costs RD'!BT320)</f>
        <v>33132.001395692554</v>
      </c>
      <c r="W63" s="15">
        <f t="shared" ref="W63" si="21">SUM(C63:V63)</f>
        <v>335978.94245895348</v>
      </c>
    </row>
    <row r="64" spans="1:23" x14ac:dyDescent="0.25">
      <c r="A64" s="34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8"/>
    </row>
    <row r="65" spans="2:23" x14ac:dyDescent="0.25">
      <c r="W65" s="1"/>
    </row>
    <row r="66" spans="2:23" x14ac:dyDescent="0.25">
      <c r="B66" s="20" t="s">
        <v>2</v>
      </c>
      <c r="C66" s="21">
        <f t="shared" ref="C66:U66" si="22">+C63+C59+C55+C47+C43+C38+C36+C31+C25+C19+C12+C7+C61</f>
        <v>147933.45945140312</v>
      </c>
      <c r="D66" s="21">
        <f t="shared" si="22"/>
        <v>256108.01957034189</v>
      </c>
      <c r="E66" s="21">
        <f t="shared" si="22"/>
        <v>92053.424639066317</v>
      </c>
      <c r="F66" s="21">
        <f t="shared" si="22"/>
        <v>217929.54403987716</v>
      </c>
      <c r="G66" s="21">
        <f t="shared" si="22"/>
        <v>172414.46977177722</v>
      </c>
      <c r="H66" s="21">
        <f t="shared" si="22"/>
        <v>207310.28585913545</v>
      </c>
      <c r="I66" s="21">
        <f t="shared" si="22"/>
        <v>87512.578911088189</v>
      </c>
      <c r="J66" s="21">
        <f t="shared" si="22"/>
        <v>221234.97485286012</v>
      </c>
      <c r="K66" s="21">
        <f t="shared" si="22"/>
        <v>96019.248293784432</v>
      </c>
      <c r="L66" s="21">
        <f t="shared" si="22"/>
        <v>361731.35915285186</v>
      </c>
      <c r="M66" s="21">
        <f t="shared" si="22"/>
        <v>175137.15033250279</v>
      </c>
      <c r="N66" s="21">
        <f t="shared" si="22"/>
        <v>320288.34340779233</v>
      </c>
      <c r="O66" s="21">
        <f t="shared" si="22"/>
        <v>108511.99248233333</v>
      </c>
      <c r="P66" s="21">
        <f t="shared" si="22"/>
        <v>292939.30062095728</v>
      </c>
      <c r="Q66" s="21">
        <f t="shared" si="22"/>
        <v>233606.05510798539</v>
      </c>
      <c r="R66" s="21">
        <f t="shared" si="22"/>
        <v>297134.56755683938</v>
      </c>
      <c r="S66" s="21">
        <f t="shared" si="22"/>
        <v>125241.78300920883</v>
      </c>
      <c r="T66" s="21">
        <f t="shared" si="22"/>
        <v>322644.28910468327</v>
      </c>
      <c r="U66" s="21">
        <f t="shared" si="22"/>
        <v>134550.40017103232</v>
      </c>
      <c r="V66" s="21">
        <f>+V63+V59+V55+V47+V43+V38+V36+V31+V25+V19+V12+V7+V61</f>
        <v>524002.16233403585</v>
      </c>
      <c r="W66" s="22">
        <f>SUM(C66:V66)</f>
        <v>4394303.4086695565</v>
      </c>
    </row>
    <row r="69" spans="2:23" x14ac:dyDescent="0.25">
      <c r="W69" s="1"/>
    </row>
  </sheetData>
  <mergeCells count="29">
    <mergeCell ref="A57:A60"/>
    <mergeCell ref="B60:V60"/>
    <mergeCell ref="A61:A62"/>
    <mergeCell ref="B62:V62"/>
    <mergeCell ref="A63:A64"/>
    <mergeCell ref="B64:V64"/>
    <mergeCell ref="B44:V44"/>
    <mergeCell ref="A45:A48"/>
    <mergeCell ref="B48:V48"/>
    <mergeCell ref="A49:A56"/>
    <mergeCell ref="B56:V56"/>
    <mergeCell ref="A40:A44"/>
    <mergeCell ref="B32:V32"/>
    <mergeCell ref="A27:A32"/>
    <mergeCell ref="A33:A37"/>
    <mergeCell ref="B37:V37"/>
    <mergeCell ref="A38:A39"/>
    <mergeCell ref="B39:V39"/>
    <mergeCell ref="B20:V20"/>
    <mergeCell ref="A9:A13"/>
    <mergeCell ref="B13:V13"/>
    <mergeCell ref="A14:A20"/>
    <mergeCell ref="A21:A26"/>
    <mergeCell ref="B26:V26"/>
    <mergeCell ref="A1:A2"/>
    <mergeCell ref="B1:B2"/>
    <mergeCell ref="C1:W1"/>
    <mergeCell ref="A3:A8"/>
    <mergeCell ref="B8:V8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62B0F-E763-491B-B682-6847D8C1AE50}">
  <dimension ref="A1:AE69"/>
  <sheetViews>
    <sheetView topLeftCell="F1" zoomScale="102" workbookViewId="0">
      <selection activeCell="C4" sqref="C4"/>
    </sheetView>
  </sheetViews>
  <sheetFormatPr defaultColWidth="11.5703125" defaultRowHeight="15" x14ac:dyDescent="0.25"/>
  <cols>
    <col min="1" max="1" width="27.140625" style="9" customWidth="1"/>
    <col min="2" max="2" width="31.85546875" style="9" customWidth="1"/>
    <col min="3" max="4" width="11.7109375" style="9" bestFit="1" customWidth="1"/>
    <col min="5" max="5" width="11.140625" style="9" bestFit="1" customWidth="1"/>
    <col min="6" max="8" width="11.7109375" style="9" bestFit="1" customWidth="1"/>
    <col min="9" max="9" width="11.140625" style="9" bestFit="1" customWidth="1"/>
    <col min="10" max="10" width="11.7109375" style="9" bestFit="1" customWidth="1"/>
    <col min="11" max="11" width="11.140625" style="9" bestFit="1" customWidth="1"/>
    <col min="12" max="22" width="11.7109375" style="9" bestFit="1" customWidth="1"/>
    <col min="23" max="23" width="12.7109375" style="9" bestFit="1" customWidth="1"/>
    <col min="24" max="28" width="11.42578125" style="9" customWidth="1"/>
    <col min="29" max="29" width="102.28515625" style="9" bestFit="1" customWidth="1"/>
    <col min="30" max="16384" width="11.5703125" style="9"/>
  </cols>
  <sheetData>
    <row r="1" spans="1:31" x14ac:dyDescent="0.25">
      <c r="A1" s="30" t="s">
        <v>0</v>
      </c>
      <c r="B1" s="30" t="s">
        <v>1</v>
      </c>
      <c r="C1" s="30" t="s">
        <v>68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AC1" s="23"/>
      <c r="AD1" s="23" t="s">
        <v>2</v>
      </c>
      <c r="AE1" s="9">
        <v>8</v>
      </c>
    </row>
    <row r="2" spans="1:31" x14ac:dyDescent="0.25">
      <c r="A2" s="30"/>
      <c r="B2" s="30"/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J2" s="10">
        <v>8</v>
      </c>
      <c r="K2" s="10">
        <v>9</v>
      </c>
      <c r="L2" s="10">
        <v>10</v>
      </c>
      <c r="M2" s="10">
        <v>11</v>
      </c>
      <c r="N2" s="10">
        <v>12</v>
      </c>
      <c r="O2" s="10">
        <v>13</v>
      </c>
      <c r="P2" s="10">
        <v>14</v>
      </c>
      <c r="Q2" s="10">
        <v>15</v>
      </c>
      <c r="R2" s="10">
        <v>16</v>
      </c>
      <c r="S2" s="10">
        <v>17</v>
      </c>
      <c r="T2" s="10">
        <v>18</v>
      </c>
      <c r="U2" s="10">
        <v>19</v>
      </c>
      <c r="V2" s="10">
        <v>20</v>
      </c>
      <c r="W2" s="10" t="s">
        <v>2</v>
      </c>
      <c r="AC2" s="24" t="s">
        <v>50</v>
      </c>
      <c r="AD2" s="25">
        <f>CR!AD2+GU!AD2+HO!AD2+ES!AD2+NI!AD2+PA!AD2+RD!AD2</f>
        <v>4160</v>
      </c>
      <c r="AE2" s="9">
        <v>4160</v>
      </c>
    </row>
    <row r="3" spans="1:31" x14ac:dyDescent="0.25">
      <c r="A3" s="34" t="str">
        <f>CONCATENATE("2.1.1 Establish ",AD12," tree nurseries focused on native species")</f>
        <v>2.1.1 Establish 36 tree nurseries focused on native species</v>
      </c>
      <c r="B3" s="13" t="str">
        <f>IF(ISERR(+CR!B3+GU!B3+HO!B3+ES!B3+NI!B3+PA!B3+RD!B3),"",CR!B3+GU!B3+HO!B3+ES!B3+NI!B3+PA!B3+RD!B3)</f>
        <v/>
      </c>
      <c r="C3" s="13" t="str">
        <f>IF(ISERR(+CR!C3+GU!C3+HO!C3+ES!C3+NI!C3+PA!C3+RD!C3),"",CR!C3+GU!C3+HO!C3+ES!C3+NI!C3+PA!C3+RD!C3)</f>
        <v/>
      </c>
      <c r="D3" s="13" t="str">
        <f>IF(ISERR(+CR!D3+GU!D3+HO!D3+ES!D3+NI!D3+PA!D3+RD!D3),"",CR!D3+GU!D3+HO!D3+ES!D3+NI!D3+PA!D3+RD!D3)</f>
        <v/>
      </c>
      <c r="E3" s="13" t="str">
        <f>IF(ISERR(+CR!E3+GU!E3+HO!E3+ES!E3+NI!E3+PA!E3+RD!E3),"",CR!E3+GU!E3+HO!E3+ES!E3+NI!E3+PA!E3+RD!E3)</f>
        <v/>
      </c>
      <c r="F3" s="13" t="str">
        <f>IF(ISERR(+CR!F3+GU!F3+HO!F3+ES!F3+NI!F3+PA!F3+RD!F3),"",CR!F3+GU!F3+HO!F3+ES!F3+NI!F3+PA!F3+RD!F3)</f>
        <v/>
      </c>
      <c r="G3" s="13">
        <f>IF(ISERR(+CR!G3+GU!G3+HO!G3+ES!G3+NI!G3+PA!G3+RD!G3),"",CR!G3+GU!G3+HO!G3+ES!G3+NI!G3+PA!G3+RD!G3)</f>
        <v>18627.60577748789</v>
      </c>
      <c r="H3" s="13" t="str">
        <f>IF(ISERR(+CR!H3+GU!H3+HO!H3+ES!H3+NI!H3+PA!H3+RD!H3),"",CR!H3+GU!H3+HO!H3+ES!H3+NI!H3+PA!H3+RD!H3)</f>
        <v/>
      </c>
      <c r="I3" s="13" t="str">
        <f>IF(ISERR(+CR!I3+GU!I3+HO!I3+ES!I3+NI!I3+PA!I3+RD!I3),"",CR!I3+GU!I3+HO!I3+ES!I3+NI!I3+PA!I3+RD!I3)</f>
        <v/>
      </c>
      <c r="J3" s="13" t="str">
        <f>IF(ISERR(+CR!J3+GU!J3+HO!J3+ES!J3+NI!J3+PA!J3+RD!J3),"",CR!J3+GU!J3+HO!J3+ES!J3+NI!J3+PA!J3+RD!J3)</f>
        <v/>
      </c>
      <c r="K3" s="13" t="str">
        <f>IF(ISERR(+CR!K3+GU!K3+HO!K3+ES!K3+NI!K3+PA!K3+RD!K3),"",CR!K3+GU!K3+HO!K3+ES!K3+NI!K3+PA!K3+RD!K3)</f>
        <v/>
      </c>
      <c r="L3" s="13">
        <f>IF(ISERR(+CR!L3+GU!L3+HO!L3+ES!L3+NI!L3+PA!L3+RD!L3),"",CR!L3+GU!L3+HO!L3+ES!L3+NI!L3+PA!L3+RD!L3)</f>
        <v>23445.514892917592</v>
      </c>
      <c r="M3" s="13" t="str">
        <f>IF(ISERR(+CR!M3+GU!M3+HO!M3+ES!M3+NI!M3+PA!M3+RD!M3),"",CR!M3+GU!M3+HO!M3+ES!M3+NI!M3+PA!M3+RD!M3)</f>
        <v/>
      </c>
      <c r="N3" s="13" t="str">
        <f>IF(ISERR(+CR!N3+GU!N3+HO!N3+ES!N3+NI!N3+PA!N3+RD!N3),"",CR!N3+GU!N3+HO!N3+ES!N3+NI!N3+PA!N3+RD!N3)</f>
        <v/>
      </c>
      <c r="O3" s="13" t="str">
        <f>IF(ISERR(+CR!O3+GU!O3+HO!O3+ES!O3+NI!O3+PA!O3+RD!O3),"",CR!O3+GU!O3+HO!O3+ES!O3+NI!O3+PA!O3+RD!O3)</f>
        <v/>
      </c>
      <c r="P3" s="13" t="str">
        <f>IF(ISERR(+CR!P3+GU!P3+HO!P3+ES!P3+NI!P3+PA!P3+RD!P3),"",CR!P3+GU!P3+HO!P3+ES!P3+NI!P3+PA!P3+RD!P3)</f>
        <v/>
      </c>
      <c r="Q3" s="13">
        <f>IF(ISERR(+CR!Q3+GU!Q3+HO!Q3+ES!Q3+NI!Q3+PA!Q3+RD!Q3),"",CR!Q3+GU!Q3+HO!Q3+ES!Q3+NI!Q3+PA!Q3+RD!Q3)</f>
        <v>29763.418780745451</v>
      </c>
      <c r="R3" s="13" t="str">
        <f>IF(ISERR(+CR!R3+GU!R3+HO!R3+ES!R3+NI!R3+PA!R3+RD!R3),"",CR!R3+GU!R3+HO!R3+ES!R3+NI!R3+PA!R3+RD!R3)</f>
        <v/>
      </c>
      <c r="S3" s="13" t="str">
        <f>IF(ISERR(+CR!S3+GU!S3+HO!S3+ES!S3+NI!S3+PA!S3+RD!S3),"",CR!S3+GU!S3+HO!S3+ES!S3+NI!S3+PA!S3+RD!S3)</f>
        <v/>
      </c>
      <c r="T3" s="13" t="str">
        <f>IF(ISERR(+CR!T3+GU!T3+HO!T3+ES!T3+NI!T3+PA!T3+RD!T3),"",CR!T3+GU!T3+HO!T3+ES!T3+NI!T3+PA!T3+RD!T3)</f>
        <v/>
      </c>
      <c r="U3" s="13" t="str">
        <f>IF(ISERR(+CR!U3+GU!U3+HO!U3+ES!U3+NI!U3+PA!U3+RD!U3),"",CR!U3+GU!U3+HO!U3+ES!U3+NI!U3+PA!U3+RD!U3)</f>
        <v/>
      </c>
      <c r="V3" s="13">
        <f>IF(ISERR(+CR!V3+GU!V3+HO!V3+ES!V3+NI!V3+PA!V3+RD!V3),"",CR!V3+GU!V3+HO!V3+ES!V3+NI!V3+PA!V3+RD!V3)</f>
        <v>38136.795878363118</v>
      </c>
      <c r="W3" s="15">
        <f>IF(ISERR(+CR!W3+GU!W3+HO!W3+ES!W3+NI!W3+PA!W3+RD!W3),"",CR!W3+GU!W3+HO!W3+ES!W3+NI!W3+PA!W3+RD!W3)</f>
        <v>340530.61013274087</v>
      </c>
      <c r="AC3" s="25" t="s">
        <v>51</v>
      </c>
      <c r="AD3" s="25">
        <f>CR!AD3+GU!AD3+HO!AD3+ES!AD3+NI!AD3+PA!AD3+RD!AD3</f>
        <v>1820</v>
      </c>
      <c r="AE3" s="9">
        <v>1820</v>
      </c>
    </row>
    <row r="4" spans="1:31" x14ac:dyDescent="0.25">
      <c r="A4" s="34"/>
      <c r="B4" s="7" t="s">
        <v>49</v>
      </c>
      <c r="C4" s="13">
        <f>IF(ISERR(+CR!C4+GU!C4+HO!C4+ES!C4+NI!C4+PA!C4+RD!C4),"",CR!C4+GU!C4+HO!C4+ES!C4+NI!C4+PA!C4+RD!C4)</f>
        <v>166030.09105176257</v>
      </c>
      <c r="D4" s="13">
        <f>IF(ISERR(+CR!D4+GU!D4+HO!D4+ES!D4+NI!D4+PA!D4+RD!D4),"",CR!D4+GU!D4+HO!D4+ES!D4+NI!D4+PA!D4+RD!D4)</f>
        <v>173750.67603371039</v>
      </c>
      <c r="E4" s="13">
        <f>IF(ISERR(+CR!E4+GU!E4+HO!E4+ES!E4+NI!E4+PA!E4+RD!E4),"",CR!E4+GU!E4+HO!E4+ES!E4+NI!E4+PA!E4+RD!E4)</f>
        <v>181911.5386284226</v>
      </c>
      <c r="F4" s="13">
        <f>IF(ISERR(+CR!F4+GU!F4+HO!F4+ES!F4+NI!F4+PA!F4+RD!F4),"",CR!F4+GU!F4+HO!F4+ES!F4+NI!F4+PA!F4+RD!F4)</f>
        <v>190542.16003786508</v>
      </c>
      <c r="G4" s="13">
        <f>IF(ISERR(+CR!G4+GU!G4+HO!G4+ES!G4+NI!G4+PA!G4+RD!G4),"",CR!G4+GU!G4+HO!G4+ES!G4+NI!G4+PA!G4+RD!G4)</f>
        <v>199674.21699581173</v>
      </c>
      <c r="H4" s="13">
        <f>IF(ISERR(+CR!H4+GU!H4+HO!H4+ES!H4+NI!H4+PA!H4+RD!H4),"",CR!H4+GU!H4+HO!H4+ES!H4+NI!H4+PA!H4+RD!H4)</f>
        <v>209341.75610660517</v>
      </c>
      <c r="I4" s="13">
        <f>IF(ISERR(+CR!I4+GU!I4+HO!I4+ES!I4+NI!I4+PA!I4+RD!I4),"",CR!I4+GU!I4+HO!I4+ES!I4+NI!I4+PA!I4+RD!I4)</f>
        <v>219581.38256055664</v>
      </c>
      <c r="J4" s="13">
        <f>IF(ISERR(+CR!J4+GU!J4+HO!J4+ES!J4+NI!J4+PA!J4+RD!J4),"",CR!J4+GU!J4+HO!J4+ES!J4+NI!J4+PA!J4+RD!J4)</f>
        <v>230432.46443871059</v>
      </c>
      <c r="K4" s="13">
        <f>IF(ISERR(+CR!K4+GU!K4+HO!K4+ES!K4+NI!K4+PA!K4+RD!K4),"",CR!K4+GU!K4+HO!K4+ES!K4+NI!K4+PA!K4+RD!K4)</f>
        <v>241937.35392344696</v>
      </c>
      <c r="L4" s="13">
        <f>IF(ISERR(+CR!L4+GU!L4+HO!L4+ES!L4+NI!L4+PA!L4+RD!L4),"",CR!L4+GU!L4+HO!L4+ES!L4+NI!L4+PA!L4+RD!L4)</f>
        <v>254141.62684410563</v>
      </c>
      <c r="M4" s="13">
        <f>IF(ISERR(+CR!M4+GU!M4+HO!M4+ES!M4+NI!M4+PA!M4+RD!M4),"",CR!M4+GU!M4+HO!M4+ES!M4+NI!M4+PA!M4+RD!M4)</f>
        <v>267094.34210925602</v>
      </c>
      <c r="N4" s="13">
        <f>IF(ISERR(+CR!N4+GU!N4+HO!N4+ES!N4+NI!N4+PA!N4+RD!N4),"",CR!N4+GU!N4+HO!N4+ES!N4+NI!N4+PA!N4+RD!N4)</f>
        <v>280848.32271026645</v>
      </c>
      <c r="O4" s="13">
        <f>IF(ISERR(+CR!O4+GU!O4+HO!O4+ES!O4+NI!O4+PA!O4+RD!O4),"",CR!O4+GU!O4+HO!O4+ES!O4+NI!O4+PA!O4+RD!O4)</f>
        <v>295460.4601253462</v>
      </c>
      <c r="P4" s="13">
        <f>IF(ISERR(+CR!P4+GU!P4+HO!P4+ES!P4+NI!P4+PA!P4+RD!P4),"",CR!P4+GU!P4+HO!P4+ES!P4+NI!P4+PA!P4+RD!P4)</f>
        <v>310992.04411026841</v>
      </c>
      <c r="Q4" s="13">
        <f>IF(ISERR(+CR!Q4+GU!Q4+HO!Q4+ES!Q4+NI!Q4+PA!Q4+RD!Q4),"",CR!Q4+GU!Q4+HO!Q4+ES!Q4+NI!Q4+PA!Q4+RD!Q4)</f>
        <v>327509.1200325939</v>
      </c>
      <c r="R4" s="13">
        <f>IF(ISERR(+CR!R4+GU!R4+HO!R4+ES!R4+NI!R4+PA!R4+RD!R4),"",CR!R4+GU!R4+HO!R4+ES!R4+NI!R4+PA!R4+RD!R4)</f>
        <v>345082.87609160581</v>
      </c>
      <c r="S4" s="13">
        <f>IF(ISERR(+CR!S4+GU!S4+HO!S4+ES!S4+NI!S4+PA!S4+RD!S4),"",CR!S4+GU!S4+HO!S4+ES!S4+NI!S4+PA!S4+RD!S4)</f>
        <v>363790.06296760868</v>
      </c>
      <c r="T4" s="13">
        <f>IF(ISERR(+CR!T4+GU!T4+HO!T4+ES!T4+NI!T4+PA!T4+RD!T4),"",CR!T4+GU!T4+HO!T4+ES!T4+NI!T4+PA!T4+RD!T4)</f>
        <v>383713.4486631467</v>
      </c>
      <c r="U4" s="13">
        <f>IF(ISERR(+CR!U4+GU!U4+HO!U4+ES!U4+NI!U4+PA!U4+RD!U4),"",CR!U4+GU!U4+HO!U4+ES!U4+NI!U4+PA!U4+RD!U4)</f>
        <v>404942.31153656676</v>
      </c>
      <c r="V4" s="13">
        <f>IF(ISERR(+CR!V4+GU!V4+HO!V4+ES!V4+NI!V4+PA!V4+RD!V4),"",CR!V4+GU!V4+HO!V4+ES!V4+NI!V4+PA!V4+RD!V4)</f>
        <v>427572.97478685889</v>
      </c>
      <c r="W4" s="15">
        <f>IF(ISERR(+CR!W4+GU!W4+HO!W4+ES!W4+NI!W4+PA!W4+RD!W4),"",CR!W4+GU!W4+HO!W4+ES!W4+NI!W4+PA!W4+RD!W4)</f>
        <v>5474349.229754515</v>
      </c>
      <c r="AC4" s="25" t="s">
        <v>52</v>
      </c>
      <c r="AD4" s="25">
        <f>CR!AD4+GU!AD4+HO!AD4+ES!AD4+NI!AD4+PA!AD4+RD!AD4</f>
        <v>5170</v>
      </c>
      <c r="AE4" s="9">
        <v>5170</v>
      </c>
    </row>
    <row r="5" spans="1:31" x14ac:dyDescent="0.25">
      <c r="A5" s="34"/>
      <c r="B5" s="7" t="s">
        <v>19</v>
      </c>
      <c r="C5" s="13" t="str">
        <f>IF(ISERR(+CR!C5+GU!C5+HO!C5+ES!C5+NI!C5+PA!C5+RD!C5),"",CR!C5+GU!C5+HO!C5+ES!C5+NI!C5+PA!C5+RD!C5)</f>
        <v/>
      </c>
      <c r="D5" s="13" t="str">
        <f>IF(ISERR(+CR!D5+GU!D5+HO!D5+ES!D5+NI!D5+PA!D5+RD!D5),"",CR!D5+GU!D5+HO!D5+ES!D5+NI!D5+PA!D5+RD!D5)</f>
        <v/>
      </c>
      <c r="E5" s="13" t="str">
        <f>IF(ISERR(+CR!E5+GU!E5+HO!E5+ES!E5+NI!E5+PA!E5+RD!E5),"",CR!E5+GU!E5+HO!E5+ES!E5+NI!E5+PA!E5+RD!E5)</f>
        <v/>
      </c>
      <c r="F5" s="13" t="str">
        <f>IF(ISERR(+CR!F5+GU!F5+HO!F5+ES!F5+NI!F5+PA!F5+RD!F5),"",CR!F5+GU!F5+HO!F5+ES!F5+NI!F5+PA!F5+RD!F5)</f>
        <v/>
      </c>
      <c r="G5" s="13">
        <f>IF(ISERR(+CR!G5+GU!G5+HO!G5+ES!G5+NI!G5+PA!G5+RD!G5),"",CR!G5+GU!G5+HO!G5+ES!G5+NI!G5+PA!G5+RD!G5)</f>
        <v>2325.3758119951622</v>
      </c>
      <c r="H5" s="13" t="str">
        <f>IF(ISERR(+CR!H5+GU!H5+HO!H5+ES!H5+NI!H5+PA!H5+RD!H5),"",CR!H5+GU!H5+HO!H5+ES!H5+NI!H5+PA!H5+RD!H5)</f>
        <v/>
      </c>
      <c r="I5" s="13" t="str">
        <f>IF(ISERR(+CR!I5+GU!I5+HO!I5+ES!I5+NI!I5+PA!I5+RD!I5),"",CR!I5+GU!I5+HO!I5+ES!I5+NI!I5+PA!I5+RD!I5)</f>
        <v/>
      </c>
      <c r="J5" s="13" t="str">
        <f>IF(ISERR(+CR!J5+GU!J5+HO!J5+ES!J5+NI!J5+PA!J5+RD!J5),"",CR!J5+GU!J5+HO!J5+ES!J5+NI!J5+PA!J5+RD!J5)</f>
        <v/>
      </c>
      <c r="K5" s="13" t="str">
        <f>IF(ISERR(+CR!K5+GU!K5+HO!K5+ES!K5+NI!K5+PA!K5+RD!K5),"",CR!K5+GU!K5+HO!K5+ES!K5+NI!K5+PA!K5+RD!K5)</f>
        <v/>
      </c>
      <c r="L5" s="13">
        <f>IF(ISERR(+CR!L5+GU!L5+HO!L5+ES!L5+NI!L5+PA!L5+RD!L5),"",CR!L5+GU!L5+HO!L5+ES!L5+NI!L5+PA!L5+RD!L5)</f>
        <v>2950.6828075743115</v>
      </c>
      <c r="M5" s="13" t="str">
        <f>IF(ISERR(+CR!M5+GU!M5+HO!M5+ES!M5+NI!M5+PA!M5+RD!M5),"",CR!M5+GU!M5+HO!M5+ES!M5+NI!M5+PA!M5+RD!M5)</f>
        <v/>
      </c>
      <c r="N5" s="13" t="str">
        <f>IF(ISERR(+CR!N5+GU!N5+HO!N5+ES!N5+NI!N5+PA!N5+RD!N5),"",CR!N5+GU!N5+HO!N5+ES!N5+NI!N5+PA!N5+RD!N5)</f>
        <v/>
      </c>
      <c r="O5" s="13" t="str">
        <f>IF(ISERR(+CR!O5+GU!O5+HO!O5+ES!O5+NI!O5+PA!O5+RD!O5),"",CR!O5+GU!O5+HO!O5+ES!O5+NI!O5+PA!O5+RD!O5)</f>
        <v/>
      </c>
      <c r="P5" s="13" t="str">
        <f>IF(ISERR(+CR!P5+GU!P5+HO!P5+ES!P5+NI!P5+PA!P5+RD!P5),"",CR!P5+GU!P5+HO!P5+ES!P5+NI!P5+PA!P5+RD!P5)</f>
        <v/>
      </c>
      <c r="Q5" s="13">
        <f>IF(ISERR(+CR!Q5+GU!Q5+HO!Q5+ES!Q5+NI!Q5+PA!Q5+RD!Q5),"",CR!Q5+GU!Q5+HO!Q5+ES!Q5+NI!Q5+PA!Q5+RD!Q5)</f>
        <v>3792.0637972894351</v>
      </c>
      <c r="R5" s="13" t="str">
        <f>IF(ISERR(+CR!R5+GU!R5+HO!R5+ES!R5+NI!R5+PA!R5+RD!R5),"",CR!R5+GU!R5+HO!R5+ES!R5+NI!R5+PA!R5+RD!R5)</f>
        <v/>
      </c>
      <c r="S5" s="13" t="str">
        <f>IF(ISERR(+CR!S5+GU!S5+HO!S5+ES!S5+NI!S5+PA!S5+RD!S5),"",CR!S5+GU!S5+HO!S5+ES!S5+NI!S5+PA!S5+RD!S5)</f>
        <v/>
      </c>
      <c r="T5" s="13" t="str">
        <f>IF(ISERR(+CR!T5+GU!T5+HO!T5+ES!T5+NI!T5+PA!T5+RD!T5),"",CR!T5+GU!T5+HO!T5+ES!T5+NI!T5+PA!T5+RD!T5)</f>
        <v/>
      </c>
      <c r="U5" s="13" t="str">
        <f>IF(ISERR(+CR!U5+GU!U5+HO!U5+ES!U5+NI!U5+PA!U5+RD!U5),"",CR!U5+GU!U5+HO!U5+ES!U5+NI!U5+PA!U5+RD!U5)</f>
        <v/>
      </c>
      <c r="V5" s="13">
        <f>IF(ISERR(+CR!V5+GU!V5+HO!V5+ES!V5+NI!V5+PA!V5+RD!V5),"",CR!V5+GU!V5+HO!V5+ES!V5+NI!V5+PA!V5+RD!V5)</f>
        <v>4939.0190403662527</v>
      </c>
      <c r="W5" s="15">
        <f>IF(ISERR(+CR!W5+GU!W5+HO!W5+ES!W5+NI!W5+PA!W5+RD!W5),"",CR!W5+GU!W5+HO!W5+ES!W5+NI!W5+PA!W5+RD!W5)</f>
        <v>14007.14145722516</v>
      </c>
      <c r="AC5" s="25" t="s">
        <v>53</v>
      </c>
      <c r="AD5" s="25">
        <f>CR!AD5+GU!AD5+HO!AD5+ES!AD5+NI!AD5+PA!AD5+RD!AD5</f>
        <v>820</v>
      </c>
      <c r="AE5" s="9">
        <v>820</v>
      </c>
    </row>
    <row r="6" spans="1:31" x14ac:dyDescent="0.25">
      <c r="A6" s="34"/>
      <c r="B6" s="7" t="s">
        <v>20</v>
      </c>
      <c r="C6" s="13" t="str">
        <f>IF(ISERR(+CR!C6+GU!C6+HO!C6+ES!C6+NI!C6+PA!C6+RD!C6),"",CR!C6+GU!C6+HO!C6+ES!C6+NI!C6+PA!C6+RD!C6)</f>
        <v/>
      </c>
      <c r="D6" s="13" t="str">
        <f>IF(ISERR(+CR!D6+GU!D6+HO!D6+ES!D6+NI!D6+PA!D6+RD!D6),"",CR!D6+GU!D6+HO!D6+ES!D6+NI!D6+PA!D6+RD!D6)</f>
        <v/>
      </c>
      <c r="E6" s="13" t="str">
        <f>IF(ISERR(+CR!E6+GU!E6+HO!E6+ES!E6+NI!E6+PA!E6+RD!E6),"",CR!E6+GU!E6+HO!E6+ES!E6+NI!E6+PA!E6+RD!E6)</f>
        <v/>
      </c>
      <c r="F6" s="13" t="str">
        <f>IF(ISERR(+CR!F6+GU!F6+HO!F6+ES!F6+NI!F6+PA!F6+RD!F6),"",CR!F6+GU!F6+HO!F6+ES!F6+NI!F6+PA!F6+RD!F6)</f>
        <v/>
      </c>
      <c r="G6" s="13">
        <f>IF(ISERR(+CR!G6+GU!G6+HO!G6+ES!G6+NI!G6+PA!G6+RD!G6),"",CR!G6+GU!G6+HO!G6+ES!G6+NI!G6+PA!G6+RD!G6)</f>
        <v>3875.6263533252704</v>
      </c>
      <c r="H6" s="13" t="str">
        <f>IF(ISERR(+CR!H6+GU!H6+HO!H6+ES!H6+NI!H6+PA!H6+RD!H6),"",CR!H6+GU!H6+HO!H6+ES!H6+NI!H6+PA!H6+RD!H6)</f>
        <v/>
      </c>
      <c r="I6" s="13" t="str">
        <f>IF(ISERR(+CR!I6+GU!I6+HO!I6+ES!I6+NI!I6+PA!I6+RD!I6),"",CR!I6+GU!I6+HO!I6+ES!I6+NI!I6+PA!I6+RD!I6)</f>
        <v/>
      </c>
      <c r="J6" s="13" t="str">
        <f>IF(ISERR(+CR!J6+GU!J6+HO!J6+ES!J6+NI!J6+PA!J6+RD!J6),"",CR!J6+GU!J6+HO!J6+ES!J6+NI!J6+PA!J6+RD!J6)</f>
        <v/>
      </c>
      <c r="K6" s="13" t="str">
        <f>IF(ISERR(+CR!K6+GU!K6+HO!K6+ES!K6+NI!K6+PA!K6+RD!K6),"",CR!K6+GU!K6+HO!K6+ES!K6+NI!K6+PA!K6+RD!K6)</f>
        <v/>
      </c>
      <c r="L6" s="13">
        <f>IF(ISERR(+CR!L6+GU!L6+HO!L6+ES!L6+NI!L6+PA!L6+RD!L6),"",CR!L6+GU!L6+HO!L6+ES!L6+NI!L6+PA!L6+RD!L6)</f>
        <v>4917.8046792905188</v>
      </c>
      <c r="M6" s="13" t="str">
        <f>IF(ISERR(+CR!M6+GU!M6+HO!M6+ES!M6+NI!M6+PA!M6+RD!M6),"",CR!M6+GU!M6+HO!M6+ES!M6+NI!M6+PA!M6+RD!M6)</f>
        <v/>
      </c>
      <c r="N6" s="13" t="str">
        <f>IF(ISERR(+CR!N6+GU!N6+HO!N6+ES!N6+NI!N6+PA!N6+RD!N6),"",CR!N6+GU!N6+HO!N6+ES!N6+NI!N6+PA!N6+RD!N6)</f>
        <v/>
      </c>
      <c r="O6" s="13" t="str">
        <f>IF(ISERR(+CR!O6+GU!O6+HO!O6+ES!O6+NI!O6+PA!O6+RD!O6),"",CR!O6+GU!O6+HO!O6+ES!O6+NI!O6+PA!O6+RD!O6)</f>
        <v/>
      </c>
      <c r="P6" s="13" t="str">
        <f>IF(ISERR(+CR!P6+GU!P6+HO!P6+ES!P6+NI!P6+PA!P6+RD!P6),"",CR!P6+GU!P6+HO!P6+ES!P6+NI!P6+PA!P6+RD!P6)</f>
        <v/>
      </c>
      <c r="Q6" s="13">
        <f>IF(ISERR(+CR!Q6+GU!Q6+HO!Q6+ES!Q6+NI!Q6+PA!Q6+RD!Q6),"",CR!Q6+GU!Q6+HO!Q6+ES!Q6+NI!Q6+PA!Q6+RD!Q6)</f>
        <v>6320.1063288157247</v>
      </c>
      <c r="R6" s="13" t="str">
        <f>IF(ISERR(+CR!R6+GU!R6+HO!R6+ES!R6+NI!R6+PA!R6+RD!R6),"",CR!R6+GU!R6+HO!R6+ES!R6+NI!R6+PA!R6+RD!R6)</f>
        <v/>
      </c>
      <c r="S6" s="13" t="str">
        <f>IF(ISERR(+CR!S6+GU!S6+HO!S6+ES!S6+NI!S6+PA!S6+RD!S6),"",CR!S6+GU!S6+HO!S6+ES!S6+NI!S6+PA!S6+RD!S6)</f>
        <v/>
      </c>
      <c r="T6" s="13" t="str">
        <f>IF(ISERR(+CR!T6+GU!T6+HO!T6+ES!T6+NI!T6+PA!T6+RD!T6),"",CR!T6+GU!T6+HO!T6+ES!T6+NI!T6+PA!T6+RD!T6)</f>
        <v/>
      </c>
      <c r="U6" s="13" t="str">
        <f>IF(ISERR(+CR!U6+GU!U6+HO!U6+ES!U6+NI!U6+PA!U6+RD!U6),"",CR!U6+GU!U6+HO!U6+ES!U6+NI!U6+PA!U6+RD!U6)</f>
        <v/>
      </c>
      <c r="V6" s="13">
        <f>IF(ISERR(+CR!V6+GU!V6+HO!V6+ES!V6+NI!V6+PA!V6+RD!V6),"",CR!V6+GU!V6+HO!V6+ES!V6+NI!V6+PA!V6+RD!V6)</f>
        <v>8231.6984006104212</v>
      </c>
      <c r="W6" s="15">
        <f>IF(ISERR(+CR!W6+GU!W6+HO!W6+ES!W6+NI!W6+PA!W6+RD!W6),"",CR!W6+GU!W6+HO!W6+ES!W6+NI!W6+PA!W6+RD!W6)</f>
        <v>23345.235762041935</v>
      </c>
      <c r="AC6" s="25" t="s">
        <v>54</v>
      </c>
      <c r="AD6" s="25">
        <f>CR!AD6+GU!AD6+HO!AD6+ES!AD6+NI!AD6+PA!AD6+RD!AD6</f>
        <v>5305</v>
      </c>
      <c r="AE6" s="9">
        <v>5305</v>
      </c>
    </row>
    <row r="7" spans="1:31" s="20" customFormat="1" ht="30" x14ac:dyDescent="0.25">
      <c r="A7" s="34"/>
      <c r="B7" s="14" t="s">
        <v>2</v>
      </c>
      <c r="C7" s="15">
        <f>IF(ISERR(+CR!C7+GU!C7+HO!C7+ES!C7+NI!C7+PA!C7+RD!C7),"",CR!C7+GU!C7+HO!C7+ES!C7+NI!C7+PA!C7+RD!C7)</f>
        <v>174723.89813070331</v>
      </c>
      <c r="D7" s="15">
        <f>IF(ISERR(+CR!D7+GU!D7+HO!D7+ES!D7+NI!D7+PA!D7+RD!D7),"",CR!D7+GU!D7+HO!D7+ES!D7+NI!D7+PA!D7+RD!D7)</f>
        <v>182874.49482761591</v>
      </c>
      <c r="E7" s="15">
        <f>IF(ISERR(+CR!E7+GU!E7+HO!E7+ES!E7+NI!E7+PA!E7+RD!E7),"",CR!E7+GU!E7+HO!E7+ES!E7+NI!E7+PA!E7+RD!E7)</f>
        <v>191491.29179259954</v>
      </c>
      <c r="F7" s="15">
        <f>IF(ISERR(+CR!F7+GU!F7+HO!F7+ES!F7+NI!F7+PA!F7+RD!F7),"",CR!F7+GU!F7+HO!F7+ES!F7+NI!F7+PA!F7+RD!F7)</f>
        <v>200605.56194301855</v>
      </c>
      <c r="G7" s="15">
        <f>IF(ISERR(+CR!G7+GU!G7+HO!G7+ES!G7+NI!G7+PA!G7+RD!G7),"",CR!G7+GU!G7+HO!G7+ES!G7+NI!G7+PA!G7+RD!G7)</f>
        <v>224502.82493862003</v>
      </c>
      <c r="H7" s="15">
        <f>IF(ISERR(+CR!H7+GU!H7+HO!H7+ES!H7+NI!H7+PA!H7+RD!H7),"",CR!H7+GU!H7+HO!H7+ES!H7+NI!H7+PA!H7+RD!H7)</f>
        <v>220463.44979997049</v>
      </c>
      <c r="I7" s="15">
        <f>IF(ISERR(+CR!I7+GU!I7+HO!I7+ES!I7+NI!I7+PA!I7+RD!I7),"",CR!I7+GU!I7+HO!I7+ES!I7+NI!I7+PA!I7+RD!I7)</f>
        <v>231282.01993352454</v>
      </c>
      <c r="J7" s="15">
        <f>IF(ISERR(+CR!J7+GU!J7+HO!J7+ES!J7+NI!J7+PA!J7+RD!J7),"",CR!J7+GU!J7+HO!J7+ES!J7+NI!J7+PA!J7+RD!J7)</f>
        <v>242748.38514749869</v>
      </c>
      <c r="K7" s="15">
        <f>IF(ISERR(+CR!K7+GU!K7+HO!K7+ES!K7+NI!K7+PA!K7+RD!K7),"",CR!K7+GU!K7+HO!K7+ES!K7+NI!K7+PA!K7+RD!K7)</f>
        <v>254907.47875554318</v>
      </c>
      <c r="L7" s="15">
        <f>IF(ISERR(+CR!L7+GU!L7+HO!L7+ES!L7+NI!L7+PA!L7+RD!L7),"",CR!L7+GU!L7+HO!L7+ES!L7+NI!L7+PA!L7+RD!L7)</f>
        <v>285455.62922388798</v>
      </c>
      <c r="M7" s="15">
        <f>IF(ISERR(+CR!M7+GU!M7+HO!M7+ES!M7+NI!M7+PA!M7+RD!M7),"",CR!M7+GU!M7+HO!M7+ES!M7+NI!M7+PA!M7+RD!M7)</f>
        <v>281500.96561596671</v>
      </c>
      <c r="N7" s="15">
        <f>IF(ISERR(+CR!N7+GU!N7+HO!N7+ES!N7+NI!N7+PA!N7+RD!N7),"",CR!N7+GU!N7+HO!N7+ES!N7+NI!N7+PA!N7+RD!N7)</f>
        <v>296043.45533594105</v>
      </c>
      <c r="O7" s="15">
        <f>IF(ISERR(+CR!O7+GU!O7+HO!O7+ES!O7+NI!O7+PA!O7+RD!O7),"",CR!O7+GU!O7+HO!O7+ES!O7+NI!O7+PA!O7+RD!O7)</f>
        <v>311495.48745495453</v>
      </c>
      <c r="P7" s="15">
        <f>IF(ISERR(+CR!P7+GU!P7+HO!P7+ES!P7+NI!P7+PA!P7+RD!P7),"",CR!P7+GU!P7+HO!P7+ES!P7+NI!P7+PA!P7+RD!P7)</f>
        <v>327922.09238017834</v>
      </c>
      <c r="Q7" s="15">
        <f>IF(ISERR(+CR!Q7+GU!Q7+HO!Q7+ES!Q7+NI!Q7+PA!Q7+RD!Q7),"",CR!Q7+GU!Q7+HO!Q7+ES!Q7+NI!Q7+PA!Q7+RD!Q7)</f>
        <v>367384.70893944445</v>
      </c>
      <c r="R7" s="15">
        <f>IF(ISERR(+CR!R7+GU!R7+HO!R7+ES!R7+NI!R7+PA!R7+RD!R7),"",CR!R7+GU!R7+HO!R7+ES!R7+NI!R7+PA!R7+RD!R7)</f>
        <v>363984.78523556853</v>
      </c>
      <c r="S7" s="15">
        <f>IF(ISERR(+CR!S7+GU!S7+HO!S7+ES!S7+NI!S7+PA!S7+RD!S7),"",CR!S7+GU!S7+HO!S7+ES!S7+NI!S7+PA!S7+RD!S7)</f>
        <v>383777.84358194994</v>
      </c>
      <c r="T7" s="15">
        <f>IF(ISERR(+CR!T7+GU!T7+HO!T7+ES!T7+NI!T7+PA!T7+RD!T7),"",CR!T7+GU!T7+HO!T7+ES!T7+NI!T7+PA!T7+RD!T7)</f>
        <v>404860.34315119969</v>
      </c>
      <c r="U7" s="15">
        <f>IF(ISERR(+CR!U7+GU!U7+HO!U7+ES!U7+NI!U7+PA!U7+RD!U7),"",CR!U7+GU!U7+HO!U7+ES!U7+NI!U7+PA!U7+RD!U7)</f>
        <v>427327.01281213888</v>
      </c>
      <c r="V7" s="15">
        <f>IF(ISERR(+CR!V7+GU!V7+HO!V7+ES!V7+NI!V7+PA!V7+RD!V7),"",CR!V7+GU!V7+HO!V7+ES!V7+NI!V7+PA!V7+RD!V7)</f>
        <v>478880.48810619873</v>
      </c>
      <c r="W7" s="15">
        <f>IF(ISERR(+CR!W7+GU!W7+HO!W7+ES!W7+NI!W7+PA!W7+RD!W7),"",CR!W7+GU!W7+HO!W7+ES!W7+NI!W7+PA!W7+RD!W7)</f>
        <v>5852232.2171065221</v>
      </c>
      <c r="AC7" s="25" t="s">
        <v>55</v>
      </c>
      <c r="AD7" s="25">
        <f>CR!AD7+GU!AD7+HO!AD7+ES!AD7+NI!AD7+PA!AD7+RD!AD7</f>
        <v>1293</v>
      </c>
      <c r="AE7" s="9">
        <v>1293</v>
      </c>
    </row>
    <row r="8" spans="1:31" x14ac:dyDescent="0.25">
      <c r="A8" s="34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8"/>
      <c r="AC8" s="25" t="s">
        <v>56</v>
      </c>
      <c r="AD8" s="25">
        <f>CR!AD8+GU!AD8+HO!AD8+ES!AD8+NI!AD8+PA!AD8+RD!AD8</f>
        <v>612</v>
      </c>
      <c r="AE8" s="9">
        <v>612</v>
      </c>
    </row>
    <row r="9" spans="1:31" x14ac:dyDescent="0.25">
      <c r="A9" s="31" t="str">
        <f>CONCATENATE("2.1.2 Establish ",AD2," ha of forest protection zones.")</f>
        <v>2.1.2 Establish 4160 ha of forest protection zones.</v>
      </c>
      <c r="B9" s="4" t="s">
        <v>4</v>
      </c>
      <c r="C9" s="11" t="str">
        <f>IF(ISERR(+CR!C9+GU!C9+HO!C9+ES!C9+NI!C9+PA!C9+RD!C9),"",CR!C9+GU!C9+HO!C9+ES!C9+NI!C9+PA!C9+RD!C9)</f>
        <v/>
      </c>
      <c r="D9" s="11">
        <f>IF(ISERR(+CR!D9+GU!D9+HO!D9+ES!D9+NI!D9+PA!D9+RD!D9),"",CR!D9+GU!D9+HO!D9+ES!D9+NI!D9+PA!D9+RD!D9)</f>
        <v>2342.2023532764597</v>
      </c>
      <c r="E9" s="11" t="str">
        <f>IF(ISERR(+CR!E9+GU!E9+HO!E9+ES!E9+NI!E9+PA!E9+RD!E9),"",CR!E9+GU!E9+HO!E9+ES!E9+NI!E9+PA!E9+RD!E9)</f>
        <v/>
      </c>
      <c r="F9" s="11">
        <f>IF(ISERR(+CR!F9+GU!F9+HO!F9+ES!F9+NI!F9+PA!F9+RD!F9),"",CR!F9+GU!F9+HO!F9+ES!F9+NI!F9+PA!F9+RD!F9)</f>
        <v>2567.2457564926008</v>
      </c>
      <c r="G9" s="11" t="str">
        <f>IF(ISERR(+CR!G9+GU!G9+HO!G9+ES!G9+NI!G9+PA!G9+RD!G9),"",CR!G9+GU!G9+HO!G9+ES!G9+NI!G9+PA!G9+RD!G9)</f>
        <v/>
      </c>
      <c r="H9" s="11">
        <f>IF(ISERR(+CR!H9+GU!H9+HO!H9+ES!H9+NI!H9+PA!H9+RD!H9),"",CR!H9+GU!H9+HO!H9+ES!H9+NI!H9+PA!H9+RD!H9)</f>
        <v>2819.1837069635394</v>
      </c>
      <c r="I9" s="11" t="str">
        <f>IF(ISERR(+CR!I9+GU!I9+HO!I9+ES!I9+NI!I9+PA!I9+RD!I9),"",CR!I9+GU!I9+HO!I9+ES!I9+NI!I9+PA!I9+RD!I9)</f>
        <v/>
      </c>
      <c r="J9" s="11">
        <f>IF(ISERR(+CR!J9+GU!J9+HO!J9+ES!J9+NI!J9+PA!J9+RD!J9),"",CR!J9+GU!J9+HO!J9+ES!J9+NI!J9+PA!J9+RD!J9)</f>
        <v>3101.8202247962463</v>
      </c>
      <c r="K9" s="11" t="str">
        <f>IF(ISERR(+CR!K9+GU!K9+HO!K9+ES!K9+NI!K9+PA!K9+RD!K9),"",CR!K9+GU!K9+HO!K9+ES!K9+NI!K9+PA!K9+RD!K9)</f>
        <v/>
      </c>
      <c r="L9" s="11">
        <f>IF(ISERR(+CR!L9+GU!L9+HO!L9+ES!L9+NI!L9+PA!L9+RD!L9),"",CR!L9+GU!L9+HO!L9+ES!L9+NI!L9+PA!L9+RD!L9)</f>
        <v>3419.5587754133048</v>
      </c>
      <c r="M9" s="11" t="str">
        <f>IF(ISERR(+CR!M9+GU!M9+HO!M9+ES!M9+NI!M9+PA!M9+RD!M9),"",CR!M9+GU!M9+HO!M9+ES!M9+NI!M9+PA!M9+RD!M9)</f>
        <v/>
      </c>
      <c r="N9" s="11">
        <f>IF(ISERR(+CR!N9+GU!N9+HO!N9+ES!N9+NI!N9+PA!N9+RD!N9),"",CR!N9+GU!N9+HO!N9+ES!N9+NI!N9+PA!N9+RD!N9)</f>
        <v>3777.5028483049409</v>
      </c>
      <c r="O9" s="11" t="str">
        <f>IF(ISERR(+CR!O9+GU!O9+HO!O9+ES!O9+NI!O9+PA!O9+RD!O9),"",CR!O9+GU!O9+HO!O9+ES!O9+NI!O9+PA!O9+RD!O9)</f>
        <v/>
      </c>
      <c r="P9" s="11">
        <f>IF(ISERR(+CR!P9+GU!P9+HO!P9+ES!P9+NI!P9+PA!P9+RD!P9),"",CR!P9+GU!P9+HO!P9+ES!P9+NI!P9+PA!P9+RD!P9)</f>
        <v>4181.5740218343171</v>
      </c>
      <c r="Q9" s="11" t="str">
        <f>IF(ISERR(+CR!Q9+GU!Q9+HO!Q9+ES!Q9+NI!Q9+PA!Q9+RD!Q9),"",CR!Q9+GU!Q9+HO!Q9+ES!Q9+NI!Q9+PA!Q9+RD!Q9)</f>
        <v/>
      </c>
      <c r="R9" s="11">
        <f>IF(ISERR(+CR!R9+GU!R9+HO!R9+ES!R9+NI!R9+PA!R9+RD!R9),"",CR!R9+GU!R9+HO!R9+ES!R9+NI!R9+PA!R9+RD!R9)</f>
        <v>4638.6506171536039</v>
      </c>
      <c r="S9" s="11" t="str">
        <f>IF(ISERR(+CR!S9+GU!S9+HO!S9+ES!S9+NI!S9+PA!S9+RD!S9),"",CR!S9+GU!S9+HO!S9+ES!S9+NI!S9+PA!S9+RD!S9)</f>
        <v/>
      </c>
      <c r="T9" s="11">
        <f>IF(ISERR(+CR!T9+GU!T9+HO!T9+ES!T9+NI!T9+PA!T9+RD!T9),"",CR!T9+GU!T9+HO!T9+ES!T9+NI!T9+PA!T9+RD!T9)</f>
        <v>5156.730601795246</v>
      </c>
      <c r="U9" s="11" t="str">
        <f>IF(ISERR(+CR!U9+GU!U9+HO!U9+ES!U9+NI!U9+PA!U9+RD!U9),"",CR!U9+GU!U9+HO!U9+ES!U9+NI!U9+PA!U9+RD!U9)</f>
        <v/>
      </c>
      <c r="V9" s="11">
        <f>IF(ISERR(+CR!V9+GU!V9+HO!V9+ES!V9+NI!V9+PA!V9+RD!V9),"",CR!V9+GU!V9+HO!V9+ES!V9+NI!V9+PA!V9+RD!V9)</f>
        <v>5745.1230619552625</v>
      </c>
      <c r="W9" s="17">
        <f>IF(ISERR(+CR!W9+GU!W9+HO!W9+ES!W9+NI!W9+PA!W9+RD!W9),"",CR!W9+GU!W9+HO!W9+ES!W9+NI!W9+PA!W9+RD!W9)</f>
        <v>37749.591967985521</v>
      </c>
      <c r="AC9" s="25" t="s">
        <v>57</v>
      </c>
      <c r="AD9" s="25">
        <f>CR!AD9+GU!AD9+HO!AD9+ES!AD9+NI!AD9+PA!AD9+RD!AD9</f>
        <v>1280</v>
      </c>
      <c r="AE9" s="9">
        <v>1280</v>
      </c>
    </row>
    <row r="10" spans="1:31" x14ac:dyDescent="0.25">
      <c r="A10" s="31"/>
      <c r="B10" s="4" t="s">
        <v>5</v>
      </c>
      <c r="C10" s="11" t="str">
        <f>IF(ISERR(+CR!C10+GU!C10+HO!C10+ES!C10+NI!C10+PA!C10+RD!C10),"",CR!C10+GU!C10+HO!C10+ES!C10+NI!C10+PA!C10+RD!C10)</f>
        <v/>
      </c>
      <c r="D10" s="11" t="str">
        <f>IF(ISERR(+CR!D10+GU!D10+HO!D10+ES!D10+NI!D10+PA!D10+RD!D10),"",CR!D10+GU!D10+HO!D10+ES!D10+NI!D10+PA!D10+RD!D10)</f>
        <v/>
      </c>
      <c r="E10" s="11" t="str">
        <f>IF(ISERR(+CR!E10+GU!E10+HO!E10+ES!E10+NI!E10+PA!E10+RD!E10),"",CR!E10+GU!E10+HO!E10+ES!E10+NI!E10+PA!E10+RD!E10)</f>
        <v/>
      </c>
      <c r="F10" s="11" t="str">
        <f>IF(ISERR(+CR!F10+GU!F10+HO!F10+ES!F10+NI!F10+PA!F10+RD!F10),"",CR!F10+GU!F10+HO!F10+ES!F10+NI!F10+PA!F10+RD!F10)</f>
        <v/>
      </c>
      <c r="G10" s="11">
        <f>IF(ISERR(+CR!G10+GU!G10+HO!G10+ES!G10+NI!G10+PA!G10+RD!G10),"",CR!G10+GU!G10+HO!G10+ES!G10+NI!G10+PA!G10+RD!G10)</f>
        <v>5175.3642960440739</v>
      </c>
      <c r="H10" s="11" t="str">
        <f>IF(ISERR(+CR!H10+GU!H10+HO!H10+ES!H10+NI!H10+PA!H10+RD!H10),"",CR!H10+GU!H10+HO!H10+ES!H10+NI!H10+PA!H10+RD!H10)</f>
        <v/>
      </c>
      <c r="I10" s="11" t="str">
        <f>IF(ISERR(+CR!I10+GU!I10+HO!I10+ES!I10+NI!I10+PA!I10+RD!I10),"",CR!I10+GU!I10+HO!I10+ES!I10+NI!I10+PA!I10+RD!I10)</f>
        <v/>
      </c>
      <c r="J10" s="11" t="str">
        <f>IF(ISERR(+CR!J10+GU!J10+HO!J10+ES!J10+NI!J10+PA!J10+RD!J10),"",CR!J10+GU!J10+HO!J10+ES!J10+NI!J10+PA!J10+RD!J10)</f>
        <v/>
      </c>
      <c r="K10" s="11" t="str">
        <f>IF(ISERR(+CR!K10+GU!K10+HO!K10+ES!K10+NI!K10+PA!K10+RD!K10),"",CR!K10+GU!K10+HO!K10+ES!K10+NI!K10+PA!K10+RD!K10)</f>
        <v/>
      </c>
      <c r="L10" s="11">
        <f>IF(ISERR(+CR!L10+GU!L10+HO!L10+ES!L10+NI!L10+PA!L10+RD!L10),"",CR!L10+GU!L10+HO!L10+ES!L10+NI!L10+PA!L10+RD!L10)</f>
        <v>6234.5147080186189</v>
      </c>
      <c r="M10" s="11" t="str">
        <f>IF(ISERR(+CR!M10+GU!M10+HO!M10+ES!M10+NI!M10+PA!M10+RD!M10),"",CR!M10+GU!M10+HO!M10+ES!M10+NI!M10+PA!M10+RD!M10)</f>
        <v/>
      </c>
      <c r="N10" s="11" t="str">
        <f>IF(ISERR(+CR!N10+GU!N10+HO!N10+ES!N10+NI!N10+PA!N10+RD!N10),"",CR!N10+GU!N10+HO!N10+ES!N10+NI!N10+PA!N10+RD!N10)</f>
        <v/>
      </c>
      <c r="O10" s="11" t="str">
        <f>IF(ISERR(+CR!O10+GU!O10+HO!O10+ES!O10+NI!O10+PA!O10+RD!O10),"",CR!O10+GU!O10+HO!O10+ES!O10+NI!O10+PA!O10+RD!O10)</f>
        <v/>
      </c>
      <c r="P10" s="11" t="str">
        <f>IF(ISERR(+CR!P10+GU!P10+HO!P10+ES!P10+NI!P10+PA!P10+RD!P10),"",CR!P10+GU!P10+HO!P10+ES!P10+NI!P10+PA!P10+RD!P10)</f>
        <v/>
      </c>
      <c r="Q10" s="11">
        <f>IF(ISERR(+CR!Q10+GU!Q10+HO!Q10+ES!Q10+NI!Q10+PA!Q10+RD!Q10),"",CR!Q10+GU!Q10+HO!Q10+ES!Q10+NI!Q10+PA!Q10+RD!Q10)</f>
        <v>7538.2621806704483</v>
      </c>
      <c r="R10" s="11" t="str">
        <f>IF(ISERR(+CR!R10+GU!R10+HO!R10+ES!R10+NI!R10+PA!R10+RD!R10),"",CR!R10+GU!R10+HO!R10+ES!R10+NI!R10+PA!R10+RD!R10)</f>
        <v/>
      </c>
      <c r="S10" s="11" t="str">
        <f>IF(ISERR(+CR!S10+GU!S10+HO!S10+ES!S10+NI!S10+PA!S10+RD!S10),"",CR!S10+GU!S10+HO!S10+ES!S10+NI!S10+PA!S10+RD!S10)</f>
        <v/>
      </c>
      <c r="T10" s="11" t="str">
        <f>IF(ISERR(+CR!T10+GU!T10+HO!T10+ES!T10+NI!T10+PA!T10+RD!T10),"",CR!T10+GU!T10+HO!T10+ES!T10+NI!T10+PA!T10+RD!T10)</f>
        <v/>
      </c>
      <c r="U10" s="11" t="str">
        <f>IF(ISERR(+CR!U10+GU!U10+HO!U10+ES!U10+NI!U10+PA!U10+RD!U10),"",CR!U10+GU!U10+HO!U10+ES!U10+NI!U10+PA!U10+RD!U10)</f>
        <v/>
      </c>
      <c r="V10" s="11">
        <f>IF(ISERR(+CR!V10+GU!V10+HO!V10+ES!V10+NI!V10+PA!V10+RD!V10),"",CR!V10+GU!V10+HO!V10+ES!V10+NI!V10+PA!V10+RD!V10)</f>
        <v>9147.3980126215647</v>
      </c>
      <c r="W10" s="17">
        <f>IF(ISERR(+CR!W10+GU!W10+HO!W10+ES!W10+NI!W10+PA!W10+RD!W10),"",CR!W10+GU!W10+HO!W10+ES!W10+NI!W10+PA!W10+RD!W10)</f>
        <v>28095.539197354708</v>
      </c>
      <c r="AC10" s="25" t="s">
        <v>58</v>
      </c>
      <c r="AD10" s="25">
        <f>CR!AD10+GU!AD10+HO!AD10+ES!AD10+NI!AD10+PA!AD10+RD!AD10</f>
        <v>1280</v>
      </c>
      <c r="AE10" s="9">
        <v>1280</v>
      </c>
    </row>
    <row r="11" spans="1:31" x14ac:dyDescent="0.25">
      <c r="A11" s="31"/>
      <c r="B11" s="4" t="s">
        <v>6</v>
      </c>
      <c r="C11" s="11">
        <f>IF(ISERR(+CR!C11+GU!C11+HO!C11+ES!C11+NI!C11+PA!C11+RD!C11),"",CR!C11+GU!C11+HO!C11+ES!C11+NI!C11+PA!C11+RD!C11)</f>
        <v>7462.3996591724654</v>
      </c>
      <c r="D11" s="11">
        <f>IF(ISERR(+CR!D11+GU!D11+HO!D11+ES!D11+NI!D11+PA!D11+RD!D11),"",CR!D11+GU!D11+HO!D11+ES!D11+NI!D11+PA!D11+RD!D11)</f>
        <v>7807.3411775881978</v>
      </c>
      <c r="E11" s="11">
        <f>IF(ISERR(+CR!E11+GU!E11+HO!E11+ES!E11+NI!E11+PA!E11+RD!E11),"",CR!E11+GU!E11+HO!E11+ES!E11+NI!E11+PA!E11+RD!E11)</f>
        <v>8171.9300238564247</v>
      </c>
      <c r="F11" s="11">
        <f>IF(ISERR(+CR!F11+GU!F11+HO!F11+ES!F11+NI!F11+PA!F11+RD!F11),"",CR!F11+GU!F11+HO!F11+ES!F11+NI!F11+PA!F11+RD!F11)</f>
        <v>8557.4858549753353</v>
      </c>
      <c r="G11" s="11">
        <f>IF(ISERR(+CR!G11+GU!G11+HO!G11+ES!G11+NI!G11+PA!G11+RD!G11),"",CR!G11+GU!G11+HO!G11+ES!G11+NI!G11+PA!G11+RD!G11)</f>
        <v>8965.4271343146975</v>
      </c>
      <c r="H11" s="11">
        <f>IF(ISERR(+CR!H11+GU!H11+HO!H11+ES!H11+NI!H11+PA!H11+RD!H11),"",CR!H11+GU!H11+HO!H11+ES!H11+NI!H11+PA!H11+RD!H11)</f>
        <v>9397.2790232117968</v>
      </c>
      <c r="I11" s="11">
        <f>IF(ISERR(+CR!I11+GU!I11+HO!I11+ES!I11+NI!I11+PA!I11+RD!I11),"",CR!I11+GU!I11+HO!I11+ES!I11+NI!I11+PA!I11+RD!I11)</f>
        <v>9854.6819267749379</v>
      </c>
      <c r="J11" s="11">
        <f>IF(ISERR(+CR!J11+GU!J11+HO!J11+ES!J11+NI!J11+PA!J11+RD!J11),"",CR!J11+GU!J11+HO!J11+ES!J11+NI!J11+PA!J11+RD!J11)</f>
        <v>10339.400749320819</v>
      </c>
      <c r="K11" s="11">
        <f>IF(ISERR(+CR!K11+GU!K11+HO!K11+ES!K11+NI!K11+PA!K11+RD!K11),"",CR!K11+GU!K11+HO!K11+ES!K11+NI!K11+PA!K11+RD!K11)</f>
        <v>10853.334919630384</v>
      </c>
      <c r="L11" s="11">
        <f>IF(ISERR(+CR!L11+GU!L11+HO!L11+ES!L11+NI!L11+PA!L11+RD!L11),"",CR!L11+GU!L11+HO!L11+ES!L11+NI!L11+PA!L11+RD!L11)</f>
        <v>11398.529251377682</v>
      </c>
      <c r="M11" s="11">
        <f>IF(ISERR(+CR!M11+GU!M11+HO!M11+ES!M11+NI!M11+PA!M11+RD!M11),"",CR!M11+GU!M11+HO!M11+ES!M11+NI!M11+PA!M11+RD!M11)</f>
        <v>11977.18570970431</v>
      </c>
      <c r="N11" s="11">
        <f>IF(ISERR(+CR!N11+GU!N11+HO!N11+ES!N11+NI!N11+PA!N11+RD!N11),"",CR!N11+GU!N11+HO!N11+ES!N11+NI!N11+PA!N11+RD!N11)</f>
        <v>12591.676161016469</v>
      </c>
      <c r="O11" s="11">
        <f>IF(ISERR(+CR!O11+GU!O11+HO!O11+ES!O11+NI!O11+PA!O11+RD!O11),"",CR!O11+GU!O11+HO!O11+ES!O11+NI!O11+PA!O11+RD!O11)</f>
        <v>13244.556189715413</v>
      </c>
      <c r="P11" s="11">
        <f>IF(ISERR(+CR!P11+GU!P11+HO!P11+ES!P11+NI!P11+PA!P11+RD!P11),"",CR!P11+GU!P11+HO!P11+ES!P11+NI!P11+PA!P11+RD!P11)</f>
        <v>13938.580072781058</v>
      </c>
      <c r="Q11" s="11">
        <f>IF(ISERR(+CR!Q11+GU!Q11+HO!Q11+ES!Q11+NI!Q11+PA!Q11+RD!Q11),"",CR!Q11+GU!Q11+HO!Q11+ES!Q11+NI!Q11+PA!Q11+RD!Q11)</f>
        <v>14676.717010962737</v>
      </c>
      <c r="R11" s="11">
        <f>IF(ISERR(+CR!R11+GU!R11+HO!R11+ES!R11+NI!R11+PA!R11+RD!R11),"",CR!R11+GU!R11+HO!R11+ES!R11+NI!R11+PA!R11+RD!R11)</f>
        <v>15462.168723845347</v>
      </c>
      <c r="S11" s="11">
        <f>IF(ISERR(+CR!S11+GU!S11+HO!S11+ES!S11+NI!S11+PA!S11+RD!S11),"",CR!S11+GU!S11+HO!S11+ES!S11+NI!S11+PA!S11+RD!S11)</f>
        <v>16298.38852531237</v>
      </c>
      <c r="T11" s="11">
        <f>IF(ISERR(+CR!T11+GU!T11+HO!T11+ES!T11+NI!T11+PA!T11+RD!T11),"",CR!T11+GU!T11+HO!T11+ES!T11+NI!T11+PA!T11+RD!T11)</f>
        <v>17189.102005984154</v>
      </c>
      <c r="U11" s="11">
        <f>IF(ISERR(+CR!U11+GU!U11+HO!U11+ES!U11+NI!U11+PA!U11+RD!U11),"",CR!U11+GU!U11+HO!U11+ES!U11+NI!U11+PA!U11+RD!U11)</f>
        <v>18138.329460140561</v>
      </c>
      <c r="V11" s="11">
        <f>IF(ISERR(+CR!V11+GU!V11+HO!V11+ES!V11+NI!V11+PA!V11+RD!V11),"",CR!V11+GU!V11+HO!V11+ES!V11+NI!V11+PA!V11+RD!V11)</f>
        <v>19150.410206517539</v>
      </c>
      <c r="W11" s="17">
        <f>IF(ISERR(+CR!W11+GU!W11+HO!W11+ES!W11+NI!W11+PA!W11+RD!W11),"",CR!W11+GU!W11+HO!W11+ES!W11+NI!W11+PA!W11+RD!W11)</f>
        <v>245474.92378620274</v>
      </c>
      <c r="AC11" s="25" t="s">
        <v>59</v>
      </c>
      <c r="AD11" s="25">
        <f>CR!AD11+GU!AD11+HO!AD11+ES!AD11+NI!AD11+PA!AD11+RD!AD11</f>
        <v>129</v>
      </c>
      <c r="AE11" s="9">
        <v>129</v>
      </c>
    </row>
    <row r="12" spans="1:31" s="20" customFormat="1" x14ac:dyDescent="0.25">
      <c r="A12" s="31"/>
      <c r="B12" s="12" t="s">
        <v>2</v>
      </c>
      <c r="C12" s="17">
        <f>IF(ISERR(+CR!C12+GU!C12+HO!C12+ES!C12+NI!C12+PA!C12+RD!C12),"",CR!C12+GU!C12+HO!C12+ES!C12+NI!C12+PA!C12+RD!C12)</f>
        <v>7462.3996591724654</v>
      </c>
      <c r="D12" s="17">
        <f>IF(ISERR(+CR!D12+GU!D12+HO!D12+ES!D12+NI!D12+PA!D12+RD!D12),"",CR!D12+GU!D12+HO!D12+ES!D12+NI!D12+PA!D12+RD!D12)</f>
        <v>10149.543530864657</v>
      </c>
      <c r="E12" s="17">
        <f>IF(ISERR(+CR!E12+GU!E12+HO!E12+ES!E12+NI!E12+PA!E12+RD!E12),"",CR!E12+GU!E12+HO!E12+ES!E12+NI!E12+PA!E12+RD!E12)</f>
        <v>8171.9300238564247</v>
      </c>
      <c r="F12" s="17">
        <f>IF(ISERR(+CR!F12+GU!F12+HO!F12+ES!F12+NI!F12+PA!F12+RD!F12),"",CR!F12+GU!F12+HO!F12+ES!F12+NI!F12+PA!F12+RD!F12)</f>
        <v>11124.731611467936</v>
      </c>
      <c r="G12" s="17">
        <f>IF(ISERR(+CR!G12+GU!G12+HO!G12+ES!G12+NI!G12+PA!G12+RD!G12),"",CR!G12+GU!G12+HO!G12+ES!G12+NI!G12+PA!G12+RD!G12)</f>
        <v>14140.791430358771</v>
      </c>
      <c r="H12" s="17">
        <f>IF(ISERR(+CR!H12+GU!H12+HO!H12+ES!H12+NI!H12+PA!H12+RD!H12),"",CR!H12+GU!H12+HO!H12+ES!H12+NI!H12+PA!H12+RD!H12)</f>
        <v>12216.462730175337</v>
      </c>
      <c r="I12" s="17">
        <f>IF(ISERR(+CR!I12+GU!I12+HO!I12+ES!I12+NI!I12+PA!I12+RD!I12),"",CR!I12+GU!I12+HO!I12+ES!I12+NI!I12+PA!I12+RD!I12)</f>
        <v>9854.6819267749379</v>
      </c>
      <c r="J12" s="17">
        <f>IF(ISERR(+CR!J12+GU!J12+HO!J12+ES!J12+NI!J12+PA!J12+RD!J12),"",CR!J12+GU!J12+HO!J12+ES!J12+NI!J12+PA!J12+RD!J12)</f>
        <v>13441.220974117065</v>
      </c>
      <c r="K12" s="17">
        <f>IF(ISERR(+CR!K12+GU!K12+HO!K12+ES!K12+NI!K12+PA!K12+RD!K12),"",CR!K12+GU!K12+HO!K12+ES!K12+NI!K12+PA!K12+RD!K12)</f>
        <v>10853.334919630384</v>
      </c>
      <c r="L12" s="17">
        <f>IF(ISERR(+CR!L12+GU!L12+HO!L12+ES!L12+NI!L12+PA!L12+RD!L12),"",CR!L12+GU!L12+HO!L12+ES!L12+NI!L12+PA!L12+RD!L12)</f>
        <v>21052.602734809607</v>
      </c>
      <c r="M12" s="17">
        <f>IF(ISERR(+CR!M12+GU!M12+HO!M12+ES!M12+NI!M12+PA!M12+RD!M12),"",CR!M12+GU!M12+HO!M12+ES!M12+NI!M12+PA!M12+RD!M12)</f>
        <v>11977.18570970431</v>
      </c>
      <c r="N12" s="17">
        <f>IF(ISERR(+CR!N12+GU!N12+HO!N12+ES!N12+NI!N12+PA!N12+RD!N12),"",CR!N12+GU!N12+HO!N12+ES!N12+NI!N12+PA!N12+RD!N12)</f>
        <v>16369.179009321411</v>
      </c>
      <c r="O12" s="17">
        <f>IF(ISERR(+CR!O12+GU!O12+HO!O12+ES!O12+NI!O12+PA!O12+RD!O12),"",CR!O12+GU!O12+HO!O12+ES!O12+NI!O12+PA!O12+RD!O12)</f>
        <v>13244.556189715413</v>
      </c>
      <c r="P12" s="17">
        <f>IF(ISERR(+CR!P12+GU!P12+HO!P12+ES!P12+NI!P12+PA!P12+RD!P12),"",CR!P12+GU!P12+HO!P12+ES!P12+NI!P12+PA!P12+RD!P12)</f>
        <v>18120.154094615376</v>
      </c>
      <c r="Q12" s="17">
        <f>IF(ISERR(+CR!Q12+GU!Q12+HO!Q12+ES!Q12+NI!Q12+PA!Q12+RD!Q12),"",CR!Q12+GU!Q12+HO!Q12+ES!Q12+NI!Q12+PA!Q12+RD!Q12)</f>
        <v>22214.979191633185</v>
      </c>
      <c r="R12" s="17">
        <f>IF(ISERR(+CR!R12+GU!R12+HO!R12+ES!R12+NI!R12+PA!R12+RD!R12),"",CR!R12+GU!R12+HO!R12+ES!R12+NI!R12+PA!R12+RD!R12)</f>
        <v>20100.819340998954</v>
      </c>
      <c r="S12" s="17">
        <f>IF(ISERR(+CR!S12+GU!S12+HO!S12+ES!S12+NI!S12+PA!S12+RD!S12),"",CR!S12+GU!S12+HO!S12+ES!S12+NI!S12+PA!S12+RD!S12)</f>
        <v>16298.38852531237</v>
      </c>
      <c r="T12" s="17">
        <f>IF(ISERR(+CR!T12+GU!T12+HO!T12+ES!T12+NI!T12+PA!T12+RD!T12),"",CR!T12+GU!T12+HO!T12+ES!T12+NI!T12+PA!T12+RD!T12)</f>
        <v>22345.832607779401</v>
      </c>
      <c r="U12" s="17">
        <f>IF(ISERR(+CR!U12+GU!U12+HO!U12+ES!U12+NI!U12+PA!U12+RD!U12),"",CR!U12+GU!U12+HO!U12+ES!U12+NI!U12+PA!U12+RD!U12)</f>
        <v>18138.329460140561</v>
      </c>
      <c r="V12" s="17">
        <f>IF(ISERR(+CR!V12+GU!V12+HO!V12+ES!V12+NI!V12+PA!V12+RD!V12),"",CR!V12+GU!V12+HO!V12+ES!V12+NI!V12+PA!V12+RD!V12)</f>
        <v>34042.931281094367</v>
      </c>
      <c r="W12" s="17">
        <f>IF(ISERR(+CR!W12+GU!W12+HO!W12+ES!W12+NI!W12+PA!W12+RD!W12),"",CR!W12+GU!W12+HO!W12+ES!W12+NI!W12+PA!W12+RD!W12)</f>
        <v>311320.05495154293</v>
      </c>
      <c r="AC12" s="24" t="s">
        <v>60</v>
      </c>
      <c r="AD12" s="25">
        <f>CR!AD12+GU!AD12+HO!AD12+ES!AD12+NI!AD12+PA!AD12+RD!AD12</f>
        <v>36</v>
      </c>
      <c r="AE12" s="20">
        <v>36</v>
      </c>
    </row>
    <row r="13" spans="1:31" x14ac:dyDescent="0.25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AC13" s="25" t="s">
        <v>61</v>
      </c>
      <c r="AD13" s="25">
        <f>CR!AD13+GU!AD13+HO!AD13+ES!AD13+NI!AD13+PA!AD13+RD!AD13</f>
        <v>118</v>
      </c>
      <c r="AE13" s="9">
        <v>118</v>
      </c>
    </row>
    <row r="14" spans="1:31" x14ac:dyDescent="0.25">
      <c r="A14" s="34" t="str">
        <f>CONCATENATE("2.1.3 Protect and restore ",AD3," ha of natural forest in major recharge areas and riparian zones.")</f>
        <v>2.1.3 Protect and restore 1820 ha of natural forest in major recharge areas and riparian zones.</v>
      </c>
      <c r="B14" s="7" t="s">
        <v>4</v>
      </c>
      <c r="C14" s="13" t="str">
        <f>IF(ISERR(+CR!C14+GU!C14+HO!C14+ES!C14+NI!C14+PA!C14+RD!C14),"",CR!C14+GU!C14+HO!C14+ES!C14+NI!C14+PA!C14+RD!C14)</f>
        <v/>
      </c>
      <c r="D14" s="13">
        <f>IF(ISERR(+CR!D14+GU!D14+HO!D14+ES!D14+NI!D14+PA!D14+RD!D14),"",CR!D14+GU!D14+HO!D14+ES!D14+NI!D14+PA!D14+RD!D14)</f>
        <v>1017.7337923797738</v>
      </c>
      <c r="E14" s="13" t="str">
        <f>IF(ISERR(+CR!E14+GU!E14+HO!E14+ES!E14+NI!E14+PA!E14+RD!E14),"",CR!E14+GU!E14+HO!E14+ES!E14+NI!E14+PA!E14+RD!E14)</f>
        <v/>
      </c>
      <c r="F14" s="13">
        <f>IF(ISERR(+CR!F14+GU!F14+HO!F14+ES!F14+NI!F14+PA!F14+RD!F14),"",CR!F14+GU!F14+HO!F14+ES!F14+NI!F14+PA!F14+RD!F14)</f>
        <v>1115.6201917194444</v>
      </c>
      <c r="G14" s="13" t="str">
        <f>IF(ISERR(+CR!G14+GU!G14+HO!G14+ES!G14+NI!G14+PA!G14+RD!G14),"",CR!G14+GU!G14+HO!G14+ES!G14+NI!G14+PA!G14+RD!G14)</f>
        <v/>
      </c>
      <c r="H14" s="13">
        <f>IF(ISERR(+CR!H14+GU!H14+HO!H14+ES!H14+NI!H14+PA!H14+RD!H14),"",CR!H14+GU!H14+HO!H14+ES!H14+NI!H14+PA!H14+RD!H14)</f>
        <v>1225.1974194337024</v>
      </c>
      <c r="I14" s="13" t="str">
        <f>IF(ISERR(+CR!I14+GU!I14+HO!I14+ES!I14+NI!I14+PA!I14+RD!I14),"",CR!I14+GU!I14+HO!I14+ES!I14+NI!I14+PA!I14+RD!I14)</f>
        <v/>
      </c>
      <c r="J14" s="13">
        <f>IF(ISERR(+CR!J14+GU!J14+HO!J14+ES!J14+NI!J14+PA!J14+RD!J14),"",CR!J14+GU!J14+HO!J14+ES!J14+NI!J14+PA!J14+RD!J14)</f>
        <v>1348.1158315272578</v>
      </c>
      <c r="K14" s="13" t="str">
        <f>IF(ISERR(+CR!K14+GU!K14+HO!K14+ES!K14+NI!K14+PA!K14+RD!K14),"",CR!K14+GU!K14+HO!K14+ES!K14+NI!K14+PA!K14+RD!K14)</f>
        <v/>
      </c>
      <c r="L14" s="13">
        <f>IF(ISERR(+CR!L14+GU!L14+HO!L14+ES!L14+NI!L14+PA!L14+RD!L14),"",CR!L14+GU!L14+HO!L14+ES!L14+NI!L14+PA!L14+RD!L14)</f>
        <v>1486.2852162127488</v>
      </c>
      <c r="M14" s="13" t="str">
        <f>IF(ISERR(+CR!M14+GU!M14+HO!M14+ES!M14+NI!M14+PA!M14+RD!M14),"",CR!M14+GU!M14+HO!M14+ES!M14+NI!M14+PA!M14+RD!M14)</f>
        <v/>
      </c>
      <c r="N14" s="13">
        <f>IF(ISERR(+CR!N14+GU!N14+HO!N14+ES!N14+NI!N14+PA!N14+RD!N14),"",CR!N14+GU!N14+HO!N14+ES!N14+NI!N14+PA!N14+RD!N14)</f>
        <v>1641.9182213911211</v>
      </c>
      <c r="O14" s="13" t="str">
        <f>IF(ISERR(+CR!O14+GU!O14+HO!O14+ES!O14+NI!O14+PA!O14+RD!O14),"",CR!O14+GU!O14+HO!O14+ES!O14+NI!O14+PA!O14+RD!O14)</f>
        <v/>
      </c>
      <c r="P14" s="13">
        <f>IF(ISERR(+CR!P14+GU!P14+HO!P14+ES!P14+NI!P14+PA!P14+RD!P14),"",CR!P14+GU!P14+HO!P14+ES!P14+NI!P14+PA!P14+RD!P14)</f>
        <v>1817.5813171985524</v>
      </c>
      <c r="Q14" s="13" t="str">
        <f>IF(ISERR(+CR!Q14+GU!Q14+HO!Q14+ES!Q14+NI!Q14+PA!Q14+RD!Q14),"",CR!Q14+GU!Q14+HO!Q14+ES!Q14+NI!Q14+PA!Q14+RD!Q14)</f>
        <v/>
      </c>
      <c r="R14" s="13">
        <f>IF(ISERR(+CR!R14+GU!R14+HO!R14+ES!R14+NI!R14+PA!R14+RD!R14),"",CR!R14+GU!R14+HO!R14+ES!R14+NI!R14+PA!R14+RD!R14)</f>
        <v>2016.2546286588251</v>
      </c>
      <c r="S14" s="13" t="str">
        <f>IF(ISERR(+CR!S14+GU!S14+HO!S14+ES!S14+NI!S14+PA!S14+RD!S14),"",CR!S14+GU!S14+HO!S14+ES!S14+NI!S14+PA!S14+RD!S14)</f>
        <v/>
      </c>
      <c r="T14" s="13">
        <f>IF(ISERR(+CR!T14+GU!T14+HO!T14+ES!T14+NI!T14+PA!T14+RD!T14),"",CR!T14+GU!T14+HO!T14+ES!T14+NI!T14+PA!T14+RD!T14)</f>
        <v>2241.4022130418998</v>
      </c>
      <c r="U14" s="13" t="str">
        <f>IF(ISERR(+CR!U14+GU!U14+HO!U14+ES!U14+NI!U14+PA!U14+RD!U14),"",CR!U14+GU!U14+HO!U14+ES!U14+NI!U14+PA!U14+RD!U14)</f>
        <v/>
      </c>
      <c r="V14" s="13">
        <f>IF(ISERR(+CR!V14+GU!V14+HO!V14+ES!V14+NI!V14+PA!V14+RD!V14),"",CR!V14+GU!V14+HO!V14+ES!V14+NI!V14+PA!V14+RD!V14)</f>
        <v>2497.0546394268254</v>
      </c>
      <c r="W14" s="15">
        <f>IF(ISERR(+CR!W14+GU!W14+HO!W14+ES!W14+NI!W14+PA!W14+RD!W14),"",CR!W14+GU!W14+HO!W14+ES!W14+NI!W14+PA!W14+RD!W14)</f>
        <v>16407.163470990152</v>
      </c>
      <c r="AC14" s="25" t="s">
        <v>62</v>
      </c>
      <c r="AD14" s="25">
        <f>CR!AD14+GU!AD14+HO!AD14+ES!AD14+NI!AD14+PA!AD14+RD!AD14</f>
        <v>118</v>
      </c>
      <c r="AE14" s="9">
        <v>118</v>
      </c>
    </row>
    <row r="15" spans="1:31" x14ac:dyDescent="0.25">
      <c r="A15" s="34"/>
      <c r="B15" s="7" t="s">
        <v>6</v>
      </c>
      <c r="C15" s="13">
        <f>IF(ISERR(+CR!C15+GU!C15+HO!C15+ES!C15+NI!C15+PA!C15+RD!C15),"",CR!C15+GU!C15+HO!C15+ES!C15+NI!C15+PA!C15+RD!C15)</f>
        <v>3242.4020956775985</v>
      </c>
      <c r="D15" s="13">
        <f>IF(ISERR(+CR!D15+GU!D15+HO!D15+ES!D15+NI!D15+PA!D15+RD!D15),"",CR!D15+GU!D15+HO!D15+ES!D15+NI!D15+PA!D15+RD!D15)</f>
        <v>3392.4459745992458</v>
      </c>
      <c r="E15" s="13">
        <f>IF(ISERR(+CR!E15+GU!E15+HO!E15+ES!E15+NI!E15+PA!E15+RD!E15),"",CR!E15+GU!E15+HO!E15+ES!E15+NI!E15+PA!E15+RD!E15)</f>
        <v>3551.0323447001251</v>
      </c>
      <c r="F15" s="13">
        <f>IF(ISERR(+CR!F15+GU!F15+HO!F15+ES!F15+NI!F15+PA!F15+RD!F15),"",CR!F15+GU!F15+HO!F15+ES!F15+NI!F15+PA!F15+RD!F15)</f>
        <v>3718.7339723981486</v>
      </c>
      <c r="G15" s="13">
        <f>IF(ISERR(+CR!G15+GU!G15+HO!G15+ES!G15+NI!G15+PA!G15+RD!G15),"",CR!G15+GU!G15+HO!G15+ES!G15+NI!G15+PA!G15+RD!G15)</f>
        <v>3896.1664086297997</v>
      </c>
      <c r="H15" s="13">
        <f>IF(ISERR(+CR!H15+GU!H15+HO!H15+ES!H15+NI!H15+PA!H15+RD!H15),"",CR!H15+GU!H15+HO!H15+ES!H15+NI!H15+PA!H15+RD!H15)</f>
        <v>4083.9913981123404</v>
      </c>
      <c r="I15" s="13">
        <f>IF(ISERR(+CR!I15+GU!I15+HO!I15+ES!I15+NI!I15+PA!I15+RD!I15),"",CR!I15+GU!I15+HO!I15+ES!I15+NI!I15+PA!I15+RD!I15)</f>
        <v>4282.9205706618241</v>
      </c>
      <c r="J15" s="13">
        <f>IF(ISERR(+CR!J15+GU!J15+HO!J15+ES!J15+NI!J15+PA!J15+RD!J15),"",CR!J15+GU!J15+HO!J15+ES!J15+NI!J15+PA!J15+RD!J15)</f>
        <v>4493.719438424192</v>
      </c>
      <c r="K15" s="13">
        <f>IF(ISERR(+CR!K15+GU!K15+HO!K15+ES!K15+NI!K15+PA!K15+RD!K15),"",CR!K15+GU!K15+HO!K15+ES!K15+NI!K15+PA!K15+RD!K15)</f>
        <v>4717.2117249221037</v>
      </c>
      <c r="L15" s="13">
        <f>IF(ISERR(+CR!L15+GU!L15+HO!L15+ES!L15+NI!L15+PA!L15+RD!L15),"",CR!L15+GU!L15+HO!L15+ES!L15+NI!L15+PA!L15+RD!L15)</f>
        <v>4954.2840540424959</v>
      </c>
      <c r="M15" s="13">
        <f>IF(ISERR(+CR!M15+GU!M15+HO!M15+ES!M15+NI!M15+PA!M15+RD!M15),"",CR!M15+GU!M15+HO!M15+ES!M15+NI!M15+PA!M15+RD!M15)</f>
        <v>5205.8910295044388</v>
      </c>
      <c r="N15" s="13">
        <f>IF(ISERR(+CR!N15+GU!N15+HO!N15+ES!N15+NI!N15+PA!N15+RD!N15),"",CR!N15+GU!N15+HO!N15+ES!N15+NI!N15+PA!N15+RD!N15)</f>
        <v>5473.0607379704043</v>
      </c>
      <c r="O15" s="13">
        <f>IF(ISERR(+CR!O15+GU!O15+HO!O15+ES!O15+NI!O15+PA!O15+RD!O15),"",CR!O15+GU!O15+HO!O15+ES!O15+NI!O15+PA!O15+RD!O15)</f>
        <v>5756.900711814862</v>
      </c>
      <c r="P15" s="13">
        <f>IF(ISERR(+CR!P15+GU!P15+HO!P15+ES!P15+NI!P15+PA!P15+RD!P15),"",CR!P15+GU!P15+HO!P15+ES!P15+NI!P15+PA!P15+RD!P15)</f>
        <v>6058.6043906618415</v>
      </c>
      <c r="Q15" s="13">
        <f>IF(ISERR(+CR!Q15+GU!Q15+HO!Q15+ES!Q15+NI!Q15+PA!Q15+RD!Q15),"",CR!Q15+GU!Q15+HO!Q15+ES!Q15+NI!Q15+PA!Q15+RD!Q15)</f>
        <v>6379.4581241692813</v>
      </c>
      <c r="R15" s="13">
        <f>IF(ISERR(+CR!R15+GU!R15+HO!R15+ES!R15+NI!R15+PA!R15+RD!R15),"",CR!R15+GU!R15+HO!R15+ES!R15+NI!R15+PA!R15+RD!R15)</f>
        <v>6720.848762196083</v>
      </c>
      <c r="S15" s="13">
        <f>IF(ISERR(+CR!S15+GU!S15+HO!S15+ES!S15+NI!S15+PA!S15+RD!S15),"",CR!S15+GU!S15+HO!S15+ES!S15+NI!S15+PA!S15+RD!S15)</f>
        <v>7084.2718824631074</v>
      </c>
      <c r="T15" s="13">
        <f>IF(ISERR(+CR!T15+GU!T15+HO!T15+ES!T15+NI!T15+PA!T15+RD!T15),"",CR!T15+GU!T15+HO!T15+ES!T15+NI!T15+PA!T15+RD!T15)</f>
        <v>7471.3407101396651</v>
      </c>
      <c r="U15" s="13">
        <f>IF(ISERR(+CR!U15+GU!U15+HO!U15+ES!U15+NI!U15+PA!U15+RD!U15),"",CR!U15+GU!U15+HO!U15+ES!U15+NI!U15+PA!U15+RD!U15)</f>
        <v>7883.7957884823491</v>
      </c>
      <c r="V15" s="13">
        <f>IF(ISERR(+CR!V15+GU!V15+HO!V15+ES!V15+NI!V15+PA!V15+RD!V15),"",CR!V15+GU!V15+HO!V15+ES!V15+NI!V15+PA!V15+RD!V15)</f>
        <v>8323.515464756083</v>
      </c>
      <c r="W15" s="15">
        <f>IF(ISERR(+CR!W15+GU!W15+HO!W15+ES!W15+NI!W15+PA!W15+RD!W15),"",CR!W15+GU!W15+HO!W15+ES!W15+NI!W15+PA!W15+RD!W15)</f>
        <v>106690.595584326</v>
      </c>
      <c r="AE15" s="9">
        <f>SUM(AE2:AE14)</f>
        <v>22141</v>
      </c>
    </row>
    <row r="16" spans="1:31" x14ac:dyDescent="0.25">
      <c r="A16" s="34"/>
      <c r="B16" s="7" t="s">
        <v>5</v>
      </c>
      <c r="C16" s="13" t="str">
        <f>IF(ISERR(+CR!C16+GU!C16+HO!C16+ES!C16+NI!C16+PA!C16+RD!C16),"",CR!C16+GU!C16+HO!C16+ES!C16+NI!C16+PA!C16+RD!C16)</f>
        <v/>
      </c>
      <c r="D16" s="13" t="str">
        <f>IF(ISERR(+CR!D16+GU!D16+HO!D16+ES!D16+NI!D16+PA!D16+RD!D16),"",CR!D16+GU!D16+HO!D16+ES!D16+NI!D16+PA!D16+RD!D16)</f>
        <v/>
      </c>
      <c r="E16" s="13" t="str">
        <f>IF(ISERR(+CR!E16+GU!E16+HO!E16+ES!E16+NI!E16+PA!E16+RD!E16),"",CR!E16+GU!E16+HO!E16+ES!E16+NI!E16+PA!E16+RD!E16)</f>
        <v/>
      </c>
      <c r="F16" s="13" t="str">
        <f>IF(ISERR(+CR!F16+GU!F16+HO!F16+ES!F16+NI!F16+PA!F16+RD!F16),"",CR!F16+GU!F16+HO!F16+ES!F16+NI!F16+PA!F16+RD!F16)</f>
        <v/>
      </c>
      <c r="G16" s="13">
        <f>IF(ISERR(+CR!G16+GU!G16+HO!G16+ES!G16+NI!G16+PA!G16+RD!G16),"",CR!G16+GU!G16+HO!G16+ES!G16+NI!G16+PA!G16+RD!G16)</f>
        <v>11316.496730337516</v>
      </c>
      <c r="H16" s="13" t="str">
        <f>IF(ISERR(+CR!H16+GU!H16+HO!H16+ES!H16+NI!H16+PA!H16+RD!H16),"",CR!H16+GU!H16+HO!H16+ES!H16+NI!H16+PA!H16+RD!H16)</f>
        <v/>
      </c>
      <c r="I16" s="13" t="str">
        <f>IF(ISERR(+CR!I16+GU!I16+HO!I16+ES!I16+NI!I16+PA!I16+RD!I16),"",CR!I16+GU!I16+HO!I16+ES!I16+NI!I16+PA!I16+RD!I16)</f>
        <v/>
      </c>
      <c r="J16" s="13" t="str">
        <f>IF(ISERR(+CR!J16+GU!J16+HO!J16+ES!J16+NI!J16+PA!J16+RD!J16),"",CR!J16+GU!J16+HO!J16+ES!J16+NI!J16+PA!J16+RD!J16)</f>
        <v/>
      </c>
      <c r="K16" s="13" t="str">
        <f>IF(ISERR(+CR!K16+GU!K16+HO!K16+ES!K16+NI!K16+PA!K16+RD!K16),"",CR!K16+GU!K16+HO!K16+ES!K16+NI!K16+PA!K16+RD!K16)</f>
        <v/>
      </c>
      <c r="L16" s="13">
        <f>IF(ISERR(+CR!L16+GU!L16+HO!L16+ES!L16+NI!L16+PA!L16+RD!L16),"",CR!L16+GU!L16+HO!L16+ES!L16+NI!L16+PA!L16+RD!L16)</f>
        <v>13629.178834900982</v>
      </c>
      <c r="M16" s="13" t="str">
        <f>IF(ISERR(+CR!M16+GU!M16+HO!M16+ES!M16+NI!M16+PA!M16+RD!M16),"",CR!M16+GU!M16+HO!M16+ES!M16+NI!M16+PA!M16+RD!M16)</f>
        <v/>
      </c>
      <c r="N16" s="13" t="str">
        <f>IF(ISERR(+CR!N16+GU!N16+HO!N16+ES!N16+NI!N16+PA!N16+RD!N16),"",CR!N16+GU!N16+HO!N16+ES!N16+NI!N16+PA!N16+RD!N16)</f>
        <v/>
      </c>
      <c r="O16" s="13" t="str">
        <f>IF(ISERR(+CR!O16+GU!O16+HO!O16+ES!O16+NI!O16+PA!O16+RD!O16),"",CR!O16+GU!O16+HO!O16+ES!O16+NI!O16+PA!O16+RD!O16)</f>
        <v/>
      </c>
      <c r="P16" s="13" t="str">
        <f>IF(ISERR(+CR!P16+GU!P16+HO!P16+ES!P16+NI!P16+PA!P16+RD!P16),"",CR!P16+GU!P16+HO!P16+ES!P16+NI!P16+PA!P16+RD!P16)</f>
        <v/>
      </c>
      <c r="Q16" s="13">
        <f>IF(ISERR(+CR!Q16+GU!Q16+HO!Q16+ES!Q16+NI!Q16+PA!Q16+RD!Q16),"",CR!Q16+GU!Q16+HO!Q16+ES!Q16+NI!Q16+PA!Q16+RD!Q16)</f>
        <v>16476.734020800508</v>
      </c>
      <c r="R16" s="13" t="str">
        <f>IF(ISERR(+CR!R16+GU!R16+HO!R16+ES!R16+NI!R16+PA!R16+RD!R16),"",CR!R16+GU!R16+HO!R16+ES!R16+NI!R16+PA!R16+RD!R16)</f>
        <v/>
      </c>
      <c r="S16" s="13" t="str">
        <f>IF(ISERR(+CR!S16+GU!S16+HO!S16+ES!S16+NI!S16+PA!S16+RD!S16),"",CR!S16+GU!S16+HO!S16+ES!S16+NI!S16+PA!S16+RD!S16)</f>
        <v/>
      </c>
      <c r="T16" s="13" t="str">
        <f>IF(ISERR(+CR!T16+GU!T16+HO!T16+ES!T16+NI!T16+PA!T16+RD!T16),"",CR!T16+GU!T16+HO!T16+ES!T16+NI!T16+PA!T16+RD!T16)</f>
        <v/>
      </c>
      <c r="U16" s="13" t="str">
        <f>IF(ISERR(+CR!U16+GU!U16+HO!U16+ES!U16+NI!U16+PA!U16+RD!U16),"",CR!U16+GU!U16+HO!U16+ES!U16+NI!U16+PA!U16+RD!U16)</f>
        <v/>
      </c>
      <c r="V16" s="13">
        <f>IF(ISERR(+CR!V16+GU!V16+HO!V16+ES!V16+NI!V16+PA!V16+RD!V16),"",CR!V16+GU!V16+HO!V16+ES!V16+NI!V16+PA!V16+RD!V16)</f>
        <v>19992.377123985516</v>
      </c>
      <c r="W16" s="15">
        <f>IF(ISERR(+CR!W16+GU!W16+HO!W16+ES!W16+NI!W16+PA!W16+RD!W16),"",CR!W16+GU!W16+HO!W16+ES!W16+NI!W16+PA!W16+RD!W16)</f>
        <v>61414.78671002452</v>
      </c>
      <c r="X16" s="9" t="s">
        <v>47</v>
      </c>
    </row>
    <row r="17" spans="1:23" x14ac:dyDescent="0.25">
      <c r="A17" s="34"/>
      <c r="B17" s="7" t="s">
        <v>7</v>
      </c>
      <c r="C17" s="13" t="str">
        <f>IF(ISERR(+CR!C17+GU!C17+HO!C17+ES!C17+NI!C17+PA!C17+RD!C17),"",CR!C17+GU!C17+HO!C17+ES!C17+NI!C17+PA!C17+RD!C17)</f>
        <v/>
      </c>
      <c r="D17" s="13">
        <f>IF(ISERR(+CR!D17+GU!D17+HO!D17+ES!D17+NI!D17+PA!D17+RD!D17),"",CR!D17+GU!D17+HO!D17+ES!D17+NI!D17+PA!D17+RD!D17)</f>
        <v>147819.73496897292</v>
      </c>
      <c r="E17" s="13" t="str">
        <f>IF(ISERR(+CR!E17+GU!E17+HO!E17+ES!E17+NI!E17+PA!E17+RD!E17),"",CR!E17+GU!E17+HO!E17+ES!E17+NI!E17+PA!E17+RD!E17)</f>
        <v/>
      </c>
      <c r="F17" s="13">
        <f>IF(ISERR(+CR!F17+GU!F17+HO!F17+ES!F17+NI!F17+PA!F17+RD!F17),"",CR!F17+GU!F17+HO!F17+ES!F17+NI!F17+PA!F17+RD!F17)</f>
        <v>159601.43824645667</v>
      </c>
      <c r="G17" s="13" t="str">
        <f>IF(ISERR(+CR!G17+GU!G17+HO!G17+ES!G17+NI!G17+PA!G17+RD!G17),"",CR!G17+GU!G17+HO!G17+ES!G17+NI!G17+PA!G17+RD!G17)</f>
        <v/>
      </c>
      <c r="H17" s="13">
        <f>IF(ISERR(+CR!H17+GU!H17+HO!H17+ES!H17+NI!H17+PA!H17+RD!H17),"",CR!H17+GU!H17+HO!H17+ES!H17+NI!H17+PA!H17+RD!H17)</f>
        <v>172482.78063270357</v>
      </c>
      <c r="I17" s="13" t="str">
        <f>IF(ISERR(+CR!I17+GU!I17+HO!I17+ES!I17+NI!I17+PA!I17+RD!I17),"",CR!I17+GU!I17+HO!I17+ES!I17+NI!I17+PA!I17+RD!I17)</f>
        <v/>
      </c>
      <c r="J17" s="13">
        <f>IF(ISERR(+CR!J17+GU!J17+HO!J17+ES!J17+NI!J17+PA!J17+RD!J17),"",CR!J17+GU!J17+HO!J17+ES!J17+NI!J17+PA!J17+RD!J17)</f>
        <v>186580.91537518421</v>
      </c>
      <c r="K17" s="13" t="str">
        <f>IF(ISERR(+CR!K17+GU!K17+HO!K17+ES!K17+NI!K17+PA!K17+RD!K17),"",CR!K17+GU!K17+HO!K17+ES!K17+NI!K17+PA!K17+RD!K17)</f>
        <v/>
      </c>
      <c r="L17" s="13">
        <f>IF(ISERR(+CR!L17+GU!L17+HO!L17+ES!L17+NI!L17+PA!L17+RD!L17),"",CR!L17+GU!L17+HO!L17+ES!L17+NI!L17+PA!L17+RD!L17)</f>
        <v>202027.11278886607</v>
      </c>
      <c r="M17" s="13" t="str">
        <f>IF(ISERR(+CR!M17+GU!M17+HO!M17+ES!M17+NI!M17+PA!M17+RD!M17),"",CR!M17+GU!M17+HO!M17+ES!M17+NI!M17+PA!M17+RD!M17)</f>
        <v/>
      </c>
      <c r="N17" s="13">
        <f>IF(ISERR(+CR!N17+GU!N17+HO!N17+ES!N17+NI!N17+PA!N17+RD!N17),"",CR!N17+GU!N17+HO!N17+ES!N17+NI!N17+PA!N17+RD!N17)</f>
        <v>218968.66487703568</v>
      </c>
      <c r="O17" s="13" t="str">
        <f>IF(ISERR(+CR!O17+GU!O17+HO!O17+ES!O17+NI!O17+PA!O17+RD!O17),"",CR!O17+GU!O17+HO!O17+ES!O17+NI!O17+PA!O17+RD!O17)</f>
        <v/>
      </c>
      <c r="P17" s="13">
        <f>IF(ISERR(+CR!P17+GU!P17+HO!P17+ES!P17+NI!P17+PA!P17+RD!P17),"",CR!P17+GU!P17+HO!P17+ES!P17+NI!P17+PA!P17+RD!P17)</f>
        <v>237571.07253226975</v>
      </c>
      <c r="Q17" s="13" t="str">
        <f>IF(ISERR(+CR!Q17+GU!Q17+HO!Q17+ES!Q17+NI!Q17+PA!Q17+RD!Q17),"",CR!Q17+GU!Q17+HO!Q17+ES!Q17+NI!Q17+PA!Q17+RD!Q17)</f>
        <v/>
      </c>
      <c r="R17" s="13">
        <f>IF(ISERR(+CR!R17+GU!R17+HO!R17+ES!R17+NI!R17+PA!R17+RD!R17),"",CR!R17+GU!R17+HO!R17+ES!R17+NI!R17+PA!R17+RD!R17)</f>
        <v>258020.56038392551</v>
      </c>
      <c r="S17" s="13" t="str">
        <f>IF(ISERR(+CR!S17+GU!S17+HO!S17+ES!S17+NI!S17+PA!S17+RD!S17),"",CR!S17+GU!S17+HO!S17+ES!S17+NI!S17+PA!S17+RD!S17)</f>
        <v/>
      </c>
      <c r="T17" s="13">
        <f>IF(ISERR(+CR!T17+GU!T17+HO!T17+ES!T17+NI!T17+PA!T17+RD!T17),"",CR!T17+GU!T17+HO!T17+ES!T17+NI!T17+PA!T17+RD!T17)</f>
        <v>280526.9719186349</v>
      </c>
      <c r="U17" s="13" t="str">
        <f>IF(ISERR(+CR!U17+GU!U17+HO!U17+ES!U17+NI!U17+PA!U17+RD!U17),"",CR!U17+GU!U17+HO!U17+ES!U17+NI!U17+PA!U17+RD!U17)</f>
        <v/>
      </c>
      <c r="V17" s="13">
        <f>IF(ISERR(+CR!V17+GU!V17+HO!V17+ES!V17+NI!V17+PA!V17+RD!V17),"",CR!V17+GU!V17+HO!V17+ES!V17+NI!V17+PA!V17+RD!V17)</f>
        <v>305327.10637185676</v>
      </c>
      <c r="W17" s="15">
        <f>IF(ISERR(+CR!W17+GU!W17+HO!W17+ES!W17+NI!W17+PA!W17+RD!W17),"",CR!W17+GU!W17+HO!W17+ES!W17+NI!W17+PA!W17+RD!W17)</f>
        <v>2169221.2692900244</v>
      </c>
    </row>
    <row r="18" spans="1:23" x14ac:dyDescent="0.25">
      <c r="A18" s="34"/>
      <c r="B18" s="7" t="s">
        <v>8</v>
      </c>
      <c r="C18" s="13">
        <f>IF(ISERR(+CR!C18+GU!C18+HO!C18+ES!C18+NI!C18+PA!C18+RD!C18),"",CR!C18+GU!C18+HO!C18+ES!C18+NI!C18+PA!C18+RD!C18)</f>
        <v>16493.297218030653</v>
      </c>
      <c r="D18" s="13">
        <f>IF(ISERR(+CR!D18+GU!D18+HO!D18+ES!D18+NI!D18+PA!D18+RD!D18),"",CR!D18+GU!D18+HO!D18+ES!D18+NI!D18+PA!D18+RD!D18)</f>
        <v>17119.266452529035</v>
      </c>
      <c r="E18" s="13">
        <f>IF(ISERR(+CR!E18+GU!E18+HO!E18+ES!E18+NI!E18+PA!E18+RD!E18),"",CR!E18+GU!E18+HO!E18+ES!E18+NI!E18+PA!E18+RD!E18)</f>
        <v>17772.534800267822</v>
      </c>
      <c r="F18" s="13">
        <f>IF(ISERR(+CR!F18+GU!F18+HO!F18+ES!F18+NI!F18+PA!F18+RD!F18),"",CR!F18+GU!F18+HO!F18+ES!F18+NI!F18+PA!F18+RD!F18)</f>
        <v>18454.426997679242</v>
      </c>
      <c r="G18" s="13">
        <f>IF(ISERR(+CR!G18+GU!G18+HO!G18+ES!G18+NI!G18+PA!G18+RD!G18),"",CR!G18+GU!G18+HO!G18+ES!G18+NI!G18+PA!G18+RD!G18)</f>
        <v>19166.338700360538</v>
      </c>
      <c r="H18" s="13" t="str">
        <f>IF(ISERR(+CR!H18+GU!H18+HO!H18+ES!H18+NI!H18+PA!H18+RD!H18),"",CR!H18+GU!H18+HO!H18+ES!H18+NI!H18+PA!H18+RD!H18)</f>
        <v/>
      </c>
      <c r="I18" s="13" t="str">
        <f>IF(ISERR(+CR!I18+GU!I18+HO!I18+ES!I18+NI!I18+PA!I18+RD!I18),"",CR!I18+GU!I18+HO!I18+ES!I18+NI!I18+PA!I18+RD!I18)</f>
        <v/>
      </c>
      <c r="J18" s="13" t="str">
        <f>IF(ISERR(+CR!J18+GU!J18+HO!J18+ES!J18+NI!J18+PA!J18+RD!J18),"",CR!J18+GU!J18+HO!J18+ES!J18+NI!J18+PA!J18+RD!J18)</f>
        <v/>
      </c>
      <c r="K18" s="13" t="str">
        <f>IF(ISERR(+CR!K18+GU!K18+HO!K18+ES!K18+NI!K18+PA!K18+RD!K18),"",CR!K18+GU!K18+HO!K18+ES!K18+NI!K18+PA!K18+RD!K18)</f>
        <v/>
      </c>
      <c r="L18" s="13" t="str">
        <f>IF(ISERR(+CR!L18+GU!L18+HO!L18+ES!L18+NI!L18+PA!L18+RD!L18),"",CR!L18+GU!L18+HO!L18+ES!L18+NI!L18+PA!L18+RD!L18)</f>
        <v/>
      </c>
      <c r="M18" s="13" t="str">
        <f>IF(ISERR(+CR!M18+GU!M18+HO!M18+ES!M18+NI!M18+PA!M18+RD!M18),"",CR!M18+GU!M18+HO!M18+ES!M18+NI!M18+PA!M18+RD!M18)</f>
        <v/>
      </c>
      <c r="N18" s="13" t="str">
        <f>IF(ISERR(+CR!N18+GU!N18+HO!N18+ES!N18+NI!N18+PA!N18+RD!N18),"",CR!N18+GU!N18+HO!N18+ES!N18+NI!N18+PA!N18+RD!N18)</f>
        <v/>
      </c>
      <c r="O18" s="13" t="str">
        <f>IF(ISERR(+CR!O18+GU!O18+HO!O18+ES!O18+NI!O18+PA!O18+RD!O18),"",CR!O18+GU!O18+HO!O18+ES!O18+NI!O18+PA!O18+RD!O18)</f>
        <v/>
      </c>
      <c r="P18" s="13" t="str">
        <f>IF(ISERR(+CR!P18+GU!P18+HO!P18+ES!P18+NI!P18+PA!P18+RD!P18),"",CR!P18+GU!P18+HO!P18+ES!P18+NI!P18+PA!P18+RD!P18)</f>
        <v/>
      </c>
      <c r="Q18" s="13" t="str">
        <f>IF(ISERR(+CR!Q18+GU!Q18+HO!Q18+ES!Q18+NI!Q18+PA!Q18+RD!Q18),"",CR!Q18+GU!Q18+HO!Q18+ES!Q18+NI!Q18+PA!Q18+RD!Q18)</f>
        <v/>
      </c>
      <c r="R18" s="13" t="str">
        <f>IF(ISERR(+CR!R18+GU!R18+HO!R18+ES!R18+NI!R18+PA!R18+RD!R18),"",CR!R18+GU!R18+HO!R18+ES!R18+NI!R18+PA!R18+RD!R18)</f>
        <v/>
      </c>
      <c r="S18" s="13" t="str">
        <f>IF(ISERR(+CR!S18+GU!S18+HO!S18+ES!S18+NI!S18+PA!S18+RD!S18),"",CR!S18+GU!S18+HO!S18+ES!S18+NI!S18+PA!S18+RD!S18)</f>
        <v/>
      </c>
      <c r="T18" s="13" t="str">
        <f>IF(ISERR(+CR!T18+GU!T18+HO!T18+ES!T18+NI!T18+PA!T18+RD!T18),"",CR!T18+GU!T18+HO!T18+ES!T18+NI!T18+PA!T18+RD!T18)</f>
        <v/>
      </c>
      <c r="U18" s="13" t="str">
        <f>IF(ISERR(+CR!U18+GU!U18+HO!U18+ES!U18+NI!U18+PA!U18+RD!U18),"",CR!U18+GU!U18+HO!U18+ES!U18+NI!U18+PA!U18+RD!U18)</f>
        <v/>
      </c>
      <c r="V18" s="13" t="str">
        <f>IF(ISERR(+CR!V18+GU!V18+HO!V18+ES!V18+NI!V18+PA!V18+RD!V18),"",CR!V18+GU!V18+HO!V18+ES!V18+NI!V18+PA!V18+RD!V18)</f>
        <v/>
      </c>
      <c r="W18" s="15">
        <f>IF(ISERR(+CR!W18+GU!W18+HO!W18+ES!W18+NI!W18+PA!W18+RD!W18),"",CR!W18+GU!W18+HO!W18+ES!W18+NI!W18+PA!W18+RD!W18)</f>
        <v>89005.864168867294</v>
      </c>
    </row>
    <row r="19" spans="1:23" s="20" customFormat="1" x14ac:dyDescent="0.25">
      <c r="A19" s="34"/>
      <c r="B19" s="14" t="s">
        <v>2</v>
      </c>
      <c r="C19" s="15">
        <f>IF(ISERR(+CR!C19+GU!C19+HO!C19+ES!C19+NI!C19+PA!C19+RD!C19),"",CR!C19+GU!C19+HO!C19+ES!C19+NI!C19+PA!C19+RD!C19)</f>
        <v>20030.610507826863</v>
      </c>
      <c r="D19" s="15">
        <f>IF(ISERR(+CR!D19+GU!D19+HO!D19+ES!D19+NI!D19+PA!D19+RD!D19),"",CR!D19+GU!D19+HO!D19+ES!D19+NI!D19+PA!D19+RD!D19)</f>
        <v>169349.18118848099</v>
      </c>
      <c r="E19" s="15">
        <f>IF(ISERR(+CR!E19+GU!E19+HO!E19+ES!E19+NI!E19+PA!E19+RD!E19),"",CR!E19+GU!E19+HO!E19+ES!E19+NI!E19+PA!E19+RD!E19)</f>
        <v>21323.567144967947</v>
      </c>
      <c r="F19" s="15">
        <f>IF(ISERR(+CR!F19+GU!F19+HO!F19+ES!F19+NI!F19+PA!F19+RD!F19),"",CR!F19+GU!F19+HO!F19+ES!F19+NI!F19+PA!F19+RD!F19)</f>
        <v>182890.21940825353</v>
      </c>
      <c r="G19" s="15">
        <f>IF(ISERR(+CR!G19+GU!G19+HO!G19+ES!G19+NI!G19+PA!G19+RD!G19),"",CR!G19+GU!G19+HO!G19+ES!G19+NI!G19+PA!G19+RD!G19)</f>
        <v>34379.001839327851</v>
      </c>
      <c r="H19" s="15">
        <f>IF(ISERR(+CR!H19+GU!H19+HO!H19+ES!H19+NI!H19+PA!H19+RD!H19),"",CR!H19+GU!H19+HO!H19+ES!H19+NI!H19+PA!H19+RD!H19)</f>
        <v>177791.96945024963</v>
      </c>
      <c r="I19" s="15">
        <f>IF(ISERR(+CR!I19+GU!I19+HO!I19+ES!I19+NI!I19+PA!I19+RD!I19),"",CR!I19+GU!I19+HO!I19+ES!I19+NI!I19+PA!I19+RD!I19)</f>
        <v>4282.9205706618241</v>
      </c>
      <c r="J19" s="15">
        <f>IF(ISERR(+CR!J19+GU!J19+HO!J19+ES!J19+NI!J19+PA!J19+RD!J19),"",CR!J19+GU!J19+HO!J19+ES!J19+NI!J19+PA!J19+RD!J19)</f>
        <v>192422.7506451357</v>
      </c>
      <c r="K19" s="15">
        <f>IF(ISERR(+CR!K19+GU!K19+HO!K19+ES!K19+NI!K19+PA!K19+RD!K19),"",CR!K19+GU!K19+HO!K19+ES!K19+NI!K19+PA!K19+RD!K19)</f>
        <v>4717.2117249221037</v>
      </c>
      <c r="L19" s="15">
        <f>IF(ISERR(+CR!L19+GU!L19+HO!L19+ES!L19+NI!L19+PA!L19+RD!L19),"",CR!L19+GU!L19+HO!L19+ES!L19+NI!L19+PA!L19+RD!L19)</f>
        <v>222096.86089402231</v>
      </c>
      <c r="M19" s="15">
        <f>IF(ISERR(+CR!M19+GU!M19+HO!M19+ES!M19+NI!M19+PA!M19+RD!M19),"",CR!M19+GU!M19+HO!M19+ES!M19+NI!M19+PA!M19+RD!M19)</f>
        <v>5205.8910295044388</v>
      </c>
      <c r="N19" s="15">
        <f>IF(ISERR(+CR!N19+GU!N19+HO!N19+ES!N19+NI!N19+PA!N19+RD!N19),"",CR!N19+GU!N19+HO!N19+ES!N19+NI!N19+PA!N19+RD!N19)</f>
        <v>226083.64383639724</v>
      </c>
      <c r="O19" s="15">
        <f>IF(ISERR(+CR!O19+GU!O19+HO!O19+ES!O19+NI!O19+PA!O19+RD!O19),"",CR!O19+GU!O19+HO!O19+ES!O19+NI!O19+PA!O19+RD!O19)</f>
        <v>5756.900711814862</v>
      </c>
      <c r="P19" s="15">
        <f>IF(ISERR(+CR!P19+GU!P19+HO!P19+ES!P19+NI!P19+PA!P19+RD!P19),"",CR!P19+GU!P19+HO!P19+ES!P19+NI!P19+PA!P19+RD!P19)</f>
        <v>245447.25824013012</v>
      </c>
      <c r="Q19" s="15">
        <f>IF(ISERR(+CR!Q19+GU!Q19+HO!Q19+ES!Q19+NI!Q19+PA!Q19+RD!Q19),"",CR!Q19+GU!Q19+HO!Q19+ES!Q19+NI!Q19+PA!Q19+RD!Q19)</f>
        <v>22856.192144969791</v>
      </c>
      <c r="R19" s="15">
        <f>IF(ISERR(+CR!R19+GU!R19+HO!R19+ES!R19+NI!R19+PA!R19+RD!R19),"",CR!R19+GU!R19+HO!R19+ES!R19+NI!R19+PA!R19+RD!R19)</f>
        <v>266757.66377478046</v>
      </c>
      <c r="S19" s="15">
        <f>IF(ISERR(+CR!S19+GU!S19+HO!S19+ES!S19+NI!S19+PA!S19+RD!S19),"",CR!S19+GU!S19+HO!S19+ES!S19+NI!S19+PA!S19+RD!S19)</f>
        <v>7084.2718824631074</v>
      </c>
      <c r="T19" s="15">
        <f>IF(ISERR(+CR!T19+GU!T19+HO!T19+ES!T19+NI!T19+PA!T19+RD!T19),"",CR!T19+GU!T19+HO!T19+ES!T19+NI!T19+PA!T19+RD!T19)</f>
        <v>290239.71484181646</v>
      </c>
      <c r="U19" s="15">
        <f>IF(ISERR(+CR!U19+GU!U19+HO!U19+ES!U19+NI!U19+PA!U19+RD!U19),"",CR!U19+GU!U19+HO!U19+ES!U19+NI!U19+PA!U19+RD!U19)</f>
        <v>7883.7957884823491</v>
      </c>
      <c r="V19" s="15">
        <f>IF(ISERR(+CR!V19+GU!V19+HO!V19+ES!V19+NI!V19+PA!V19+RD!V19),"",CR!V19+GU!V19+HO!V19+ES!V19+NI!V19+PA!V19+RD!V19)</f>
        <v>336140.05360002525</v>
      </c>
      <c r="W19" s="15">
        <f>IF(ISERR(+CR!W19+GU!W19+HO!W19+ES!W19+NI!W19+PA!W19+RD!W19),"",CR!W19+GU!W19+HO!W19+ES!W19+NI!W19+PA!W19+RD!W19)</f>
        <v>2442739.6792242322</v>
      </c>
    </row>
    <row r="20" spans="1:23" x14ac:dyDescent="0.25">
      <c r="A20" s="34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8"/>
    </row>
    <row r="21" spans="1:23" x14ac:dyDescent="0.25">
      <c r="A21" s="35" t="str">
        <f>CONCATENATE("2.1.4 Restore ",AD4," ha of forested areas across seven catchments.")</f>
        <v>2.1.4 Restore 5170 ha of forested areas across seven catchments.</v>
      </c>
      <c r="B21" s="4" t="s">
        <v>4</v>
      </c>
      <c r="C21" s="11" t="str">
        <f>IF(ISERR(+CR!C21+GU!C21+HO!C21+ES!C21+NI!C21+PA!C21+RD!C21),"",CR!C21+GU!C21+HO!C21+ES!C21+NI!C21+PA!C21+RD!C21)</f>
        <v/>
      </c>
      <c r="D21" s="11">
        <f>IF(ISERR(+CR!D21+GU!D21+HO!D21+ES!D21+NI!D21+PA!D21+RD!D21),"",CR!D21+GU!D21+HO!D21+ES!D21+NI!D21+PA!D21+RD!D21)</f>
        <v>2986.4165626828467</v>
      </c>
      <c r="E21" s="11" t="str">
        <f>IF(ISERR(+CR!E21+GU!E21+HO!E21+ES!E21+NI!E21+PA!E21+RD!E21),"",CR!E21+GU!E21+HO!E21+ES!E21+NI!E21+PA!E21+RD!E21)</f>
        <v/>
      </c>
      <c r="F21" s="11">
        <f>IF(ISERR(+CR!F21+GU!F21+HO!F21+ES!F21+NI!F21+PA!F21+RD!F21),"",CR!F21+GU!F21+HO!F21+ES!F21+NI!F21+PA!F21+RD!F21)</f>
        <v>3261.781092259122</v>
      </c>
      <c r="G21" s="11" t="str">
        <f>IF(ISERR(+CR!G21+GU!G21+HO!G21+ES!G21+NI!G21+PA!G21+RD!G21),"",CR!G21+GU!G21+HO!G21+ES!G21+NI!G21+PA!G21+RD!G21)</f>
        <v/>
      </c>
      <c r="H21" s="11">
        <f>IF(ISERR(+CR!H21+GU!H21+HO!H21+ES!H21+NI!H21+PA!H21+RD!H21),"",CR!H21+GU!H21+HO!H21+ES!H21+NI!H21+PA!H21+RD!H21)</f>
        <v>3568.5632738836148</v>
      </c>
      <c r="I21" s="11" t="str">
        <f>IF(ISERR(+CR!I21+GU!I21+HO!I21+ES!I21+NI!I21+PA!I21+RD!I21),"",CR!I21+GU!I21+HO!I21+ES!I21+NI!I21+PA!I21+RD!I21)</f>
        <v/>
      </c>
      <c r="J21" s="11">
        <f>IF(ISERR(+CR!J21+GU!J21+HO!J21+ES!J21+NI!J21+PA!J21+RD!J21),"",CR!J21+GU!J21+HO!J21+ES!J21+NI!J21+PA!J21+RD!J21)</f>
        <v>3911.0297414861484</v>
      </c>
      <c r="K21" s="11" t="str">
        <f>IF(ISERR(+CR!K21+GU!K21+HO!K21+ES!K21+NI!K21+PA!K21+RD!K21),"",CR!K21+GU!K21+HO!K21+ES!K21+NI!K21+PA!K21+RD!K21)</f>
        <v/>
      </c>
      <c r="L21" s="11">
        <f>IF(ISERR(+CR!L21+GU!L21+HO!L21+ES!L21+NI!L21+PA!L21+RD!L21),"",CR!L21+GU!L21+HO!L21+ES!L21+NI!L21+PA!L21+RD!L21)</f>
        <v>4294.0993973542163</v>
      </c>
      <c r="M21" s="11" t="str">
        <f>IF(ISERR(+CR!M21+GU!M21+HO!M21+ES!M21+NI!M21+PA!M21+RD!M21),"",CR!M21+GU!M21+HO!M21+ES!M21+NI!M21+PA!M21+RD!M21)</f>
        <v/>
      </c>
      <c r="N21" s="11">
        <f>IF(ISERR(+CR!N21+GU!N21+HO!N21+ES!N21+NI!N21+PA!N21+RD!N21),"",CR!N21+GU!N21+HO!N21+ES!N21+NI!N21+PA!N21+RD!N21)</f>
        <v>4723.4505723881939</v>
      </c>
      <c r="O21" s="11" t="str">
        <f>IF(ISERR(+CR!O21+GU!O21+HO!O21+ES!O21+NI!O21+PA!O21+RD!O21),"",CR!O21+GU!O21+HO!O21+ES!O21+NI!O21+PA!O21+RD!O21)</f>
        <v/>
      </c>
      <c r="P21" s="11">
        <f>IF(ISERR(+CR!P21+GU!P21+HO!P21+ES!P21+NI!P21+PA!P21+RD!P21),"",CR!P21+GU!P21+HO!P21+ES!P21+NI!P21+PA!P21+RD!P21)</f>
        <v>5205.6465480940615</v>
      </c>
      <c r="Q21" s="11" t="str">
        <f>IF(ISERR(+CR!Q21+GU!Q21+HO!Q21+ES!Q21+NI!Q21+PA!Q21+RD!Q21),"",CR!Q21+GU!Q21+HO!Q21+ES!Q21+NI!Q21+PA!Q21+RD!Q21)</f>
        <v/>
      </c>
      <c r="R21" s="11">
        <f>IF(ISERR(+CR!R21+GU!R21+HO!R21+ES!R21+NI!R21+PA!R21+RD!R21),"",CR!R21+GU!R21+HO!R21+ES!R21+NI!R21+PA!R21+RD!R21)</f>
        <v>5748.2826657204296</v>
      </c>
      <c r="S21" s="11" t="str">
        <f>IF(ISERR(+CR!S21+GU!S21+HO!S21+ES!S21+NI!S21+PA!S21+RD!S21),"",CR!S21+GU!S21+HO!S21+ES!S21+NI!S21+PA!S21+RD!S21)</f>
        <v/>
      </c>
      <c r="T21" s="11">
        <f>IF(ISERR(+CR!T21+GU!T21+HO!T21+ES!T21+NI!T21+PA!T21+RD!T21),"",CR!T21+GU!T21+HO!T21+ES!T21+NI!T21+PA!T21+RD!T21)</f>
        <v>6360.1588232051145</v>
      </c>
      <c r="U21" s="11" t="str">
        <f>IF(ISERR(+CR!U21+GU!U21+HO!U21+ES!U21+NI!U21+PA!U21+RD!U21),"",CR!U21+GU!U21+HO!U21+ES!U21+NI!U21+PA!U21+RD!U21)</f>
        <v/>
      </c>
      <c r="V21" s="11">
        <f>IF(ISERR(+CR!V21+GU!V21+HO!V21+ES!V21+NI!V21+PA!V21+RD!V21),"",CR!V21+GU!V21+HO!V21+ES!V21+NI!V21+PA!V21+RD!V21)</f>
        <v>7051.4818394571585</v>
      </c>
      <c r="W21" s="17">
        <f>IF(ISERR(+CR!W21+GU!W21+HO!W21+ES!W21+NI!W21+PA!W21+RD!W21),"",CR!W21+GU!W21+HO!W21+ES!W21+NI!W21+PA!W21+RD!W21)</f>
        <v>47110.910516530908</v>
      </c>
    </row>
    <row r="22" spans="1:23" x14ac:dyDescent="0.25">
      <c r="A22" s="35"/>
      <c r="B22" s="4" t="s">
        <v>6</v>
      </c>
      <c r="C22" s="11">
        <f>IF(ISERR(+CR!C22+GU!C22+HO!C22+ES!C22+NI!C22+PA!C22+RD!C22),"",CR!C22+GU!C22+HO!C22+ES!C22+NI!C22+PA!C22+RD!C22)</f>
        <v>9531.1271351960204</v>
      </c>
      <c r="D22" s="11">
        <f>IF(ISERR(+CR!D22+GU!D22+HO!D22+ES!D22+NI!D22+PA!D22+RD!D22),"",CR!D22+GU!D22+HO!D22+ES!D22+NI!D22+PA!D22+RD!D22)</f>
        <v>9954.7218756094881</v>
      </c>
      <c r="E22" s="11">
        <f>IF(ISERR(+CR!E22+GU!E22+HO!E22+ES!E22+NI!E22+PA!E22+RD!E22),"",CR!E22+GU!E22+HO!E22+ES!E22+NI!E22+PA!E22+RD!E22)</f>
        <v>10401.384684591192</v>
      </c>
      <c r="F22" s="11">
        <f>IF(ISERR(+CR!F22+GU!F22+HO!F22+ES!F22+NI!F22+PA!F22+RD!F22),"",CR!F22+GU!F22+HO!F22+ES!F22+NI!F22+PA!F22+RD!F22)</f>
        <v>10872.603640863739</v>
      </c>
      <c r="G22" s="11">
        <f>IF(ISERR(+CR!G22+GU!G22+HO!G22+ES!G22+NI!G22+PA!G22+RD!G22),"",CR!G22+GU!G22+HO!G22+ES!G22+NI!G22+PA!G22+RD!G22)</f>
        <v>11369.974855281816</v>
      </c>
      <c r="H22" s="11">
        <f>IF(ISERR(+CR!H22+GU!H22+HO!H22+ES!H22+NI!H22+PA!H22+RD!H22),"",CR!H22+GU!H22+HO!H22+ES!H22+NI!H22+PA!H22+RD!H22)</f>
        <v>11895.21091294538</v>
      </c>
      <c r="I22" s="11">
        <f>IF(ISERR(+CR!I22+GU!I22+HO!I22+ES!I22+NI!I22+PA!I22+RD!I22),"",CR!I22+GU!I22+HO!I22+ES!I22+NI!I22+PA!I22+RD!I22)</f>
        <v>12450.1500045799</v>
      </c>
      <c r="J22" s="11">
        <f>IF(ISERR(+CR!J22+GU!J22+HO!J22+ES!J22+NI!J22+PA!J22+RD!J22),"",CR!J22+GU!J22+HO!J22+ES!J22+NI!J22+PA!J22+RD!J22)</f>
        <v>13036.76580495383</v>
      </c>
      <c r="K22" s="11">
        <f>IF(ISERR(+CR!K22+GU!K22+HO!K22+ES!K22+NI!K22+PA!K22+RD!K22),"",CR!K22+GU!K22+HO!K22+ES!K22+NI!K22+PA!K22+RD!K22)</f>
        <v>13657.178161024431</v>
      </c>
      <c r="L22" s="11">
        <f>IF(ISERR(+CR!L22+GU!L22+HO!L22+ES!L22+NI!L22+PA!L22+RD!L22),"",CR!L22+GU!L22+HO!L22+ES!L22+NI!L22+PA!L22+RD!L22)</f>
        <v>14313.664657847386</v>
      </c>
      <c r="M22" s="11">
        <f>IF(ISERR(+CR!M22+GU!M22+HO!M22+ES!M22+NI!M22+PA!M22+RD!M22),"",CR!M22+GU!M22+HO!M22+ES!M22+NI!M22+PA!M22+RD!M22)</f>
        <v>15008.673136090159</v>
      </c>
      <c r="N22" s="11">
        <f>IF(ISERR(+CR!N22+GU!N22+HO!N22+ES!N22+NI!N22+PA!N22+RD!N22),"",CR!N22+GU!N22+HO!N22+ES!N22+NI!N22+PA!N22+RD!N22)</f>
        <v>15744.835241293982</v>
      </c>
      <c r="O22" s="11">
        <f>IF(ISERR(+CR!O22+GU!O22+HO!O22+ES!O22+NI!O22+PA!O22+RD!O22),"",CR!O22+GU!O22+HO!O22+ES!O22+NI!O22+PA!O22+RD!O22)</f>
        <v>16524.98109187742</v>
      </c>
      <c r="P22" s="11">
        <f>IF(ISERR(+CR!P22+GU!P22+HO!P22+ES!P22+NI!P22+PA!P22+RD!P22),"",CR!P22+GU!P22+HO!P22+ES!P22+NI!P22+PA!P22+RD!P22)</f>
        <v>17352.155160313538</v>
      </c>
      <c r="Q22" s="11">
        <f>IF(ISERR(+CR!Q22+GU!Q22+HO!Q22+ES!Q22+NI!Q22+PA!Q22+RD!Q22),"",CR!Q22+GU!Q22+HO!Q22+ES!Q22+NI!Q22+PA!Q22+RD!Q22)</f>
        <v>18229.633469993511</v>
      </c>
      <c r="R22" s="11">
        <f>IF(ISERR(+CR!R22+GU!R22+HO!R22+ES!R22+NI!R22+PA!R22+RD!R22),"",CR!R22+GU!R22+HO!R22+ES!R22+NI!R22+PA!R22+RD!R22)</f>
        <v>19160.9422190681</v>
      </c>
      <c r="S22" s="11">
        <f>IF(ISERR(+CR!S22+GU!S22+HO!S22+ES!S22+NI!S22+PA!S22+RD!S22),"",CR!S22+GU!S22+HO!S22+ES!S22+NI!S22+PA!S22+RD!S22)</f>
        <v>20149.877952095347</v>
      </c>
      <c r="T22" s="11">
        <f>IF(ISERR(+CR!T22+GU!T22+HO!T22+ES!T22+NI!T22+PA!T22+RD!T22),"",CR!T22+GU!T22+HO!T22+ES!T22+NI!T22+PA!T22+RD!T22)</f>
        <v>21200.529410683717</v>
      </c>
      <c r="U22" s="11">
        <f>IF(ISERR(+CR!U22+GU!U22+HO!U22+ES!U22+NI!U22+PA!U22+RD!U22),"",CR!U22+GU!U22+HO!U22+ES!U22+NI!U22+PA!U22+RD!U22)</f>
        <v>22317.30120557694</v>
      </c>
      <c r="V22" s="11">
        <f>IF(ISERR(+CR!V22+GU!V22+HO!V22+ES!V22+NI!V22+PA!V22+RD!V22),"",CR!V22+GU!V22+HO!V22+ES!V22+NI!V22+PA!V22+RD!V22)</f>
        <v>23504.939464857194</v>
      </c>
      <c r="W22" s="17">
        <f>IF(ISERR(+CR!W22+GU!W22+HO!W22+ES!W22+NI!W22+PA!W22+RD!W22),"",CR!W22+GU!W22+HO!W22+ES!W22+NI!W22+PA!W22+RD!W22)</f>
        <v>306676.6500847431</v>
      </c>
    </row>
    <row r="23" spans="1:23" x14ac:dyDescent="0.25">
      <c r="A23" s="35"/>
      <c r="B23" s="4" t="s">
        <v>5</v>
      </c>
      <c r="C23" s="11" t="str">
        <f>IF(ISERR(+CR!C23+GU!C23+HO!C23+ES!C23+NI!C23+PA!C23+RD!C23),"",CR!C23+GU!C23+HO!C23+ES!C23+NI!C23+PA!C23+RD!C23)</f>
        <v/>
      </c>
      <c r="D23" s="11" t="str">
        <f>IF(ISERR(+CR!D23+GU!D23+HO!D23+ES!D23+NI!D23+PA!D23+RD!D23),"",CR!D23+GU!D23+HO!D23+ES!D23+NI!D23+PA!D23+RD!D23)</f>
        <v/>
      </c>
      <c r="E23" s="11" t="str">
        <f>IF(ISERR(+CR!E23+GU!E23+HO!E23+ES!E23+NI!E23+PA!E23+RD!E23),"",CR!E23+GU!E23+HO!E23+ES!E23+NI!E23+PA!E23+RD!E23)</f>
        <v/>
      </c>
      <c r="F23" s="11" t="str">
        <f>IF(ISERR(+CR!F23+GU!F23+HO!F23+ES!F23+NI!F23+PA!F23+RD!F23),"",CR!F23+GU!F23+HO!F23+ES!F23+NI!F23+PA!F23+RD!F23)</f>
        <v/>
      </c>
      <c r="G23" s="11">
        <f>IF(ISERR(+CR!G23+GU!G23+HO!G23+ES!G23+NI!G23+PA!G23+RD!G23),"",CR!G23+GU!G23+HO!G23+ES!G23+NI!G23+PA!G23+RD!G23)</f>
        <v>6370.4174326663488</v>
      </c>
      <c r="H23" s="11" t="str">
        <f>IF(ISERR(+CR!H23+GU!H23+HO!H23+ES!H23+NI!H23+PA!H23+RD!H23),"",CR!H23+GU!H23+HO!H23+ES!H23+NI!H23+PA!H23+RD!H23)</f>
        <v/>
      </c>
      <c r="I23" s="11" t="str">
        <f>IF(ISERR(+CR!I23+GU!I23+HO!I23+ES!I23+NI!I23+PA!I23+RD!I23),"",CR!I23+GU!I23+HO!I23+ES!I23+NI!I23+PA!I23+RD!I23)</f>
        <v/>
      </c>
      <c r="J23" s="11" t="str">
        <f>IF(ISERR(+CR!J23+GU!J23+HO!J23+ES!J23+NI!J23+PA!J23+RD!J23),"",CR!J23+GU!J23+HO!J23+ES!J23+NI!J23+PA!J23+RD!J23)</f>
        <v/>
      </c>
      <c r="K23" s="11" t="str">
        <f>IF(ISERR(+CR!K23+GU!K23+HO!K23+ES!K23+NI!K23+PA!K23+RD!K23),"",CR!K23+GU!K23+HO!K23+ES!K23+NI!K23+PA!K23+RD!K23)</f>
        <v/>
      </c>
      <c r="L23" s="11">
        <f>IF(ISERR(+CR!L23+GU!L23+HO!L23+ES!L23+NI!L23+PA!L23+RD!L23),"",CR!L23+GU!L23+HO!L23+ES!L23+NI!L23+PA!L23+RD!L23)</f>
        <v>7612.7165413197463</v>
      </c>
      <c r="M23" s="11" t="str">
        <f>IF(ISERR(+CR!M23+GU!M23+HO!M23+ES!M23+NI!M23+PA!M23+RD!M23),"",CR!M23+GU!M23+HO!M23+ES!M23+NI!M23+PA!M23+RD!M23)</f>
        <v/>
      </c>
      <c r="N23" s="11" t="str">
        <f>IF(ISERR(+CR!N23+GU!N23+HO!N23+ES!N23+NI!N23+PA!N23+RD!N23),"",CR!N23+GU!N23+HO!N23+ES!N23+NI!N23+PA!N23+RD!N23)</f>
        <v/>
      </c>
      <c r="O23" s="11" t="str">
        <f>IF(ISERR(+CR!O23+GU!O23+HO!O23+ES!O23+NI!O23+PA!O23+RD!O23),"",CR!O23+GU!O23+HO!O23+ES!O23+NI!O23+PA!O23+RD!O23)</f>
        <v/>
      </c>
      <c r="P23" s="11" t="str">
        <f>IF(ISERR(+CR!P23+GU!P23+HO!P23+ES!P23+NI!P23+PA!P23+RD!P23),"",CR!P23+GU!P23+HO!P23+ES!P23+NI!P23+PA!P23+RD!P23)</f>
        <v/>
      </c>
      <c r="Q23" s="11">
        <f>IF(ISERR(+CR!Q23+GU!Q23+HO!Q23+ES!Q23+NI!Q23+PA!Q23+RD!Q23),"",CR!Q23+GU!Q23+HO!Q23+ES!Q23+NI!Q23+PA!Q23+RD!Q23)</f>
        <v>9131.0365170976966</v>
      </c>
      <c r="R23" s="11" t="str">
        <f>IF(ISERR(+CR!R23+GU!R23+HO!R23+ES!R23+NI!R23+PA!R23+RD!R23),"",CR!R23+GU!R23+HO!R23+ES!R23+NI!R23+PA!R23+RD!R23)</f>
        <v/>
      </c>
      <c r="S23" s="11" t="str">
        <f>IF(ISERR(+CR!S23+GU!S23+HO!S23+ES!S23+NI!S23+PA!S23+RD!S23),"",CR!S23+GU!S23+HO!S23+ES!S23+NI!S23+PA!S23+RD!S23)</f>
        <v/>
      </c>
      <c r="T23" s="11" t="str">
        <f>IF(ISERR(+CR!T23+GU!T23+HO!T23+ES!T23+NI!T23+PA!T23+RD!T23),"",CR!T23+GU!T23+HO!T23+ES!T23+NI!T23+PA!T23+RD!T23)</f>
        <v/>
      </c>
      <c r="U23" s="11" t="str">
        <f>IF(ISERR(+CR!U23+GU!U23+HO!U23+ES!U23+NI!U23+PA!U23+RD!U23),"",CR!U23+GU!U23+HO!U23+ES!U23+NI!U23+PA!U23+RD!U23)</f>
        <v/>
      </c>
      <c r="V23" s="11">
        <f>IF(ISERR(+CR!V23+GU!V23+HO!V23+ES!V23+NI!V23+PA!V23+RD!V23),"",CR!V23+GU!V23+HO!V23+ES!V23+NI!V23+PA!V23+RD!V23)</f>
        <v>10991.921576959103</v>
      </c>
      <c r="W23" s="17">
        <f>IF(ISERR(+CR!W23+GU!W23+HO!W23+ES!W23+NI!W23+PA!W23+RD!W23),"",CR!W23+GU!W23+HO!W23+ES!W23+NI!W23+PA!W23+RD!W23)</f>
        <v>34106.092068042897</v>
      </c>
    </row>
    <row r="24" spans="1:23" x14ac:dyDescent="0.25">
      <c r="A24" s="35"/>
      <c r="B24" s="4" t="s">
        <v>8</v>
      </c>
      <c r="C24" s="11">
        <f>IF(ISERR(+CR!C24+GU!C24+HO!C24+ES!C24+NI!C24+PA!C24+RD!C24),"",CR!C24+GU!C24+HO!C24+ES!C24+NI!C24+PA!C24+RD!C24)</f>
        <v>54035.249415282582</v>
      </c>
      <c r="D24" s="11">
        <f>IF(ISERR(+CR!D24+GU!D24+HO!D24+ES!D24+NI!D24+PA!D24+RD!D24),"",CR!D24+GU!D24+HO!D24+ES!D24+NI!D24+PA!D24+RD!D24)</f>
        <v>56000.738565934058</v>
      </c>
      <c r="E24" s="11">
        <f>IF(ISERR(+CR!E24+GU!E24+HO!E24+ES!E24+NI!E24+PA!E24+RD!E24),"",CR!E24+GU!E24+HO!E24+ES!E24+NI!E24+PA!E24+RD!E24)</f>
        <v>58048.763340061734</v>
      </c>
      <c r="F24" s="11">
        <f>IF(ISERR(+CR!F24+GU!F24+HO!F24+ES!F24+NI!F24+PA!F24+RD!F24),"",CR!F24+GU!F24+HO!F24+ES!F24+NI!F24+PA!F24+RD!F24)</f>
        <v>60183.20566266276</v>
      </c>
      <c r="G24" s="11">
        <f>IF(ISERR(+CR!G24+GU!G24+HO!G24+ES!G24+NI!G24+PA!G24+RD!G24),"",CR!G24+GU!G24+HO!G24+ES!G24+NI!G24+PA!G24+RD!G24)</f>
        <v>62408.150324459864</v>
      </c>
      <c r="H24" s="11" t="str">
        <f>IF(ISERR(+CR!H24+GU!H24+HO!H24+ES!H24+NI!H24+PA!H24+RD!H24),"",CR!H24+GU!H24+HO!H24+ES!H24+NI!H24+PA!H24+RD!H24)</f>
        <v/>
      </c>
      <c r="I24" s="11" t="str">
        <f>IF(ISERR(+CR!I24+GU!I24+HO!I24+ES!I24+NI!I24+PA!I24+RD!I24),"",CR!I24+GU!I24+HO!I24+ES!I24+NI!I24+PA!I24+RD!I24)</f>
        <v/>
      </c>
      <c r="J24" s="11" t="str">
        <f>IF(ISERR(+CR!J24+GU!J24+HO!J24+ES!J24+NI!J24+PA!J24+RD!J24),"",CR!J24+GU!J24+HO!J24+ES!J24+NI!J24+PA!J24+RD!J24)</f>
        <v/>
      </c>
      <c r="K24" s="11" t="str">
        <f>IF(ISERR(+CR!K24+GU!K24+HO!K24+ES!K24+NI!K24+PA!K24+RD!K24),"",CR!K24+GU!K24+HO!K24+ES!K24+NI!K24+PA!K24+RD!K24)</f>
        <v/>
      </c>
      <c r="L24" s="11" t="str">
        <f>IF(ISERR(+CR!L24+GU!L24+HO!L24+ES!L24+NI!L24+PA!L24+RD!L24),"",CR!L24+GU!L24+HO!L24+ES!L24+NI!L24+PA!L24+RD!L24)</f>
        <v/>
      </c>
      <c r="M24" s="11" t="str">
        <f>IF(ISERR(+CR!M24+GU!M24+HO!M24+ES!M24+NI!M24+PA!M24+RD!M24),"",CR!M24+GU!M24+HO!M24+ES!M24+NI!M24+PA!M24+RD!M24)</f>
        <v/>
      </c>
      <c r="N24" s="11" t="str">
        <f>IF(ISERR(+CR!N24+GU!N24+HO!N24+ES!N24+NI!N24+PA!N24+RD!N24),"",CR!N24+GU!N24+HO!N24+ES!N24+NI!N24+PA!N24+RD!N24)</f>
        <v/>
      </c>
      <c r="O24" s="11" t="str">
        <f>IF(ISERR(+CR!O24+GU!O24+HO!O24+ES!O24+NI!O24+PA!O24+RD!O24),"",CR!O24+GU!O24+HO!O24+ES!O24+NI!O24+PA!O24+RD!O24)</f>
        <v/>
      </c>
      <c r="P24" s="11" t="str">
        <f>IF(ISERR(+CR!P24+GU!P24+HO!P24+ES!P24+NI!P24+PA!P24+RD!P24),"",CR!P24+GU!P24+HO!P24+ES!P24+NI!P24+PA!P24+RD!P24)</f>
        <v/>
      </c>
      <c r="Q24" s="11" t="str">
        <f>IF(ISERR(+CR!Q24+GU!Q24+HO!Q24+ES!Q24+NI!Q24+PA!Q24+RD!Q24),"",CR!Q24+GU!Q24+HO!Q24+ES!Q24+NI!Q24+PA!Q24+RD!Q24)</f>
        <v/>
      </c>
      <c r="R24" s="11" t="str">
        <f>IF(ISERR(+CR!R24+GU!R24+HO!R24+ES!R24+NI!R24+PA!R24+RD!R24),"",CR!R24+GU!R24+HO!R24+ES!R24+NI!R24+PA!R24+RD!R24)</f>
        <v/>
      </c>
      <c r="S24" s="11" t="str">
        <f>IF(ISERR(+CR!S24+GU!S24+HO!S24+ES!S24+NI!S24+PA!S24+RD!S24),"",CR!S24+GU!S24+HO!S24+ES!S24+NI!S24+PA!S24+RD!S24)</f>
        <v/>
      </c>
      <c r="T24" s="11" t="str">
        <f>IF(ISERR(+CR!T24+GU!T24+HO!T24+ES!T24+NI!T24+PA!T24+RD!T24),"",CR!T24+GU!T24+HO!T24+ES!T24+NI!T24+PA!T24+RD!T24)</f>
        <v/>
      </c>
      <c r="U24" s="11" t="str">
        <f>IF(ISERR(+CR!U24+GU!U24+HO!U24+ES!U24+NI!U24+PA!U24+RD!U24),"",CR!U24+GU!U24+HO!U24+ES!U24+NI!U24+PA!U24+RD!U24)</f>
        <v/>
      </c>
      <c r="V24" s="11" t="str">
        <f>IF(ISERR(+CR!V24+GU!V24+HO!V24+ES!V24+NI!V24+PA!V24+RD!V24),"",CR!V24+GU!V24+HO!V24+ES!V24+NI!V24+PA!V24+RD!V24)</f>
        <v/>
      </c>
      <c r="W24" s="17">
        <f>IF(ISERR(+CR!W24+GU!W24+HO!W24+ES!W24+NI!W24+PA!W24+RD!W24),"",CR!W24+GU!W24+HO!W24+ES!W24+NI!W24+PA!W24+RD!W24)</f>
        <v>290676.10730840097</v>
      </c>
    </row>
    <row r="25" spans="1:23" s="20" customFormat="1" x14ac:dyDescent="0.25">
      <c r="A25" s="35"/>
      <c r="B25" s="12" t="s">
        <v>2</v>
      </c>
      <c r="C25" s="17">
        <f>IF(ISERR(+CR!C25+GU!C25+HO!C25+ES!C25+NI!C25+PA!C25+RD!C25),"",CR!C25+GU!C25+HO!C25+ES!C25+NI!C25+PA!C25+RD!C25)</f>
        <v>63566.376550478599</v>
      </c>
      <c r="D25" s="17">
        <f>IF(ISERR(+CR!D25+GU!D25+HO!D25+ES!D25+NI!D25+PA!D25+RD!D25),"",CR!D25+GU!D25+HO!D25+ES!D25+NI!D25+PA!D25+RD!D25)</f>
        <v>68941.877004226379</v>
      </c>
      <c r="E25" s="17">
        <f>IF(ISERR(+CR!E25+GU!E25+HO!E25+ES!E25+NI!E25+PA!E25+RD!E25),"",CR!E25+GU!E25+HO!E25+ES!E25+NI!E25+PA!E25+RD!E25)</f>
        <v>68450.148024652925</v>
      </c>
      <c r="F25" s="17">
        <f>IF(ISERR(+CR!F25+GU!F25+HO!F25+ES!F25+NI!F25+PA!F25+RD!F25),"",CR!F25+GU!F25+HO!F25+ES!F25+NI!F25+PA!F25+RD!F25)</f>
        <v>74317.590395785635</v>
      </c>
      <c r="G25" s="17">
        <f>IF(ISERR(+CR!G25+GU!G25+HO!G25+ES!G25+NI!G25+PA!G25+RD!G25),"",CR!G25+GU!G25+HO!G25+ES!G25+NI!G25+PA!G25+RD!G25)</f>
        <v>80148.542612408026</v>
      </c>
      <c r="H25" s="17">
        <f>IF(ISERR(+CR!H25+GU!H25+HO!H25+ES!H25+NI!H25+PA!H25+RD!H25),"",CR!H25+GU!H25+HO!H25+ES!H25+NI!H25+PA!H25+RD!H25)</f>
        <v>15463.774186828994</v>
      </c>
      <c r="I25" s="17">
        <f>IF(ISERR(+CR!I25+GU!I25+HO!I25+ES!I25+NI!I25+PA!I25+RD!I25),"",CR!I25+GU!I25+HO!I25+ES!I25+NI!I25+PA!I25+RD!I25)</f>
        <v>12450.1500045799</v>
      </c>
      <c r="J25" s="17">
        <f>IF(ISERR(+CR!J25+GU!J25+HO!J25+ES!J25+NI!J25+PA!J25+RD!J25),"",CR!J25+GU!J25+HO!J25+ES!J25+NI!J25+PA!J25+RD!J25)</f>
        <v>16947.795546439978</v>
      </c>
      <c r="K25" s="17">
        <f>IF(ISERR(+CR!K25+GU!K25+HO!K25+ES!K25+NI!K25+PA!K25+RD!K25),"",CR!K25+GU!K25+HO!K25+ES!K25+NI!K25+PA!K25+RD!K25)</f>
        <v>13657.178161024431</v>
      </c>
      <c r="L25" s="17">
        <f>IF(ISERR(+CR!L25+GU!L25+HO!L25+ES!L25+NI!L25+PA!L25+RD!L25),"",CR!L25+GU!L25+HO!L25+ES!L25+NI!L25+PA!L25+RD!L25)</f>
        <v>26220.480596521345</v>
      </c>
      <c r="M25" s="17">
        <f>IF(ISERR(+CR!M25+GU!M25+HO!M25+ES!M25+NI!M25+PA!M25+RD!M25),"",CR!M25+GU!M25+HO!M25+ES!M25+NI!M25+PA!M25+RD!M25)</f>
        <v>15008.673136090159</v>
      </c>
      <c r="N25" s="17">
        <f>IF(ISERR(+CR!N25+GU!N25+HO!N25+ES!N25+NI!N25+PA!N25+RD!N25),"",CR!N25+GU!N25+HO!N25+ES!N25+NI!N25+PA!N25+RD!N25)</f>
        <v>20468.285813682178</v>
      </c>
      <c r="O25" s="17">
        <f>IF(ISERR(+CR!O25+GU!O25+HO!O25+ES!O25+NI!O25+PA!O25+RD!O25),"",CR!O25+GU!O25+HO!O25+ES!O25+NI!O25+PA!O25+RD!O25)</f>
        <v>16524.98109187742</v>
      </c>
      <c r="P25" s="17">
        <f>IF(ISERR(+CR!P25+GU!P25+HO!P25+ES!P25+NI!P25+PA!P25+RD!P25),"",CR!P25+GU!P25+HO!P25+ES!P25+NI!P25+PA!P25+RD!P25)</f>
        <v>22557.801708407598</v>
      </c>
      <c r="Q25" s="17">
        <f>IF(ISERR(+CR!Q25+GU!Q25+HO!Q25+ES!Q25+NI!Q25+PA!Q25+RD!Q25),"",CR!Q25+GU!Q25+HO!Q25+ES!Q25+NI!Q25+PA!Q25+RD!Q25)</f>
        <v>27360.669987091209</v>
      </c>
      <c r="R25" s="17">
        <f>IF(ISERR(+CR!R25+GU!R25+HO!R25+ES!R25+NI!R25+PA!R25+RD!R25),"",CR!R25+GU!R25+HO!R25+ES!R25+NI!R25+PA!R25+RD!R25)</f>
        <v>24909.224884788528</v>
      </c>
      <c r="S25" s="17">
        <f>IF(ISERR(+CR!S25+GU!S25+HO!S25+ES!S25+NI!S25+PA!S25+RD!S25),"",CR!S25+GU!S25+HO!S25+ES!S25+NI!S25+PA!S25+RD!S25)</f>
        <v>20149.877952095347</v>
      </c>
      <c r="T25" s="17">
        <f>IF(ISERR(+CR!T25+GU!T25+HO!T25+ES!T25+NI!T25+PA!T25+RD!T25),"",CR!T25+GU!T25+HO!T25+ES!T25+NI!T25+PA!T25+RD!T25)</f>
        <v>27560.688233888828</v>
      </c>
      <c r="U25" s="17">
        <f>IF(ISERR(+CR!U25+GU!U25+HO!U25+ES!U25+NI!U25+PA!U25+RD!U25),"",CR!U25+GU!U25+HO!U25+ES!U25+NI!U25+PA!U25+RD!U25)</f>
        <v>22317.30120557694</v>
      </c>
      <c r="V25" s="17">
        <f>IF(ISERR(+CR!V25+GU!V25+HO!V25+ES!V25+NI!V25+PA!V25+RD!V25),"",CR!V25+GU!V25+HO!V25+ES!V25+NI!V25+PA!V25+RD!V25)</f>
        <v>41548.342881273449</v>
      </c>
      <c r="W25" s="17">
        <f>IF(ISERR(+CR!W25+GU!W25+HO!W25+ES!W25+NI!W25+PA!W25+RD!W25),"",CR!W25+GU!W25+HO!W25+ES!W25+NI!W25+PA!W25+RD!W25)</f>
        <v>678569.75997771788</v>
      </c>
    </row>
    <row r="26" spans="1:23" x14ac:dyDescent="0.25">
      <c r="A26" s="35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5"/>
    </row>
    <row r="27" spans="1:23" x14ac:dyDescent="0.25">
      <c r="A27" s="34" t="str">
        <f>CONCATENATE("2.1.5 Restore ",AD5," ha of pine forests in Guatemala, Honduras and Nicaragua.")</f>
        <v>2.1.5 Restore 820 ha of pine forests in Guatemala, Honduras and Nicaragua.</v>
      </c>
      <c r="B27" s="7" t="s">
        <v>4</v>
      </c>
      <c r="C27" s="13" t="str">
        <f>IF(ISERR(+GU!C27+HO!C27+NI!C27),"",+GU!C27+HO!C27+NI!C27)</f>
        <v/>
      </c>
      <c r="D27" s="13">
        <f>IF(ISERR(+GU!D27+HO!D27+NI!D27),"",+GU!D27+HO!D27+NI!D27)</f>
        <v>378.87194865375841</v>
      </c>
      <c r="E27" s="13" t="str">
        <f>IF(ISERR(+GU!E27+HO!E27+NI!E27),"",+GU!E27+HO!E27+NI!E27)</f>
        <v/>
      </c>
      <c r="F27" s="13">
        <f>IF(ISERR(+GU!F27+HO!F27+NI!F27),"",+GU!F27+HO!F27+NI!F27)</f>
        <v>426.97377445145293</v>
      </c>
      <c r="G27" s="13" t="str">
        <f>IF(ISERR(+GU!G27+HO!G27+NI!G27),"",+GU!G27+HO!G27+NI!G27)</f>
        <v/>
      </c>
      <c r="H27" s="13">
        <f>IF(ISERR(+GU!H27+HO!H27+NI!H27),"",+GU!H27+HO!H27+NI!H27)</f>
        <v>482.31481441419027</v>
      </c>
      <c r="I27" s="13" t="str">
        <f>IF(ISERR(+GU!I27+HO!I27+NI!I27),"",+GU!I27+HO!I27+NI!I27)</f>
        <v/>
      </c>
      <c r="J27" s="13">
        <f>IF(ISERR(+GU!J27+HO!J27+NI!J27),"",+GU!J27+HO!J27+NI!J27)</f>
        <v>546.0954305397878</v>
      </c>
      <c r="K27" s="13" t="str">
        <f>IF(ISERR(+GU!K27+HO!K27+NI!K27),"",+GU!K27+HO!K27+NI!K27)</f>
        <v/>
      </c>
      <c r="L27" s="13">
        <f>IF(ISERR(+GU!L27+HO!L27+NI!L27),"",+GU!L27+HO!L27+NI!L27)</f>
        <v>619.72515025332416</v>
      </c>
      <c r="M27" s="13" t="str">
        <f>IF(ISERR(+GU!M27+HO!M27+NI!M27),"",+GU!M27+HO!M27+NI!M27)</f>
        <v/>
      </c>
      <c r="N27" s="13">
        <f>IF(ISERR(+GU!N27+HO!N27+NI!N27),"",+GU!N27+HO!N27+NI!N27)</f>
        <v>704.8600451950266</v>
      </c>
      <c r="O27" s="13" t="str">
        <f>IF(ISERR(+GU!O27+HO!O27+NI!O27),"",+GU!O27+HO!O27+NI!O27)</f>
        <v/>
      </c>
      <c r="P27" s="13">
        <f>IF(ISERR(+GU!P27+HO!P27+NI!P27),"",+GU!P27+HO!P27+NI!P27)</f>
        <v>803.44687906244462</v>
      </c>
      <c r="Q27" s="13" t="str">
        <f>IF(ISERR(+GU!Q27+HO!Q27+NI!Q27),"",+GU!Q27+HO!Q27+NI!Q27)</f>
        <v/>
      </c>
      <c r="R27" s="13">
        <f>IF(ISERR(+GU!R27+HO!R27+NI!R27),"",+GU!R27+HO!R27+NI!R27)</f>
        <v>917.77525928984107</v>
      </c>
      <c r="S27" s="13" t="str">
        <f>IF(ISERR(+GU!S27+HO!S27+NI!S27),"",+GU!S27+HO!S27+NI!S27)</f>
        <v/>
      </c>
      <c r="T27" s="13">
        <f>IF(ISERR(+GU!T27+HO!T27+NI!T27),"",+GU!T27+HO!T27+NI!T27)</f>
        <v>1050.5392535195267</v>
      </c>
      <c r="U27" s="13" t="str">
        <f>IF(ISERR(+GU!U27+HO!U27+NI!U27),"",+GU!U27+HO!U27+NI!U27)</f>
        <v/>
      </c>
      <c r="V27" s="13">
        <f>IF(ISERR(+GU!V27+HO!V27+NI!V27),"",+GU!V27+HO!V27+NI!V27)</f>
        <v>1204.9101995171602</v>
      </c>
      <c r="W27" s="15">
        <f>IF(ISERR(+CR!W27+GU!W27+HO!W27+ES!W27+NI!W27+PA!W27+RD!W27),"",CR!W27+GU!W27+HO!W27+ES!W27+NI!W27+PA!W27+RD!W27)</f>
        <v>7135.512754896512</v>
      </c>
    </row>
    <row r="28" spans="1:23" x14ac:dyDescent="0.25">
      <c r="A28" s="34"/>
      <c r="B28" s="7" t="s">
        <v>6</v>
      </c>
      <c r="C28" s="13">
        <f>IF(ISERR(+GU!C28+HO!C28+NI!C28),"",+GU!C28+HO!C28+NI!C28)</f>
        <v>1190.699763788208</v>
      </c>
      <c r="D28" s="13">
        <f>IF(ISERR(+GU!D28+HO!D28+NI!D28),"",+GU!D28+HO!D28+NI!D28)</f>
        <v>1262.9064955125277</v>
      </c>
      <c r="E28" s="13">
        <f>IF(ISERR(+GU!E28+HO!E28+NI!E28),"",+GU!E28+HO!E28+NI!E28)</f>
        <v>1340.2857082245421</v>
      </c>
      <c r="F28" s="13">
        <f>IF(ISERR(+GU!F28+HO!F28+NI!F28),"",+GU!F28+HO!F28+NI!F28)</f>
        <v>1423.2459148381768</v>
      </c>
      <c r="G28" s="13">
        <f>IF(ISERR(+GU!G28+HO!G28+NI!G28),"",+GU!G28+HO!G28+NI!G28)</f>
        <v>1512.2295858985065</v>
      </c>
      <c r="H28" s="13">
        <f>IF(ISERR(+GU!H28+HO!H28+NI!H28),"",+GU!H28+HO!H28+NI!H28)</f>
        <v>1607.7160480473005</v>
      </c>
      <c r="I28" s="13">
        <f>IF(ISERR(+GU!I28+HO!I28+NI!I28),"",+GU!I28+HO!I28+NI!I28)</f>
        <v>1710.2246334102254</v>
      </c>
      <c r="J28" s="13">
        <f>IF(ISERR(+GU!J28+HO!J28+NI!J28),"",+GU!J28+HO!J28+NI!J28)</f>
        <v>1820.3181017992927</v>
      </c>
      <c r="K28" s="13">
        <f>IF(ISERR(+GU!K28+HO!K28+NI!K28),"",+GU!K28+HO!K28+NI!K28)</f>
        <v>1938.6063595430403</v>
      </c>
      <c r="L28" s="13">
        <f>IF(ISERR(+GU!L28+HO!L28+NI!L28),"",+GU!L28+HO!L28+NI!L28)</f>
        <v>2065.7505008444136</v>
      </c>
      <c r="M28" s="13">
        <f>IF(ISERR(+GU!M28+HO!M28+NI!M28),"",+GU!M28+HO!M28+NI!M28)</f>
        <v>2202.4671998373233</v>
      </c>
      <c r="N28" s="13">
        <f>IF(ISERR(+GU!N28+HO!N28+NI!N28),"",+GU!N28+HO!N28+NI!N28)</f>
        <v>2349.5334839834218</v>
      </c>
      <c r="O28" s="13">
        <f>IF(ISERR(+GU!O28+HO!O28+NI!O28),"",+GU!O28+HO!O28+NI!O28)</f>
        <v>2507.7919221384382</v>
      </c>
      <c r="P28" s="13">
        <f>IF(ISERR(+GU!P28+HO!P28+NI!P28),"",+GU!P28+HO!P28+NI!P28)</f>
        <v>2678.1562635414816</v>
      </c>
      <c r="Q28" s="13">
        <f>IF(ISERR(+GU!Q28+HO!Q28+NI!Q28),"",+GU!Q28+HO!Q28+NI!Q28)</f>
        <v>2861.617567161933</v>
      </c>
      <c r="R28" s="13">
        <f>IF(ISERR(+GU!R28+HO!R28+NI!R28),"",+GU!R28+HO!R28+NI!R28)</f>
        <v>3059.2508642994703</v>
      </c>
      <c r="S28" s="13">
        <f>IF(ISERR(+GU!S28+HO!S28+NI!S28),"",+GU!S28+HO!S28+NI!S28)</f>
        <v>3272.2224010981286</v>
      </c>
      <c r="T28" s="13">
        <f>IF(ISERR(+GU!T28+HO!T28+NI!T28),"",+GU!T28+HO!T28+NI!T28)</f>
        <v>3501.797511731756</v>
      </c>
      <c r="U28" s="13">
        <f>IF(ISERR(+GU!U28+HO!U28+NI!U28),"",+GU!U28+HO!U28+NI!U28)</f>
        <v>3749.3491774751255</v>
      </c>
      <c r="V28" s="13">
        <f>IF(ISERR(+GU!V28+HO!V28+NI!V28),"",+GU!V28+HO!V28+NI!V28)</f>
        <v>4016.3673317238672</v>
      </c>
      <c r="W28" s="15">
        <f>IF(ISERR(+CR!W28+GU!W28+HO!W28+ES!W28+NI!W28+PA!W28+RD!W28),"",CR!W28+GU!W28+HO!W28+ES!W28+NI!W28+PA!W28+RD!W28)</f>
        <v>46070.536834897182</v>
      </c>
    </row>
    <row r="29" spans="1:23" x14ac:dyDescent="0.25">
      <c r="A29" s="34"/>
      <c r="B29" s="7" t="s">
        <v>5</v>
      </c>
      <c r="C29" s="13" t="str">
        <f>IF(ISERR(+GU!C29+HO!C29+NI!C29),"",+GU!C29+HO!C29+NI!C29)</f>
        <v/>
      </c>
      <c r="D29" s="13" t="str">
        <f>IF(ISERR(+GU!D29+HO!D29+NI!D29),"",+GU!D29+HO!D29+NI!D29)</f>
        <v/>
      </c>
      <c r="E29" s="13" t="str">
        <f>IF(ISERR(+GU!E29+HO!E29+NI!E29),"",+GU!E29+HO!E29+NI!E29)</f>
        <v/>
      </c>
      <c r="F29" s="13" t="str">
        <f>IF(ISERR(+GU!F29+HO!F29+NI!F29),"",+GU!F29+HO!F29+NI!F29)</f>
        <v/>
      </c>
      <c r="G29" s="13">
        <f>IF(ISERR(+GU!G29+HO!G29+NI!G29),"",+GU!G29+HO!G29+NI!G29)</f>
        <v>1088.3950443630772</v>
      </c>
      <c r="H29" s="13" t="str">
        <f>IF(ISERR(+GU!H29+HO!H29+NI!H29),"",+GU!H29+HO!H29+NI!H29)</f>
        <v/>
      </c>
      <c r="I29" s="13" t="str">
        <f>IF(ISERR(+GU!I29+HO!I29+NI!I29),"",+GU!I29+HO!I29+NI!I29)</f>
        <v/>
      </c>
      <c r="J29" s="13" t="str">
        <f>IF(ISERR(+GU!J29+HO!J29+NI!J29),"",+GU!J29+HO!J29+NI!J29)</f>
        <v/>
      </c>
      <c r="K29" s="13" t="str">
        <f>IF(ISERR(+GU!K29+HO!K29+NI!K29),"",+GU!K29+HO!K29+NI!K29)</f>
        <v/>
      </c>
      <c r="L29" s="13">
        <f>IF(ISERR(+GU!L29+HO!L29+NI!L29),"",+GU!L29+HO!L29+NI!L29)</f>
        <v>1379.3925193093921</v>
      </c>
      <c r="M29" s="13" t="str">
        <f>IF(ISERR(+GU!M29+HO!M29+NI!M29),"",+GU!M29+HO!M29+NI!M29)</f>
        <v/>
      </c>
      <c r="N29" s="13" t="str">
        <f>IF(ISERR(+GU!N29+HO!N29+NI!N29),"",+GU!N29+HO!N29+NI!N29)</f>
        <v/>
      </c>
      <c r="O29" s="13" t="str">
        <f>IF(ISERR(+GU!O29+HO!O29+NI!O29),"",+GU!O29+HO!O29+NI!O29)</f>
        <v/>
      </c>
      <c r="P29" s="13" t="str">
        <f>IF(ISERR(+GU!P29+HO!P29+NI!P29),"",+GU!P29+HO!P29+NI!P29)</f>
        <v/>
      </c>
      <c r="Q29" s="13">
        <f>IF(ISERR(+GU!Q29+HO!Q29+NI!Q29),"",+GU!Q29+HO!Q29+NI!Q29)</f>
        <v>1749.7462709813881</v>
      </c>
      <c r="R29" s="13" t="str">
        <f>IF(ISERR(+GU!R29+HO!R29+NI!R29),"",+GU!R29+HO!R29+NI!R29)</f>
        <v/>
      </c>
      <c r="S29" s="13" t="str">
        <f>IF(ISERR(+GU!S29+HO!S29+NI!S29),"",+GU!S29+HO!S29+NI!S29)</f>
        <v/>
      </c>
      <c r="T29" s="13" t="str">
        <f>IF(ISERR(+GU!T29+HO!T29+NI!T29),"",+GU!T29+HO!T29+NI!T29)</f>
        <v/>
      </c>
      <c r="U29" s="13" t="str">
        <f>IF(ISERR(+GU!U29+HO!U29+NI!U29),"",+GU!U29+HO!U29+NI!U29)</f>
        <v/>
      </c>
      <c r="V29" s="13">
        <f>IF(ISERR(+GU!V29+HO!V29+NI!V29),"",+GU!V29+HO!V29+NI!V29)</f>
        <v>2221.5085255280856</v>
      </c>
      <c r="W29" s="15">
        <f>IF(ISERR(+CR!W29+GU!W29+HO!W29+ES!W29+NI!W29+PA!W29+RD!W29),"",CR!W29+GU!W29+HO!W29+ES!W29+NI!W29+PA!W29+RD!W29)</f>
        <v>6439.042360181943</v>
      </c>
    </row>
    <row r="30" spans="1:23" x14ac:dyDescent="0.25">
      <c r="A30" s="34"/>
      <c r="B30" s="7" t="s">
        <v>8</v>
      </c>
      <c r="C30" s="13">
        <f>IF(ISERR(+GU!C30+HO!C30+NI!C30),"",+GU!C30+HO!C30+NI!C30)</f>
        <v>8727.9012891015554</v>
      </c>
      <c r="D30" s="13">
        <f>IF(ISERR(+GU!D30+HO!D30+NI!D30),"",+GU!D30+HO!D30+NI!D30)</f>
        <v>9227.122111290857</v>
      </c>
      <c r="E30" s="13">
        <f>IF(ISERR(+GU!E30+HO!E30+NI!E30),"",+GU!E30+HO!E30+NI!E30)</f>
        <v>9759.944666624313</v>
      </c>
      <c r="F30" s="13">
        <f>IF(ISERR(+GU!F30+HO!F30+NI!F30),"",+GU!F30+HO!F30+NI!F30)</f>
        <v>10328.892897901569</v>
      </c>
      <c r="G30" s="13">
        <f>IF(ISERR(+GU!G30+HO!G30+NI!G30),"",+GU!G30+HO!G30+NI!G30)</f>
        <v>10936.693326829089</v>
      </c>
      <c r="H30" s="13" t="str">
        <f>IF(ISERR(+GU!H30+HO!H30+NI!H30),"",+GU!H30+HO!H30+NI!H30)</f>
        <v/>
      </c>
      <c r="I30" s="13" t="str">
        <f>IF(ISERR(+GU!I30+HO!I30+NI!I30),"",+GU!I30+HO!I30+NI!I30)</f>
        <v/>
      </c>
      <c r="J30" s="13" t="str">
        <f>IF(ISERR(+GU!J30+HO!J30+NI!J30),"",+GU!J30+HO!J30+NI!J30)</f>
        <v/>
      </c>
      <c r="K30" s="13" t="str">
        <f>IF(ISERR(+GU!K30+HO!K30+NI!K30),"",+GU!K30+HO!K30+NI!K30)</f>
        <v/>
      </c>
      <c r="L30" s="13" t="str">
        <f>IF(ISERR(+GU!L30+HO!L30+NI!L30),"",+GU!L30+HO!L30+NI!L30)</f>
        <v/>
      </c>
      <c r="M30" s="13" t="str">
        <f>IF(ISERR(+GU!M30+HO!M30+NI!M30),"",+GU!M30+HO!M30+NI!M30)</f>
        <v/>
      </c>
      <c r="N30" s="13" t="str">
        <f>IF(ISERR(+GU!N30+HO!N30+NI!N30),"",+GU!N30+HO!N30+NI!N30)</f>
        <v/>
      </c>
      <c r="O30" s="13" t="str">
        <f>IF(ISERR(+GU!O30+HO!O30+NI!O30),"",+GU!O30+HO!O30+NI!O30)</f>
        <v/>
      </c>
      <c r="P30" s="13" t="str">
        <f>IF(ISERR(+GU!P30+HO!P30+NI!P30),"",+GU!P30+HO!P30+NI!P30)</f>
        <v/>
      </c>
      <c r="Q30" s="13" t="str">
        <f>IF(ISERR(+GU!Q30+HO!Q30+NI!Q30),"",+GU!Q30+HO!Q30+NI!Q30)</f>
        <v/>
      </c>
      <c r="R30" s="13" t="str">
        <f>IF(ISERR(+GU!R30+HO!R30+NI!R30),"",+GU!R30+HO!R30+NI!R30)</f>
        <v/>
      </c>
      <c r="S30" s="13" t="str">
        <f>IF(ISERR(+GU!S30+HO!S30+NI!S30),"",+GU!S30+HO!S30+NI!S30)</f>
        <v/>
      </c>
      <c r="T30" s="13" t="str">
        <f>IF(ISERR(+GU!T30+HO!T30+NI!T30),"",+GU!T30+HO!T30+NI!T30)</f>
        <v/>
      </c>
      <c r="U30" s="13" t="str">
        <f>IF(ISERR(+GU!U30+HO!U30+NI!U30),"",+GU!U30+HO!U30+NI!U30)</f>
        <v/>
      </c>
      <c r="V30" s="13" t="str">
        <f>IF(ISERR(+GU!V30+HO!V30+NI!V30),"",+GU!V30+HO!V30+NI!V30)</f>
        <v/>
      </c>
      <c r="W30" s="15">
        <f>IF(ISERR(+CR!W30+GU!W30+HO!W30+ES!W30+NI!W30+PA!W30+RD!W30),"",CR!W30+GU!W30+HO!W30+ES!W30+NI!W30+PA!W30+RD!W30)</f>
        <v>48980.554291747379</v>
      </c>
    </row>
    <row r="31" spans="1:23" s="20" customFormat="1" x14ac:dyDescent="0.25">
      <c r="A31" s="34"/>
      <c r="B31" s="14" t="s">
        <v>2</v>
      </c>
      <c r="C31" s="15">
        <f>IF(ISERR(+GU!C31+HO!C31+NI!C31),"",+GU!C31+HO!C31+NI!C31)</f>
        <v>9918.6010528897623</v>
      </c>
      <c r="D31" s="15">
        <f>IF(ISERR(+GU!D31+HO!D31+NI!D31),"",+GU!D31+HO!D31+NI!D31)</f>
        <v>10868.900555457145</v>
      </c>
      <c r="E31" s="15">
        <f>IF(ISERR(+GU!E31+HO!E31+NI!E31),"",+GU!E31+HO!E31+NI!E31)</f>
        <v>11100.230374848856</v>
      </c>
      <c r="F31" s="15">
        <f>IF(ISERR(+GU!F31+HO!F31+NI!F31),"",+GU!F31+HO!F31+NI!F31)</f>
        <v>12179.112587191197</v>
      </c>
      <c r="G31" s="15">
        <f>IF(ISERR(+GU!G31+HO!G31+NI!G31),"",+GU!G31+HO!G31+NI!G31)</f>
        <v>13537.317957090672</v>
      </c>
      <c r="H31" s="15">
        <f>IF(ISERR(+GU!H31+HO!H31+NI!H31),"",+GU!H31+HO!H31+NI!H31)</f>
        <v>2090.0308624614909</v>
      </c>
      <c r="I31" s="15">
        <f>IF(ISERR(+GU!I31+HO!I31+NI!I31),"",+GU!I31+HO!I31+NI!I31)</f>
        <v>1710.2246334102254</v>
      </c>
      <c r="J31" s="15">
        <f>IF(ISERR(+GU!J31+HO!J31+NI!J31),"",+GU!J31+HO!J31+NI!J31)</f>
        <v>2366.4135323390806</v>
      </c>
      <c r="K31" s="15">
        <f>IF(ISERR(+GU!K31+HO!K31+NI!K31),"",+GU!K31+HO!K31+NI!K31)</f>
        <v>1938.6063595430403</v>
      </c>
      <c r="L31" s="15">
        <f>IF(ISERR(+GU!L31+HO!L31+NI!L31),"",+GU!L31+HO!L31+NI!L31)</f>
        <v>4064.86817040713</v>
      </c>
      <c r="M31" s="15">
        <f>IF(ISERR(+GU!M31+HO!M31+NI!M31),"",+GU!M31+HO!M31+NI!M31)</f>
        <v>2202.4671998373233</v>
      </c>
      <c r="N31" s="15">
        <f>IF(ISERR(+GU!N31+HO!N31+NI!N31),"",+GU!N31+HO!N31+NI!N31)</f>
        <v>3054.3935291784483</v>
      </c>
      <c r="O31" s="15">
        <f>IF(ISERR(+GU!O31+HO!O31+NI!O31),"",+GU!O31+HO!O31+NI!O31)</f>
        <v>2507.7919221384382</v>
      </c>
      <c r="P31" s="15">
        <f>IF(ISERR(+GU!P31+HO!P31+NI!P31),"",+GU!P31+HO!P31+NI!P31)</f>
        <v>3481.6031426039262</v>
      </c>
      <c r="Q31" s="15">
        <f>IF(ISERR(+GU!Q31+HO!Q31+NI!Q31),"",+GU!Q31+HO!Q31+NI!Q31)</f>
        <v>4611.3638381433211</v>
      </c>
      <c r="R31" s="15">
        <f>IF(ISERR(+GU!R31+HO!R31+NI!R31),"",+GU!R31+HO!R31+NI!R31)</f>
        <v>3977.0261235893113</v>
      </c>
      <c r="S31" s="15">
        <f>IF(ISERR(+GU!S31+HO!S31+NI!S31),"",+GU!S31+HO!S31+NI!S31)</f>
        <v>3272.2224010981286</v>
      </c>
      <c r="T31" s="15">
        <f>IF(ISERR(+GU!T31+HO!T31+NI!T31),"",+GU!T31+HO!T31+NI!T31)</f>
        <v>4552.3367652512825</v>
      </c>
      <c r="U31" s="15">
        <f>IF(ISERR(+GU!U31+HO!U31+NI!U31),"",+GU!U31+HO!U31+NI!U31)</f>
        <v>3749.3491774751255</v>
      </c>
      <c r="V31" s="15">
        <f>IF(ISERR(+GU!V31+HO!V31+NI!V31),"",+GU!V31+HO!V31+NI!V31)</f>
        <v>7442.7860567691132</v>
      </c>
      <c r="W31" s="15">
        <f>IF(ISERR(+CR!W31+GU!W31+HO!W31+ES!W31+NI!W31+PA!W31+RD!W31),"",CR!W31+GU!W31+HO!W31+ES!W31+NI!W31+PA!W31+RD!W31)</f>
        <v>108625.64624172301</v>
      </c>
    </row>
    <row r="32" spans="1:23" x14ac:dyDescent="0.25">
      <c r="A32" s="3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8"/>
    </row>
    <row r="33" spans="1:23" x14ac:dyDescent="0.25">
      <c r="A33" s="31" t="str">
        <f>CONCATENATE("2.1.6 Establish ",AD7," km of agroforestry systems using diversified living fence arrangements in basic grains crops.")</f>
        <v>2.1.6 Establish 1293 km of agroforestry systems using diversified living fence arrangements in basic grains crops.</v>
      </c>
      <c r="B33" s="4" t="s">
        <v>11</v>
      </c>
      <c r="C33" s="11" t="str">
        <f>IF(ISERR(+CR!C33+GU!C33+HO!C33+ES!C33+NI!C33+PA!C33+RD!C33),"",CR!C33+GU!C33+HO!C33+ES!C33+NI!C33+PA!C33+RD!C33)</f>
        <v/>
      </c>
      <c r="D33" s="11">
        <f>IF(ISERR(+CR!D33+GU!D33+HO!D33+ES!D33+NI!D33+PA!D33+RD!D33),"",CR!D33+GU!D33+HO!D33+ES!D33+NI!D33+PA!D33+RD!D33)</f>
        <v>212142.64375870419</v>
      </c>
      <c r="E33" s="11" t="str">
        <f>IF(ISERR(+CR!E33+GU!E33+HO!E33+ES!E33+NI!E33+PA!E33+RD!E33),"",CR!E33+GU!E33+HO!E33+ES!E33+NI!E33+PA!E33+RD!E33)</f>
        <v/>
      </c>
      <c r="F33" s="11">
        <f>IF(ISERR(+CR!F33+GU!F33+HO!F33+ES!F33+NI!F33+PA!F33+RD!F33),"",CR!F33+GU!F33+HO!F33+ES!F33+NI!F33+PA!F33+RD!F33)</f>
        <v>230314.4777771348</v>
      </c>
      <c r="G33" s="11" t="str">
        <f>IF(ISERR(+CR!G33+GU!G33+HO!G33+ES!G33+NI!G33+PA!G33+RD!G33),"",CR!G33+GU!G33+HO!G33+ES!G33+NI!G33+PA!G33+RD!G33)</f>
        <v/>
      </c>
      <c r="H33" s="11">
        <f>IF(ISERR(+CR!H33+GU!H33+HO!H33+ES!H33+NI!H33+PA!H33+RD!H33),"",CR!H33+GU!H33+HO!H33+ES!H33+NI!H33+PA!H33+RD!H33)</f>
        <v>250356.16068443438</v>
      </c>
      <c r="I33" s="11" t="str">
        <f>IF(ISERR(+CR!I33+GU!I33+HO!I33+ES!I33+NI!I33+PA!I33+RD!I33),"",CR!I33+GU!I33+HO!I33+ES!I33+NI!I33+PA!I33+RD!I33)</f>
        <v/>
      </c>
      <c r="J33" s="11">
        <f>IF(ISERR(+CR!J33+GU!J33+HO!J33+ES!J33+NI!J33+PA!J33+RD!J33),"",CR!J33+GU!J33+HO!J33+ES!J33+NI!J33+PA!J33+RD!J33)</f>
        <v>272491.97353498131</v>
      </c>
      <c r="K33" s="11" t="str">
        <f>IF(ISERR(+CR!K33+GU!K33+HO!K33+ES!K33+NI!K33+PA!K33+RD!K33),"",CR!K33+GU!K33+HO!K33+ES!K33+NI!K33+PA!K33+RD!K33)</f>
        <v/>
      </c>
      <c r="L33" s="11">
        <f>IF(ISERR(+CR!L33+GU!L33+HO!L33+ES!L33+NI!L33+PA!L33+RD!L33),"",CR!L33+GU!L33+HO!L33+ES!L33+NI!L33+PA!L33+RD!L33)</f>
        <v>296976.73090604157</v>
      </c>
      <c r="M33" s="11" t="str">
        <f>IF(ISERR(+CR!M33+GU!M33+HO!M33+ES!M33+NI!M33+PA!M33+RD!M33),"",CR!M33+GU!M33+HO!M33+ES!M33+NI!M33+PA!M33+RD!M33)</f>
        <v/>
      </c>
      <c r="N33" s="11">
        <f>IF(ISERR(+CR!N33+GU!N33+HO!N33+ES!N33+NI!N33+PA!N33+RD!N33),"",CR!N33+GU!N33+HO!N33+ES!N33+NI!N33+PA!N33+RD!N33)</f>
        <v>324100.36471621424</v>
      </c>
      <c r="O33" s="11" t="str">
        <f>IF(ISERR(+CR!O33+GU!O33+HO!O33+ES!O33+NI!O33+PA!O33+RD!O33),"",CR!O33+GU!O33+HO!O33+ES!O33+NI!O33+PA!O33+RD!O33)</f>
        <v/>
      </c>
      <c r="P33" s="11">
        <f>IF(ISERR(+CR!P33+GU!P33+HO!P33+ES!P33+NI!P33+PA!P33+RD!P33),"",CR!P33+GU!P33+HO!P33+ES!P33+NI!P33+PA!P33+RD!P33)</f>
        <v>354193.24596596399</v>
      </c>
      <c r="Q33" s="11" t="str">
        <f>IF(ISERR(+CR!Q33+GU!Q33+HO!Q33+ES!Q33+NI!Q33+PA!Q33+RD!Q33),"",CR!Q33+GU!Q33+HO!Q33+ES!Q33+NI!Q33+PA!Q33+RD!Q33)</f>
        <v/>
      </c>
      <c r="R33" s="11">
        <f>IF(ISERR(+CR!R33+GU!R33+HO!R33+ES!R33+NI!R33+PA!R33+RD!R33),"",CR!R33+GU!R33+HO!R33+ES!R33+NI!R33+PA!R33+RD!R33)</f>
        <v>387632.36891346995</v>
      </c>
      <c r="S33" s="11" t="str">
        <f>IF(ISERR(+CR!S33+GU!S33+HO!S33+ES!S33+NI!S33+PA!S33+RD!S33),"",CR!S33+GU!S33+HO!S33+ES!S33+NI!S33+PA!S33+RD!S33)</f>
        <v/>
      </c>
      <c r="T33" s="11">
        <f>IF(ISERR(+CR!T33+GU!T33+HO!T33+ES!T33+NI!T33+PA!T33+RD!T33),"",CR!T33+GU!T33+HO!T33+ES!T33+NI!T33+PA!T33+RD!T33)</f>
        <v>424848.54386167554</v>
      </c>
      <c r="U33" s="11" t="str">
        <f>IF(ISERR(+CR!U33+GU!U33+HO!U33+ES!U33+NI!U33+PA!U33+RD!U33),"",CR!U33+GU!U33+HO!U33+ES!U33+NI!U33+PA!U33+RD!U33)</f>
        <v/>
      </c>
      <c r="V33" s="11">
        <f>IF(ISERR(+CR!V33+GU!V33+HO!V33+ES!V33+NI!V33+PA!V33+RD!V33),"",CR!V33+GU!V33+HO!V33+ES!V33+NI!V33+PA!V33+RD!V33)</f>
        <v>466334.77023872739</v>
      </c>
      <c r="W33" s="17">
        <f>IF(ISERR(+CR!W33+GU!W33+HO!W33+ES!W33+NI!W33+PA!W33+RD!W33),"",CR!W33+GU!W33+HO!W33+ES!W33+NI!W33+PA!W33+RD!W33)</f>
        <v>3219391.2803573473</v>
      </c>
    </row>
    <row r="34" spans="1:23" x14ac:dyDescent="0.25">
      <c r="A34" s="31"/>
      <c r="B34" s="4" t="s">
        <v>12</v>
      </c>
      <c r="C34" s="11" t="str">
        <f>IF(ISERR(+CR!C34+GU!C34+HO!C34+ES!C34+NI!C34+PA!C34+RD!C34),"",CR!C34+GU!C34+HO!C34+ES!C34+NI!C34+PA!C34+RD!C34)</f>
        <v/>
      </c>
      <c r="D34" s="11" t="str">
        <f>IF(ISERR(+CR!D34+GU!D34+HO!D34+ES!D34+NI!D34+PA!D34+RD!D34),"",CR!D34+GU!D34+HO!D34+ES!D34+NI!D34+PA!D34+RD!D34)</f>
        <v/>
      </c>
      <c r="E34" s="11" t="str">
        <f>IF(ISERR(+CR!E34+GU!E34+HO!E34+ES!E34+NI!E34+PA!E34+RD!E34),"",CR!E34+GU!E34+HO!E34+ES!E34+NI!E34+PA!E34+RD!E34)</f>
        <v/>
      </c>
      <c r="F34" s="11" t="str">
        <f>IF(ISERR(+CR!F34+GU!F34+HO!F34+ES!F34+NI!F34+PA!F34+RD!F34),"",CR!F34+GU!F34+HO!F34+ES!F34+NI!F34+PA!F34+RD!F34)</f>
        <v/>
      </c>
      <c r="G34" s="11">
        <f>IF(ISERR(+CR!G34+GU!G34+HO!G34+ES!G34+NI!G34+PA!G34+RD!G34),"",CR!G34+GU!G34+HO!G34+ES!G34+NI!G34+PA!G34+RD!G34)</f>
        <v>12109.96856103117</v>
      </c>
      <c r="H34" s="11" t="str">
        <f>IF(ISERR(+CR!H34+GU!H34+HO!H34+ES!H34+NI!H34+PA!H34+RD!H34),"",CR!H34+GU!H34+HO!H34+ES!H34+NI!H34+PA!H34+RD!H34)</f>
        <v/>
      </c>
      <c r="I34" s="11" t="str">
        <f>IF(ISERR(+CR!I34+GU!I34+HO!I34+ES!I34+NI!I34+PA!I34+RD!I34),"",CR!I34+GU!I34+HO!I34+ES!I34+NI!I34+PA!I34+RD!I34)</f>
        <v/>
      </c>
      <c r="J34" s="11" t="str">
        <f>IF(ISERR(+CR!J34+GU!J34+HO!J34+ES!J34+NI!J34+PA!J34+RD!J34),"",CR!J34+GU!J34+HO!J34+ES!J34+NI!J34+PA!J34+RD!J34)</f>
        <v/>
      </c>
      <c r="K34" s="11" t="str">
        <f>IF(ISERR(+CR!K34+GU!K34+HO!K34+ES!K34+NI!K34+PA!K34+RD!K34),"",CR!K34+GU!K34+HO!K34+ES!K34+NI!K34+PA!K34+RD!K34)</f>
        <v/>
      </c>
      <c r="L34" s="11">
        <f>IF(ISERR(+CR!L34+GU!L34+HO!L34+ES!L34+NI!L34+PA!L34+RD!L34),"",CR!L34+GU!L34+HO!L34+ES!L34+NI!L34+PA!L34+RD!L34)</f>
        <v>14640.865988656891</v>
      </c>
      <c r="M34" s="11" t="str">
        <f>IF(ISERR(+CR!M34+GU!M34+HO!M34+ES!M34+NI!M34+PA!M34+RD!M34),"",CR!M34+GU!M34+HO!M34+ES!M34+NI!M34+PA!M34+RD!M34)</f>
        <v/>
      </c>
      <c r="N34" s="11" t="str">
        <f>IF(ISERR(+CR!N34+GU!N34+HO!N34+ES!N34+NI!N34+PA!N34+RD!N34),"",CR!N34+GU!N34+HO!N34+ES!N34+NI!N34+PA!N34+RD!N34)</f>
        <v/>
      </c>
      <c r="O34" s="11" t="str">
        <f>IF(ISERR(+CR!O34+GU!O34+HO!O34+ES!O34+NI!O34+PA!O34+RD!O34),"",CR!O34+GU!O34+HO!O34+ES!O34+NI!O34+PA!O34+RD!O34)</f>
        <v/>
      </c>
      <c r="P34" s="11" t="str">
        <f>IF(ISERR(+CR!P34+GU!P34+HO!P34+ES!P34+NI!P34+PA!P34+RD!P34),"",CR!P34+GU!P34+HO!P34+ES!P34+NI!P34+PA!P34+RD!P34)</f>
        <v/>
      </c>
      <c r="Q34" s="11">
        <f>IF(ISERR(+CR!Q34+GU!Q34+HO!Q34+ES!Q34+NI!Q34+PA!Q34+RD!Q34),"",CR!Q34+GU!Q34+HO!Q34+ES!Q34+NI!Q34+PA!Q34+RD!Q34)</f>
        <v>17773.212884018343</v>
      </c>
      <c r="R34" s="11" t="str">
        <f>IF(ISERR(+CR!R34+GU!R34+HO!R34+ES!R34+NI!R34+PA!R34+RD!R34),"",CR!R34+GU!R34+HO!R34+ES!R34+NI!R34+PA!R34+RD!R34)</f>
        <v/>
      </c>
      <c r="S34" s="11" t="str">
        <f>IF(ISERR(+CR!S34+GU!S34+HO!S34+ES!S34+NI!S34+PA!S34+RD!S34),"",CR!S34+GU!S34+HO!S34+ES!S34+NI!S34+PA!S34+RD!S34)</f>
        <v/>
      </c>
      <c r="T34" s="11" t="str">
        <f>IF(ISERR(+CR!T34+GU!T34+HO!T34+ES!T34+NI!T34+PA!T34+RD!T34),"",CR!T34+GU!T34+HO!T34+ES!T34+NI!T34+PA!T34+RD!T34)</f>
        <v/>
      </c>
      <c r="U34" s="11" t="str">
        <f>IF(ISERR(+CR!U34+GU!U34+HO!U34+ES!U34+NI!U34+PA!U34+RD!U34),"",CR!U34+GU!U34+HO!U34+ES!U34+NI!U34+PA!U34+RD!U34)</f>
        <v/>
      </c>
      <c r="V34" s="11">
        <f>IF(ISERR(+CR!V34+GU!V34+HO!V34+ES!V34+NI!V34+PA!V34+RD!V34),"",CR!V34+GU!V34+HO!V34+ES!V34+NI!V34+PA!V34+RD!V34)</f>
        <v>21660.991190123954</v>
      </c>
      <c r="W34" s="17">
        <f>IF(ISERR(+CR!W34+GU!W34+HO!W34+ES!W34+NI!W34+PA!W34+RD!W34),"",CR!W34+GU!W34+HO!W34+ES!W34+NI!W34+PA!W34+RD!W34)</f>
        <v>66185.038623830362</v>
      </c>
    </row>
    <row r="35" spans="1:23" x14ac:dyDescent="0.25">
      <c r="A35" s="31"/>
      <c r="B35" s="4" t="s">
        <v>13</v>
      </c>
      <c r="C35" s="11" t="str">
        <f>IF(ISERR(+CR!C35+GU!C35+HO!C35+ES!C35+NI!C35+PA!C35+RD!C35),"",CR!C35+GU!C35+HO!C35+ES!C35+NI!C35+PA!C35+RD!C35)</f>
        <v/>
      </c>
      <c r="D35" s="11" t="str">
        <f>IF(ISERR(+CR!D35+GU!D35+HO!D35+ES!D35+NI!D35+PA!D35+RD!D35),"",CR!D35+GU!D35+HO!D35+ES!D35+NI!D35+PA!D35+RD!D35)</f>
        <v/>
      </c>
      <c r="E35" s="11" t="str">
        <f>IF(ISERR(+CR!E35+GU!E35+HO!E35+ES!E35+NI!E35+PA!E35+RD!E35),"",CR!E35+GU!E35+HO!E35+ES!E35+NI!E35+PA!E35+RD!E35)</f>
        <v/>
      </c>
      <c r="F35" s="11" t="str">
        <f>IF(ISERR(+CR!F35+GU!F35+HO!F35+ES!F35+NI!F35+PA!F35+RD!F35),"",CR!F35+GU!F35+HO!F35+ES!F35+NI!F35+PA!F35+RD!F35)</f>
        <v/>
      </c>
      <c r="G35" s="11">
        <f>IF(ISERR(+CR!G35+GU!G35+HO!G35+ES!G35+NI!G35+PA!G35+RD!G35),"",CR!G35+GU!G35+HO!G35+ES!G35+NI!G35+PA!G35+RD!G35)</f>
        <v>96879.748488249359</v>
      </c>
      <c r="H35" s="11" t="str">
        <f>IF(ISERR(+CR!H35+GU!H35+HO!H35+ES!H35+NI!H35+PA!H35+RD!H35),"",CR!H35+GU!H35+HO!H35+ES!H35+NI!H35+PA!H35+RD!H35)</f>
        <v/>
      </c>
      <c r="I35" s="11" t="str">
        <f>IF(ISERR(+CR!I35+GU!I35+HO!I35+ES!I35+NI!I35+PA!I35+RD!I35),"",CR!I35+GU!I35+HO!I35+ES!I35+NI!I35+PA!I35+RD!I35)</f>
        <v/>
      </c>
      <c r="J35" s="11" t="str">
        <f>IF(ISERR(+CR!J35+GU!J35+HO!J35+ES!J35+NI!J35+PA!J35+RD!J35),"",CR!J35+GU!J35+HO!J35+ES!J35+NI!J35+PA!J35+RD!J35)</f>
        <v/>
      </c>
      <c r="K35" s="11" t="str">
        <f>IF(ISERR(+CR!K35+GU!K35+HO!K35+ES!K35+NI!K35+PA!K35+RD!K35),"",CR!K35+GU!K35+HO!K35+ES!K35+NI!K35+PA!K35+RD!K35)</f>
        <v/>
      </c>
      <c r="L35" s="11">
        <f>IF(ISERR(+CR!L35+GU!L35+HO!L35+ES!L35+NI!L35+PA!L35+RD!L35),"",CR!L35+GU!L35+HO!L35+ES!L35+NI!L35+PA!L35+RD!L35)</f>
        <v>117126.92790925513</v>
      </c>
      <c r="M35" s="11" t="str">
        <f>IF(ISERR(+CR!M35+GU!M35+HO!M35+ES!M35+NI!M35+PA!M35+RD!M35),"",CR!M35+GU!M35+HO!M35+ES!M35+NI!M35+PA!M35+RD!M35)</f>
        <v/>
      </c>
      <c r="N35" s="11" t="str">
        <f>IF(ISERR(+CR!N35+GU!N35+HO!N35+ES!N35+NI!N35+PA!N35+RD!N35),"",CR!N35+GU!N35+HO!N35+ES!N35+NI!N35+PA!N35+RD!N35)</f>
        <v/>
      </c>
      <c r="O35" s="11" t="str">
        <f>IF(ISERR(+CR!O35+GU!O35+HO!O35+ES!O35+NI!O35+PA!O35+RD!O35),"",CR!O35+GU!O35+HO!O35+ES!O35+NI!O35+PA!O35+RD!O35)</f>
        <v/>
      </c>
      <c r="P35" s="11" t="str">
        <f>IF(ISERR(+CR!P35+GU!P35+HO!P35+ES!P35+NI!P35+PA!P35+RD!P35),"",CR!P35+GU!P35+HO!P35+ES!P35+NI!P35+PA!P35+RD!P35)</f>
        <v/>
      </c>
      <c r="Q35" s="11">
        <f>IF(ISERR(+CR!Q35+GU!Q35+HO!Q35+ES!Q35+NI!Q35+PA!Q35+RD!Q35),"",CR!Q35+GU!Q35+HO!Q35+ES!Q35+NI!Q35+PA!Q35+RD!Q35)</f>
        <v>142185.70307214675</v>
      </c>
      <c r="R35" s="11" t="str">
        <f>IF(ISERR(+CR!R35+GU!R35+HO!R35+ES!R35+NI!R35+PA!R35+RD!R35),"",CR!R35+GU!R35+HO!R35+ES!R35+NI!R35+PA!R35+RD!R35)</f>
        <v/>
      </c>
      <c r="S35" s="11" t="str">
        <f>IF(ISERR(+CR!S35+GU!S35+HO!S35+ES!S35+NI!S35+PA!S35+RD!S35),"",CR!S35+GU!S35+HO!S35+ES!S35+NI!S35+PA!S35+RD!S35)</f>
        <v/>
      </c>
      <c r="T35" s="11" t="str">
        <f>IF(ISERR(+CR!T35+GU!T35+HO!T35+ES!T35+NI!T35+PA!T35+RD!T35),"",CR!T35+GU!T35+HO!T35+ES!T35+NI!T35+PA!T35+RD!T35)</f>
        <v/>
      </c>
      <c r="U35" s="11" t="str">
        <f>IF(ISERR(+CR!U35+GU!U35+HO!U35+ES!U35+NI!U35+PA!U35+RD!U35),"",CR!U35+GU!U35+HO!U35+ES!U35+NI!U35+PA!U35+RD!U35)</f>
        <v/>
      </c>
      <c r="V35" s="11">
        <f>IF(ISERR(+CR!V35+GU!V35+HO!V35+ES!V35+NI!V35+PA!V35+RD!V35),"",CR!V35+GU!V35+HO!V35+ES!V35+NI!V35+PA!V35+RD!V35)</f>
        <v>173287.92952099163</v>
      </c>
      <c r="W35" s="17">
        <f>IF(ISERR(+CR!W35+GU!W35+HO!W35+ES!W35+NI!W35+PA!W35+RD!W35),"",CR!W35+GU!W35+HO!W35+ES!W35+NI!W35+PA!W35+RD!W35)</f>
        <v>529480.30899064289</v>
      </c>
    </row>
    <row r="36" spans="1:23" s="20" customFormat="1" x14ac:dyDescent="0.25">
      <c r="A36" s="31"/>
      <c r="B36" s="12" t="s">
        <v>2</v>
      </c>
      <c r="C36" s="17">
        <f>IF(ISERR(+CR!C36+GU!C36+HO!C36+ES!C36+NI!C36+PA!C36+RD!C36),"",CR!C36+GU!C36+HO!C36+ES!C36+NI!C36+PA!C36+RD!C36)</f>
        <v>0</v>
      </c>
      <c r="D36" s="17">
        <f>IF(ISERR(+CR!D36+GU!D36+HO!D36+ES!D36+NI!D36+PA!D36+RD!D36),"",CR!D36+GU!D36+HO!D36+ES!D36+NI!D36+PA!D36+RD!D36)</f>
        <v>212142.64375870419</v>
      </c>
      <c r="E36" s="17">
        <f>IF(ISERR(+CR!E36+GU!E36+HO!E36+ES!E36+NI!E36+PA!E36+RD!E36),"",CR!E36+GU!E36+HO!E36+ES!E36+NI!E36+PA!E36+RD!E36)</f>
        <v>0</v>
      </c>
      <c r="F36" s="17">
        <f>IF(ISERR(+CR!F36+GU!F36+HO!F36+ES!F36+NI!F36+PA!F36+RD!F36),"",CR!F36+GU!F36+HO!F36+ES!F36+NI!F36+PA!F36+RD!F36)</f>
        <v>230314.4777771348</v>
      </c>
      <c r="G36" s="17">
        <f>IF(ISERR(+CR!G36+GU!G36+HO!G36+ES!G36+NI!G36+PA!G36+RD!G36),"",CR!G36+GU!G36+HO!G36+ES!G36+NI!G36+PA!G36+RD!G36)</f>
        <v>108989.71704928053</v>
      </c>
      <c r="H36" s="17">
        <f>IF(ISERR(+CR!H36+GU!H36+HO!H36+ES!H36+NI!H36+PA!H36+RD!H36),"",CR!H36+GU!H36+HO!H36+ES!H36+NI!H36+PA!H36+RD!H36)</f>
        <v>250356.16068443438</v>
      </c>
      <c r="I36" s="17">
        <f>IF(ISERR(+CR!I36+GU!I36+HO!I36+ES!I36+NI!I36+PA!I36+RD!I36),"",CR!I36+GU!I36+HO!I36+ES!I36+NI!I36+PA!I36+RD!I36)</f>
        <v>0</v>
      </c>
      <c r="J36" s="17">
        <f>IF(ISERR(+CR!J36+GU!J36+HO!J36+ES!J36+NI!J36+PA!J36+RD!J36),"",CR!J36+GU!J36+HO!J36+ES!J36+NI!J36+PA!J36+RD!J36)</f>
        <v>272491.97353498131</v>
      </c>
      <c r="K36" s="17">
        <f>IF(ISERR(+CR!K36+GU!K36+HO!K36+ES!K36+NI!K36+PA!K36+RD!K36),"",CR!K36+GU!K36+HO!K36+ES!K36+NI!K36+PA!K36+RD!K36)</f>
        <v>0</v>
      </c>
      <c r="L36" s="17">
        <f>IF(ISERR(+CR!L36+GU!L36+HO!L36+ES!L36+NI!L36+PA!L36+RD!L36),"",CR!L36+GU!L36+HO!L36+ES!L36+NI!L36+PA!L36+RD!L36)</f>
        <v>428744.52480395365</v>
      </c>
      <c r="M36" s="17">
        <f>IF(ISERR(+CR!M36+GU!M36+HO!M36+ES!M36+NI!M36+PA!M36+RD!M36),"",CR!M36+GU!M36+HO!M36+ES!M36+NI!M36+PA!M36+RD!M36)</f>
        <v>0</v>
      </c>
      <c r="N36" s="17">
        <f>IF(ISERR(+CR!N36+GU!N36+HO!N36+ES!N36+NI!N36+PA!N36+RD!N36),"",CR!N36+GU!N36+HO!N36+ES!N36+NI!N36+PA!N36+RD!N36)</f>
        <v>324100.36471621424</v>
      </c>
      <c r="O36" s="17">
        <f>IF(ISERR(+CR!O36+GU!O36+HO!O36+ES!O36+NI!O36+PA!O36+RD!O36),"",CR!O36+GU!O36+HO!O36+ES!O36+NI!O36+PA!O36+RD!O36)</f>
        <v>0</v>
      </c>
      <c r="P36" s="17">
        <f>IF(ISERR(+CR!P36+GU!P36+HO!P36+ES!P36+NI!P36+PA!P36+RD!P36),"",CR!P36+GU!P36+HO!P36+ES!P36+NI!P36+PA!P36+RD!P36)</f>
        <v>354193.24596596399</v>
      </c>
      <c r="Q36" s="17">
        <f>IF(ISERR(+CR!Q36+GU!Q36+HO!Q36+ES!Q36+NI!Q36+PA!Q36+RD!Q36),"",CR!Q36+GU!Q36+HO!Q36+ES!Q36+NI!Q36+PA!Q36+RD!Q36)</f>
        <v>159958.91595616512</v>
      </c>
      <c r="R36" s="17">
        <f>IF(ISERR(+CR!R36+GU!R36+HO!R36+ES!R36+NI!R36+PA!R36+RD!R36),"",CR!R36+GU!R36+HO!R36+ES!R36+NI!R36+PA!R36+RD!R36)</f>
        <v>387632.36891346995</v>
      </c>
      <c r="S36" s="17">
        <f>IF(ISERR(+CR!S36+GU!S36+HO!S36+ES!S36+NI!S36+PA!S36+RD!S36),"",CR!S36+GU!S36+HO!S36+ES!S36+NI!S36+PA!S36+RD!S36)</f>
        <v>0</v>
      </c>
      <c r="T36" s="17">
        <f>IF(ISERR(+CR!T36+GU!T36+HO!T36+ES!T36+NI!T36+PA!T36+RD!T36),"",CR!T36+GU!T36+HO!T36+ES!T36+NI!T36+PA!T36+RD!T36)</f>
        <v>424848.54386167554</v>
      </c>
      <c r="U36" s="17">
        <f>IF(ISERR(+CR!U36+GU!U36+HO!U36+ES!U36+NI!U36+PA!U36+RD!U36),"",CR!U36+GU!U36+HO!U36+ES!U36+NI!U36+PA!U36+RD!U36)</f>
        <v>0</v>
      </c>
      <c r="V36" s="17">
        <f>IF(ISERR(+CR!V36+GU!V36+HO!V36+ES!V36+NI!V36+PA!V36+RD!V36),"",CR!V36+GU!V36+HO!V36+ES!V36+NI!V36+PA!V36+RD!V36)</f>
        <v>661283.69094984303</v>
      </c>
      <c r="W36" s="17">
        <f>IF(ISERR(+CR!W36+GU!W36+HO!W36+ES!W36+NI!W36+PA!W36+RD!W36),"",CR!W36+GU!W36+HO!W36+ES!W36+NI!W36+PA!W36+RD!W36)</f>
        <v>3815056.6279718201</v>
      </c>
    </row>
    <row r="37" spans="1:23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5"/>
    </row>
    <row r="38" spans="1:23" x14ac:dyDescent="0.25">
      <c r="A38" s="34" t="str">
        <f>CONCATENATE("2.1.7 Establish ",AD8," ha of agroforestry systems for natural shade in coffee plantations.")</f>
        <v>2.1.7 Establish 612 ha of agroforestry systems for natural shade in coffee plantations.</v>
      </c>
      <c r="B38" s="7" t="s">
        <v>14</v>
      </c>
      <c r="C38" s="15">
        <f>IF(ISERR(+CR!C38+GU!C38+HO!C38+ES!C38+NI!C38+PA!C38+RD!C38),"",CR!C38+GU!C38+HO!C38+ES!C38+NI!C38+PA!C38+RD!C38)</f>
        <v>58598.486230519207</v>
      </c>
      <c r="D38" s="15">
        <f>IF(ISERR(+CR!D38+GU!D38+HO!D38+ES!D38+NI!D38+PA!D38+RD!D38),"",CR!D38+GU!D38+HO!D38+ES!D38+NI!D38+PA!D38+RD!D38)</f>
        <v>61784.49730682902</v>
      </c>
      <c r="E38" s="15">
        <f>IF(ISERR(+CR!E38+GU!E38+HO!E38+ES!E38+NI!E38+PA!E38+RD!E38),"",CR!E38+GU!E38+HO!E38+ES!E38+NI!E38+PA!E38+RD!E38)</f>
        <v>0</v>
      </c>
      <c r="F38" s="15">
        <f>IF(ISERR(+CR!F38+GU!F38+HO!F38+ES!F38+NI!F38+PA!F38+RD!F38),"",CR!F38+GU!F38+HO!F38+ES!F38+NI!F38+PA!F38+RD!F38)</f>
        <v>0</v>
      </c>
      <c r="G38" s="15">
        <f>IF(ISERR(+CR!G38+GU!G38+HO!G38+ES!G38+NI!G38+PA!G38+RD!G38),"",CR!G38+GU!G38+HO!G38+ES!G38+NI!G38+PA!G38+RD!G38)</f>
        <v>0</v>
      </c>
      <c r="H38" s="15">
        <f>IF(ISERR(+CR!H38+GU!H38+HO!H38+ES!H38+NI!H38+PA!H38+RD!H38),"",CR!H38+GU!H38+HO!H38+ES!H38+NI!H38+PA!H38+RD!H38)</f>
        <v>0</v>
      </c>
      <c r="I38" s="15">
        <f>IF(ISERR(+CR!I38+GU!I38+HO!I38+ES!I38+NI!I38+PA!I38+RD!I38),"",CR!I38+GU!I38+HO!I38+ES!I38+NI!I38+PA!I38+RD!I38)</f>
        <v>0</v>
      </c>
      <c r="J38" s="15">
        <f>IF(ISERR(+CR!J38+GU!J38+HO!J38+ES!J38+NI!J38+PA!J38+RD!J38),"",CR!J38+GU!J38+HO!J38+ES!J38+NI!J38+PA!J38+RD!J38)</f>
        <v>0</v>
      </c>
      <c r="K38" s="15">
        <f>IF(ISERR(+CR!K38+GU!K38+HO!K38+ES!K38+NI!K38+PA!K38+RD!K38),"",CR!K38+GU!K38+HO!K38+ES!K38+NI!K38+PA!K38+RD!K38)</f>
        <v>0</v>
      </c>
      <c r="L38" s="15">
        <f>IF(ISERR(+CR!L38+GU!L38+HO!L38+ES!L38+NI!L38+PA!L38+RD!L38),"",CR!L38+GU!L38+HO!L38+ES!L38+NI!L38+PA!L38+RD!L38)</f>
        <v>96099.285555076902</v>
      </c>
      <c r="M38" s="15">
        <f>IF(ISERR(+CR!M38+GU!M38+HO!M38+ES!M38+NI!M38+PA!M38+RD!M38),"",CR!M38+GU!M38+HO!M38+ES!M38+NI!M38+PA!M38+RD!M38)</f>
        <v>101790.66304022905</v>
      </c>
      <c r="N38" s="15">
        <f>IF(ISERR(+CR!N38+GU!N38+HO!N38+ES!N38+NI!N38+PA!N38+RD!N38),"",CR!N38+GU!N38+HO!N38+ES!N38+NI!N38+PA!N38+RD!N38)</f>
        <v>0</v>
      </c>
      <c r="O38" s="15">
        <f>IF(ISERR(+CR!O38+GU!O38+HO!O38+ES!O38+NI!O38+PA!O38+RD!O38),"",CR!O38+GU!O38+HO!O38+ES!O38+NI!O38+PA!O38+RD!O38)</f>
        <v>0</v>
      </c>
      <c r="P38" s="15">
        <f>IF(ISERR(+CR!P38+GU!P38+HO!P38+ES!P38+NI!P38+PA!P38+RD!P38),"",CR!P38+GU!P38+HO!P38+ES!P38+NI!P38+PA!P38+RD!P38)</f>
        <v>0</v>
      </c>
      <c r="Q38" s="15">
        <f>IF(ISERR(+CR!Q38+GU!Q38+HO!Q38+ES!Q38+NI!Q38+PA!Q38+RD!Q38),"",CR!Q38+GU!Q38+HO!Q38+ES!Q38+NI!Q38+PA!Q38+RD!Q38)</f>
        <v>0</v>
      </c>
      <c r="R38" s="15">
        <f>IF(ISERR(+CR!R38+GU!R38+HO!R38+ES!R38+NI!R38+PA!R38+RD!R38),"",CR!R38+GU!R38+HO!R38+ES!R38+NI!R38+PA!R38+RD!R38)</f>
        <v>0</v>
      </c>
      <c r="S38" s="15">
        <f>IF(ISERR(+CR!S38+GU!S38+HO!S38+ES!S38+NI!S38+PA!S38+RD!S38),"",CR!S38+GU!S38+HO!S38+ES!S38+NI!S38+PA!S38+RD!S38)</f>
        <v>0</v>
      </c>
      <c r="T38" s="15">
        <f>IF(ISERR(+CR!T38+GU!T38+HO!T38+ES!T38+NI!T38+PA!T38+RD!T38),"",CR!T38+GU!T38+HO!T38+ES!T38+NI!T38+PA!T38+RD!T38)</f>
        <v>0</v>
      </c>
      <c r="U38" s="15">
        <f>IF(ISERR(+CR!U38+GU!U38+HO!U38+ES!U38+NI!U38+PA!U38+RD!U38),"",CR!U38+GU!U38+HO!U38+ES!U38+NI!U38+PA!U38+RD!U38)</f>
        <v>0</v>
      </c>
      <c r="V38" s="15">
        <f>IF(ISERR(+CR!V38+GU!V38+HO!V38+ES!V38+NI!V38+PA!V38+RD!V38),"",CR!V38+GU!V38+HO!V38+ES!V38+NI!V38+PA!V38+RD!V38)</f>
        <v>174909.61759404244</v>
      </c>
      <c r="W38" s="15">
        <f>IF(ISERR(+CR!W38+GU!W38+HO!W38+ES!W38+NI!W38+PA!W38+RD!W38),"",CR!W38+GU!W38+HO!W38+ES!W38+NI!W38+PA!W38+RD!W38)</f>
        <v>493182.54972669657</v>
      </c>
    </row>
    <row r="39" spans="1:23" ht="35.450000000000003" customHeight="1" x14ac:dyDescent="0.25">
      <c r="A39" s="34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8"/>
    </row>
    <row r="40" spans="1:23" x14ac:dyDescent="0.25">
      <c r="A40" s="31" t="str">
        <f>CONCATENATE("2.1.8 Establish ",AD9," km of silvopasture systems using diversified living fence arrangements.")</f>
        <v>2.1.8 Establish 1280 km of silvopasture systems using diversified living fence arrangements.</v>
      </c>
      <c r="B40" s="4" t="s">
        <v>11</v>
      </c>
      <c r="C40" s="11">
        <f>IF(ISERR(+CR!C40+GU!C40+HO!C40+ES!C40+NI!C40+PA!C40+RD!C40),"",CR!C40+GU!C40+HO!C40+ES!C40+NI!C40+PA!C40+RD!C40)</f>
        <v>108488.07647497533</v>
      </c>
      <c r="D40" s="11">
        <f>IF(ISERR(+CR!D40+GU!D40+HO!D40+ES!D40+NI!D40+PA!D40+RD!D40),"",CR!D40+GU!D40+HO!D40+ES!D40+NI!D40+PA!D40+RD!D40)</f>
        <v>249716.81729065767</v>
      </c>
      <c r="E40" s="11" t="str">
        <f>IF(ISERR(+CR!E40+GU!E40+HO!E40+ES!E40+NI!E40+PA!E40+RD!E40),"",CR!E40+GU!E40+HO!E40+ES!E40+NI!E40+PA!E40+RD!E40)</f>
        <v/>
      </c>
      <c r="F40" s="11">
        <f>IF(ISERR(+CR!F40+GU!F40+HO!F40+ES!F40+NI!F40+PA!F40+RD!F40),"",CR!F40+GU!F40+HO!F40+ES!F40+NI!F40+PA!F40+RD!F40)</f>
        <v>270213.78788391076</v>
      </c>
      <c r="G40" s="11" t="str">
        <f>IF(ISERR(+CR!G40+GU!G40+HO!G40+ES!G40+NI!G40+PA!G40+RD!G40),"",CR!G40+GU!G40+HO!G40+ES!G40+NI!G40+PA!G40+RD!G40)</f>
        <v/>
      </c>
      <c r="H40" s="11">
        <f>IF(ISERR(+CR!H40+GU!H40+HO!H40+ES!H40+NI!H40+PA!H40+RD!H40),"",CR!H40+GU!H40+HO!H40+ES!H40+NI!H40+PA!H40+RD!H40)</f>
        <v>292739.703651555</v>
      </c>
      <c r="I40" s="11" t="str">
        <f>IF(ISERR(+CR!I40+GU!I40+HO!I40+ES!I40+NI!I40+PA!I40+RD!I40),"",CR!I40+GU!I40+HO!I40+ES!I40+NI!I40+PA!I40+RD!I40)</f>
        <v/>
      </c>
      <c r="J40" s="11">
        <f>IF(ISERR(+CR!J40+GU!J40+HO!J40+ES!J40+NI!J40+PA!J40+RD!J40),"",CR!J40+GU!J40+HO!J40+ES!J40+NI!J40+PA!J40+RD!J40)</f>
        <v>317530.37273445149</v>
      </c>
      <c r="K40" s="11" t="str">
        <f>IF(ISERR(+CR!K40+GU!K40+HO!K40+ES!K40+NI!K40+PA!K40+RD!K40),"",CR!K40+GU!K40+HO!K40+ES!K40+NI!K40+PA!K40+RD!K40)</f>
        <v/>
      </c>
      <c r="L40" s="11">
        <f>IF(ISERR(+CR!L40+GU!L40+HO!L40+ES!L40+NI!L40+PA!L40+RD!L40),"",CR!L40+GU!L40+HO!L40+ES!L40+NI!L40+PA!L40+RD!L40)</f>
        <v>344853.02734367887</v>
      </c>
      <c r="M40" s="11" t="str">
        <f>IF(ISERR(+CR!M40+GU!M40+HO!M40+ES!M40+NI!M40+PA!M40+RD!M40),"",CR!M40+GU!M40+HO!M40+ES!M40+NI!M40+PA!M40+RD!M40)</f>
        <v/>
      </c>
      <c r="N40" s="11">
        <f>IF(ISERR(+CR!N40+GU!N40+HO!N40+ES!N40+NI!N40+PA!N40+RD!N40),"",CR!N40+GU!N40+HO!N40+ES!N40+NI!N40+PA!N40+RD!N40)</f>
        <v>375010.98541176057</v>
      </c>
      <c r="O40" s="11" t="str">
        <f>IF(ISERR(+CR!O40+GU!O40+HO!O40+ES!O40+NI!O40+PA!O40+RD!O40),"",CR!O40+GU!O40+HO!O40+ES!O40+NI!O40+PA!O40+RD!O40)</f>
        <v/>
      </c>
      <c r="P40" s="11">
        <f>IF(ISERR(+CR!P40+GU!P40+HO!P40+ES!P40+NI!P40+PA!P40+RD!P40),"",CR!P40+GU!P40+HO!P40+ES!P40+NI!P40+PA!P40+RD!P40)</f>
        <v>408349.05853325519</v>
      </c>
      <c r="Q40" s="11" t="str">
        <f>IF(ISERR(+CR!Q40+GU!Q40+HO!Q40+ES!Q40+NI!Q40+PA!Q40+RD!Q40),"",CR!Q40+GU!Q40+HO!Q40+ES!Q40+NI!Q40+PA!Q40+RD!Q40)</f>
        <v/>
      </c>
      <c r="R40" s="11">
        <f>IF(ISERR(+CR!R40+GU!R40+HO!R40+ES!R40+NI!R40+PA!R40+RD!R40),"",CR!R40+GU!R40+HO!R40+ES!R40+NI!R40+PA!R40+RD!R40)</f>
        <v>445259.83183873788</v>
      </c>
      <c r="S40" s="11" t="str">
        <f>IF(ISERR(+CR!S40+GU!S40+HO!S40+ES!S40+NI!S40+PA!S40+RD!S40),"",CR!S40+GU!S40+HO!S40+ES!S40+NI!S40+PA!S40+RD!S40)</f>
        <v/>
      </c>
      <c r="T40" s="11">
        <f>IF(ISERR(+CR!T40+GU!T40+HO!T40+ES!T40+NI!T40+PA!T40+RD!T40),"",CR!T40+GU!T40+HO!T40+ES!T40+NI!T40+PA!T40+RD!T40)</f>
        <v>486190.96328782447</v>
      </c>
      <c r="U40" s="11" t="str">
        <f>IF(ISERR(+CR!U40+GU!U40+HO!U40+ES!U40+NI!U40+PA!U40+RD!U40),"",CR!U40+GU!U40+HO!U40+ES!U40+NI!U40+PA!U40+RD!U40)</f>
        <v/>
      </c>
      <c r="V40" s="11">
        <f>IF(ISERR(+CR!V40+GU!V40+HO!V40+ES!V40+NI!V40+PA!V40+RD!V40),"",CR!V40+GU!V40+HO!V40+ES!V40+NI!V40+PA!V40+RD!V40)</f>
        <v>531653.67558265955</v>
      </c>
      <c r="W40" s="17">
        <f>IF(ISERR(+CR!W40+GU!W40+HO!W40+ES!W40+NI!W40+PA!W40+RD!W40),"",CR!W40+GU!W40+HO!W40+ES!W40+NI!W40+PA!W40+RD!W40)</f>
        <v>3830006.3000334664</v>
      </c>
    </row>
    <row r="41" spans="1:23" x14ac:dyDescent="0.25">
      <c r="A41" s="31"/>
      <c r="B41" s="4" t="s">
        <v>8</v>
      </c>
      <c r="C41" s="11">
        <f>IF(ISERR(+CR!C41+GU!C41+HO!C41+ES!C41+NI!C41+PA!C41+RD!C41),"",CR!C41+GU!C41+HO!C41+ES!C41+NI!C41+PA!C41+RD!C41)</f>
        <v>15789.597967327991</v>
      </c>
      <c r="D41" s="11">
        <f>IF(ISERR(+CR!D41+GU!D41+HO!D41+ES!D41+NI!D41+PA!D41+RD!D41),"",CR!D41+GU!D41+HO!D41+ES!D41+NI!D41+PA!D41+RD!D41)</f>
        <v>16357.163381460203</v>
      </c>
      <c r="E41" s="11">
        <f>IF(ISERR(+CR!E41+GU!E41+HO!E41+ES!E41+NI!E41+PA!E41+RD!E41),"",CR!E41+GU!E41+HO!E41+ES!E41+NI!E41+PA!E41+RD!E41)</f>
        <v>16947.851156223343</v>
      </c>
      <c r="F41" s="11">
        <f>IF(ISERR(+CR!F41+GU!F41+HO!F41+ES!F41+NI!F41+PA!F41+RD!F41),"",CR!F41+GU!F41+HO!F41+ES!F41+NI!F41+PA!F41+RD!F41)</f>
        <v>17562.675011127973</v>
      </c>
      <c r="G41" s="11">
        <f>IF(ISERR(+CR!G41+GU!G41+HO!G41+ES!G41+NI!G41+PA!G41+RD!G41),"",CR!G41+GU!G41+HO!G41+ES!G41+NI!G41+PA!G41+RD!G41)</f>
        <v>18202.695325191115</v>
      </c>
      <c r="H41" s="11" t="str">
        <f>IF(ISERR(+CR!H41+GU!H41+HO!H41+ES!H41+NI!H41+PA!H41+RD!H41),"",CR!H41+GU!H41+HO!H41+ES!H41+NI!H41+PA!H41+RD!H41)</f>
        <v/>
      </c>
      <c r="I41" s="11" t="str">
        <f>IF(ISERR(+CR!I41+GU!I41+HO!I41+ES!I41+NI!I41+PA!I41+RD!I41),"",CR!I41+GU!I41+HO!I41+ES!I41+NI!I41+PA!I41+RD!I41)</f>
        <v/>
      </c>
      <c r="J41" s="11" t="str">
        <f>IF(ISERR(+CR!J41+GU!J41+HO!J41+ES!J41+NI!J41+PA!J41+RD!J41),"",CR!J41+GU!J41+HO!J41+ES!J41+NI!J41+PA!J41+RD!J41)</f>
        <v/>
      </c>
      <c r="K41" s="11" t="str">
        <f>IF(ISERR(+CR!K41+GU!K41+HO!K41+ES!K41+NI!K41+PA!K41+RD!K41),"",CR!K41+GU!K41+HO!K41+ES!K41+NI!K41+PA!K41+RD!K41)</f>
        <v/>
      </c>
      <c r="L41" s="11">
        <f>IF(ISERR(+CR!L41+GU!L41+HO!L41+ES!L41+NI!L41+PA!L41+RD!L41),"",CR!L41+GU!L41+HO!L41+ES!L41+NI!L41+PA!L41+RD!L41)</f>
        <v>21821.413283739021</v>
      </c>
      <c r="M41" s="11" t="str">
        <f>IF(ISERR(+CR!M41+GU!M41+HO!M41+ES!M41+NI!M41+PA!M41+RD!M41),"",CR!M41+GU!M41+HO!M41+ES!M41+NI!M41+PA!M41+RD!M41)</f>
        <v/>
      </c>
      <c r="N41" s="11" t="str">
        <f>IF(ISERR(+CR!N41+GU!N41+HO!N41+ES!N41+NI!N41+PA!N41+RD!N41),"",CR!N41+GU!N41+HO!N41+ES!N41+NI!N41+PA!N41+RD!N41)</f>
        <v/>
      </c>
      <c r="O41" s="11" t="str">
        <f>IF(ISERR(+CR!O41+GU!O41+HO!O41+ES!O41+NI!O41+PA!O41+RD!O41),"",CR!O41+GU!O41+HO!O41+ES!O41+NI!O41+PA!O41+RD!O41)</f>
        <v/>
      </c>
      <c r="P41" s="11" t="str">
        <f>IF(ISERR(+CR!P41+GU!P41+HO!P41+ES!P41+NI!P41+PA!P41+RD!P41),"",CR!P41+GU!P41+HO!P41+ES!P41+NI!P41+PA!P41+RD!P41)</f>
        <v/>
      </c>
      <c r="Q41" s="11">
        <f>IF(ISERR(+CR!Q41+GU!Q41+HO!Q41+ES!Q41+NI!Q41+PA!Q41+RD!Q41),"",CR!Q41+GU!Q41+HO!Q41+ES!Q41+NI!Q41+PA!Q41+RD!Q41)</f>
        <v>26260.156832754354</v>
      </c>
      <c r="R41" s="11" t="str">
        <f>IF(ISERR(+CR!R41+GU!R41+HO!R41+ES!R41+NI!R41+PA!R41+RD!R41),"",CR!R41+GU!R41+HO!R41+ES!R41+NI!R41+PA!R41+RD!R41)</f>
        <v/>
      </c>
      <c r="S41" s="11" t="str">
        <f>IF(ISERR(+CR!S41+GU!S41+HO!S41+ES!S41+NI!S41+PA!S41+RD!S41),"",CR!S41+GU!S41+HO!S41+ES!S41+NI!S41+PA!S41+RD!S41)</f>
        <v/>
      </c>
      <c r="T41" s="11" t="str">
        <f>IF(ISERR(+CR!T41+GU!T41+HO!T41+ES!T41+NI!T41+PA!T41+RD!T41),"",CR!T41+GU!T41+HO!T41+ES!T41+NI!T41+PA!T41+RD!T41)</f>
        <v/>
      </c>
      <c r="U41" s="11" t="str">
        <f>IF(ISERR(+CR!U41+GU!U41+HO!U41+ES!U41+NI!U41+PA!U41+RD!U41),"",CR!U41+GU!U41+HO!U41+ES!U41+NI!U41+PA!U41+RD!U41)</f>
        <v/>
      </c>
      <c r="V41" s="11">
        <f>IF(ISERR(+CR!V41+GU!V41+HO!V41+ES!V41+NI!V41+PA!V41+RD!V41),"",CR!V41+GU!V41+HO!V41+ES!V41+NI!V41+PA!V41+RD!V41)</f>
        <v>31719.584518127478</v>
      </c>
      <c r="W41" s="17">
        <f>IF(ISERR(+CR!W41+GU!W41+HO!W41+ES!W41+NI!W41+PA!W41+RD!W41),"",CR!W41+GU!W41+HO!W41+ES!W41+NI!W41+PA!W41+RD!W41)</f>
        <v>164661.13747595146</v>
      </c>
    </row>
    <row r="42" spans="1:23" x14ac:dyDescent="0.25">
      <c r="A42" s="31"/>
      <c r="B42" s="4" t="s">
        <v>13</v>
      </c>
      <c r="C42" s="11" t="str">
        <f>IF(ISERR(+CR!C42+GU!C42+HO!C42+ES!C42+NI!C42+PA!C42+RD!C42),"",CR!C42+GU!C42+HO!C42+ES!C42+NI!C42+PA!C42+RD!C42)</f>
        <v/>
      </c>
      <c r="D42" s="11" t="str">
        <f>IF(ISERR(+CR!D42+GU!D42+HO!D42+ES!D42+NI!D42+PA!D42+RD!D42),"",CR!D42+GU!D42+HO!D42+ES!D42+NI!D42+PA!D42+RD!D42)</f>
        <v/>
      </c>
      <c r="E42" s="11" t="str">
        <f>IF(ISERR(+CR!E42+GU!E42+HO!E42+ES!E42+NI!E42+PA!E42+RD!E42),"",CR!E42+GU!E42+HO!E42+ES!E42+NI!E42+PA!E42+RD!E42)</f>
        <v/>
      </c>
      <c r="F42" s="11" t="str">
        <f>IF(ISERR(+CR!F42+GU!F42+HO!F42+ES!F42+NI!F42+PA!F42+RD!F42),"",CR!F42+GU!F42+HO!F42+ES!F42+NI!F42+PA!F42+RD!F42)</f>
        <v/>
      </c>
      <c r="G42" s="11">
        <f>IF(ISERR(+CR!G42+GU!G42+HO!G42+ES!G42+NI!G42+PA!G42+RD!G42),"",CR!G42+GU!G42+HO!G42+ES!G42+NI!G42+PA!G42+RD!G42)</f>
        <v>94970.584305344935</v>
      </c>
      <c r="H42" s="11" t="str">
        <f>IF(ISERR(+CR!H42+GU!H42+HO!H42+ES!H42+NI!H42+PA!H42+RD!H42),"",CR!H42+GU!H42+HO!H42+ES!H42+NI!H42+PA!H42+RD!H42)</f>
        <v/>
      </c>
      <c r="I42" s="11" t="str">
        <f>IF(ISERR(+CR!I42+GU!I42+HO!I42+ES!I42+NI!I42+PA!I42+RD!I42),"",CR!I42+GU!I42+HO!I42+ES!I42+NI!I42+PA!I42+RD!I42)</f>
        <v/>
      </c>
      <c r="J42" s="11" t="str">
        <f>IF(ISERR(+CR!J42+GU!J42+HO!J42+ES!J42+NI!J42+PA!J42+RD!J42),"",CR!J42+GU!J42+HO!J42+ES!J42+NI!J42+PA!J42+RD!J42)</f>
        <v/>
      </c>
      <c r="K42" s="11" t="str">
        <f>IF(ISERR(+CR!K42+GU!K42+HO!K42+ES!K42+NI!K42+PA!K42+RD!K42),"",CR!K42+GU!K42+HO!K42+ES!K42+NI!K42+PA!K42+RD!K42)</f>
        <v/>
      </c>
      <c r="L42" s="11">
        <f>IF(ISERR(+CR!L42+GU!L42+HO!L42+ES!L42+NI!L42+PA!L42+RD!L42),"",CR!L42+GU!L42+HO!L42+ES!L42+NI!L42+PA!L42+RD!L42)</f>
        <v>113850.85191516012</v>
      </c>
      <c r="M42" s="11" t="str">
        <f>IF(ISERR(+CR!M42+GU!M42+HO!M42+ES!M42+NI!M42+PA!M42+RD!M42),"",CR!M42+GU!M42+HO!M42+ES!M42+NI!M42+PA!M42+RD!M42)</f>
        <v/>
      </c>
      <c r="N42" s="11" t="str">
        <f>IF(ISERR(+CR!N42+GU!N42+HO!N42+ES!N42+NI!N42+PA!N42+RD!N42),"",CR!N42+GU!N42+HO!N42+ES!N42+NI!N42+PA!N42+RD!N42)</f>
        <v/>
      </c>
      <c r="O42" s="11" t="str">
        <f>IF(ISERR(+CR!O42+GU!O42+HO!O42+ES!O42+NI!O42+PA!O42+RD!O42),"",CR!O42+GU!O42+HO!O42+ES!O42+NI!O42+PA!O42+RD!O42)</f>
        <v/>
      </c>
      <c r="P42" s="11" t="str">
        <f>IF(ISERR(+CR!P42+GU!P42+HO!P42+ES!P42+NI!P42+PA!P42+RD!P42),"",CR!P42+GU!P42+HO!P42+ES!P42+NI!P42+PA!P42+RD!P42)</f>
        <v/>
      </c>
      <c r="Q42" s="11">
        <f>IF(ISERR(+CR!Q42+GU!Q42+HO!Q42+ES!Q42+NI!Q42+PA!Q42+RD!Q42),"",CR!Q42+GU!Q42+HO!Q42+ES!Q42+NI!Q42+PA!Q42+RD!Q42)</f>
        <v>137009.51391002271</v>
      </c>
      <c r="R42" s="11" t="str">
        <f>IF(ISERR(+CR!R42+GU!R42+HO!R42+ES!R42+NI!R42+PA!R42+RD!R42),"",CR!R42+GU!R42+HO!R42+ES!R42+NI!R42+PA!R42+RD!R42)</f>
        <v/>
      </c>
      <c r="S42" s="11" t="str">
        <f>IF(ISERR(+CR!S42+GU!S42+HO!S42+ES!S42+NI!S42+PA!S42+RD!S42),"",CR!S42+GU!S42+HO!S42+ES!S42+NI!S42+PA!S42+RD!S42)</f>
        <v/>
      </c>
      <c r="T42" s="11" t="str">
        <f>IF(ISERR(+CR!T42+GU!T42+HO!T42+ES!T42+NI!T42+PA!T42+RD!T42),"",CR!T42+GU!T42+HO!T42+ES!T42+NI!T42+PA!T42+RD!T42)</f>
        <v/>
      </c>
      <c r="U42" s="11" t="str">
        <f>IF(ISERR(+CR!U42+GU!U42+HO!U42+ES!U42+NI!U42+PA!U42+RD!U42),"",CR!U42+GU!U42+HO!U42+ES!U42+NI!U42+PA!U42+RD!U42)</f>
        <v/>
      </c>
      <c r="V42" s="11">
        <f>IF(ISERR(+CR!V42+GU!V42+HO!V42+ES!V42+NI!V42+PA!V42+RD!V42),"",CR!V42+GU!V42+HO!V42+ES!V42+NI!V42+PA!V42+RD!V42)</f>
        <v>165493.48444240427</v>
      </c>
      <c r="W42" s="17">
        <f>IF(ISERR(+CR!W42+GU!W42+HO!W42+ES!W42+NI!W42+PA!W42+RD!W42),"",CR!W42+GU!W42+HO!W42+ES!W42+NI!W42+PA!W42+RD!W42)</f>
        <v>511324.43457293208</v>
      </c>
    </row>
    <row r="43" spans="1:23" s="20" customFormat="1" x14ac:dyDescent="0.25">
      <c r="A43" s="31"/>
      <c r="B43" s="12" t="s">
        <v>2</v>
      </c>
      <c r="C43" s="17">
        <f>IF(ISERR(+CR!C43+GU!C43+HO!C43+ES!C43+NI!C43+PA!C43+RD!C43),"",CR!C43+GU!C43+HO!C43+ES!C43+NI!C43+PA!C43+RD!C43)</f>
        <v>124277.67444230331</v>
      </c>
      <c r="D43" s="17">
        <f>IF(ISERR(+CR!D43+GU!D43+HO!D43+ES!D43+NI!D43+PA!D43+RD!D43),"",CR!D43+GU!D43+HO!D43+ES!D43+NI!D43+PA!D43+RD!D43)</f>
        <v>266073.9806721179</v>
      </c>
      <c r="E43" s="17">
        <f>IF(ISERR(+CR!E43+GU!E43+HO!E43+ES!E43+NI!E43+PA!E43+RD!E43),"",CR!E43+GU!E43+HO!E43+ES!E43+NI!E43+PA!E43+RD!E43)</f>
        <v>16947.851156223343</v>
      </c>
      <c r="F43" s="17">
        <f>IF(ISERR(+CR!F43+GU!F43+HO!F43+ES!F43+NI!F43+PA!F43+RD!F43),"",CR!F43+GU!F43+HO!F43+ES!F43+NI!F43+PA!F43+RD!F43)</f>
        <v>287776.46289503877</v>
      </c>
      <c r="G43" s="17">
        <f>IF(ISERR(+CR!G43+GU!G43+HO!G43+ES!G43+NI!G43+PA!G43+RD!G43),"",CR!G43+GU!G43+HO!G43+ES!G43+NI!G43+PA!G43+RD!G43)</f>
        <v>113173.27963053605</v>
      </c>
      <c r="H43" s="17">
        <f>IF(ISERR(+CR!H43+GU!H43+HO!H43+ES!H43+NI!H43+PA!H43+RD!H43),"",CR!H43+GU!H43+HO!H43+ES!H43+NI!H43+PA!H43+RD!H43)</f>
        <v>292739.703651555</v>
      </c>
      <c r="I43" s="17">
        <f>IF(ISERR(+CR!I43+GU!I43+HO!I43+ES!I43+NI!I43+PA!I43+RD!I43),"",CR!I43+GU!I43+HO!I43+ES!I43+NI!I43+PA!I43+RD!I43)</f>
        <v>0</v>
      </c>
      <c r="J43" s="17">
        <f>IF(ISERR(+CR!J43+GU!J43+HO!J43+ES!J43+NI!J43+PA!J43+RD!J43),"",CR!J43+GU!J43+HO!J43+ES!J43+NI!J43+PA!J43+RD!J43)</f>
        <v>317530.37273445149</v>
      </c>
      <c r="K43" s="17">
        <f>IF(ISERR(+CR!K43+GU!K43+HO!K43+ES!K43+NI!K43+PA!K43+RD!K43),"",CR!K43+GU!K43+HO!K43+ES!K43+NI!K43+PA!K43+RD!K43)</f>
        <v>0</v>
      </c>
      <c r="L43" s="17">
        <f>IF(ISERR(+CR!L43+GU!L43+HO!L43+ES!L43+NI!L43+PA!L43+RD!L43),"",CR!L43+GU!L43+HO!L43+ES!L43+NI!L43+PA!L43+RD!L43)</f>
        <v>480525.29254257795</v>
      </c>
      <c r="M43" s="17">
        <f>IF(ISERR(+CR!M43+GU!M43+HO!M43+ES!M43+NI!M43+PA!M43+RD!M43),"",CR!M43+GU!M43+HO!M43+ES!M43+NI!M43+PA!M43+RD!M43)</f>
        <v>0</v>
      </c>
      <c r="N43" s="17">
        <f>IF(ISERR(+CR!N43+GU!N43+HO!N43+ES!N43+NI!N43+PA!N43+RD!N43),"",CR!N43+GU!N43+HO!N43+ES!N43+NI!N43+PA!N43+RD!N43)</f>
        <v>375010.98541176057</v>
      </c>
      <c r="O43" s="17">
        <f>IF(ISERR(+CR!O43+GU!O43+HO!O43+ES!O43+NI!O43+PA!O43+RD!O43),"",CR!O43+GU!O43+HO!O43+ES!O43+NI!O43+PA!O43+RD!O43)</f>
        <v>0</v>
      </c>
      <c r="P43" s="17">
        <f>IF(ISERR(+CR!P43+GU!P43+HO!P43+ES!P43+NI!P43+PA!P43+RD!P43),"",CR!P43+GU!P43+HO!P43+ES!P43+NI!P43+PA!P43+RD!P43)</f>
        <v>408349.05853325519</v>
      </c>
      <c r="Q43" s="17">
        <f>IF(ISERR(+CR!Q43+GU!Q43+HO!Q43+ES!Q43+NI!Q43+PA!Q43+RD!Q43),"",CR!Q43+GU!Q43+HO!Q43+ES!Q43+NI!Q43+PA!Q43+RD!Q43)</f>
        <v>163269.67074277706</v>
      </c>
      <c r="R43" s="17">
        <f>IF(ISERR(+CR!R43+GU!R43+HO!R43+ES!R43+NI!R43+PA!R43+RD!R43),"",CR!R43+GU!R43+HO!R43+ES!R43+NI!R43+PA!R43+RD!R43)</f>
        <v>445259.83183873788</v>
      </c>
      <c r="S43" s="17">
        <f>IF(ISERR(+CR!S43+GU!S43+HO!S43+ES!S43+NI!S43+PA!S43+RD!S43),"",CR!S43+GU!S43+HO!S43+ES!S43+NI!S43+PA!S43+RD!S43)</f>
        <v>0</v>
      </c>
      <c r="T43" s="17">
        <f>IF(ISERR(+CR!T43+GU!T43+HO!T43+ES!T43+NI!T43+PA!T43+RD!T43),"",CR!T43+GU!T43+HO!T43+ES!T43+NI!T43+PA!T43+RD!T43)</f>
        <v>486190.96328782447</v>
      </c>
      <c r="U43" s="17">
        <f>IF(ISERR(+CR!U43+GU!U43+HO!U43+ES!U43+NI!U43+PA!U43+RD!U43),"",CR!U43+GU!U43+HO!U43+ES!U43+NI!U43+PA!U43+RD!U43)</f>
        <v>0</v>
      </c>
      <c r="V43" s="17">
        <f>IF(ISERR(+CR!V43+GU!V43+HO!V43+ES!V43+NI!V43+PA!V43+RD!V43),"",CR!V43+GU!V43+HO!V43+ES!V43+NI!V43+PA!V43+RD!V43)</f>
        <v>728866.74454319139</v>
      </c>
      <c r="W43" s="17">
        <f>IF(ISERR(+CR!W43+GU!W43+HO!W43+ES!W43+NI!W43+PA!W43+RD!W43),"",CR!W43+GU!W43+HO!W43+ES!W43+NI!W43+PA!W43+RD!W43)</f>
        <v>4505991.8720823508</v>
      </c>
    </row>
    <row r="44" spans="1:23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5"/>
    </row>
    <row r="45" spans="1:23" s="28" customFormat="1" x14ac:dyDescent="0.25">
      <c r="A45" s="34" t="str">
        <f>CONCATENATE("2.1.9 Establish ",AD10," ha of silvopasture systems using individual trees.")</f>
        <v>2.1.9 Establish 1280 ha of silvopasture systems using individual trees.</v>
      </c>
      <c r="B45" s="26" t="s">
        <v>14</v>
      </c>
      <c r="C45" s="27">
        <f>IF(ISERR(+CR!C45+GU!C45+HO!C45+ES!C45+NI!C45+PA!C45+RD!C45),"",CR!C45+GU!C45+HO!C45+ES!C45+NI!C45+PA!C45+RD!C45)</f>
        <v>14500.330198533546</v>
      </c>
      <c r="D45" s="27">
        <f>IF(ISERR(+CR!D45+GU!D45+HO!D45+ES!D45+NI!D45+PA!D45+RD!D45),"",CR!D45+GU!D45+HO!D45+ES!D45+NI!D45+PA!D45+RD!D45)</f>
        <v>15207.765030097537</v>
      </c>
      <c r="E45" s="27" t="str">
        <f>IF(ISERR(+CR!E45+GU!E45+HO!E45+ES!E45+NI!E45+PA!E45+RD!E45),"",CR!E45+GU!E45+HO!E45+ES!E45+NI!E45+PA!E45+RD!E45)</f>
        <v/>
      </c>
      <c r="F45" s="27" t="str">
        <f>IF(ISERR(+CR!F45+GU!F45+HO!F45+ES!F45+NI!F45+PA!F45+RD!F45),"",CR!F45+GU!F45+HO!F45+ES!F45+NI!F45+PA!F45+RD!F45)</f>
        <v/>
      </c>
      <c r="G45" s="27" t="str">
        <f>IF(ISERR(+CR!G45+GU!G45+HO!G45+ES!G45+NI!G45+PA!G45+RD!G45),"",CR!G45+GU!G45+HO!G45+ES!G45+NI!G45+PA!G45+RD!G45)</f>
        <v/>
      </c>
      <c r="H45" s="27" t="str">
        <f>IF(ISERR(+CR!H45+GU!H45+HO!H45+ES!H45+NI!H45+PA!H45+RD!H45),"",CR!H45+GU!H45+HO!H45+ES!H45+NI!H45+PA!H45+RD!H45)</f>
        <v/>
      </c>
      <c r="I45" s="27" t="str">
        <f>IF(ISERR(+CR!I45+GU!I45+HO!I45+ES!I45+NI!I45+PA!I45+RD!I45),"",CR!I45+GU!I45+HO!I45+ES!I45+NI!I45+PA!I45+RD!I45)</f>
        <v/>
      </c>
      <c r="J45" s="27" t="str">
        <f>IF(ISERR(+CR!J45+GU!J45+HO!J45+ES!J45+NI!J45+PA!J45+RD!J45),"",CR!J45+GU!J45+HO!J45+ES!J45+NI!J45+PA!J45+RD!J45)</f>
        <v/>
      </c>
      <c r="K45" s="27" t="str">
        <f>IF(ISERR(+CR!K45+GU!K45+HO!K45+ES!K45+NI!K45+PA!K45+RD!K45),"",CR!K45+GU!K45+HO!K45+ES!K45+NI!K45+PA!K45+RD!K45)</f>
        <v/>
      </c>
      <c r="L45" s="27">
        <f>IF(ISERR(+CR!L45+GU!L45+HO!L45+ES!L45+NI!L45+PA!L45+RD!L45),"",CR!L45+GU!L45+HO!L45+ES!L45+NI!L45+PA!L45+RD!L45)</f>
        <v>22605.691922755686</v>
      </c>
      <c r="M45" s="27">
        <f>IF(ISERR(+CR!M45+GU!M45+HO!M45+ES!M45+NI!M45+PA!M45+RD!M45),"",CR!M45+GU!M45+HO!M45+ES!M45+NI!M45+PA!M45+RD!M45)</f>
        <v>23800.883792660959</v>
      </c>
      <c r="N45" s="27" t="str">
        <f>IF(ISERR(+CR!N45+GU!N45+HO!N45+ES!N45+NI!N45+PA!N45+RD!N45),"",CR!N45+GU!N45+HO!N45+ES!N45+NI!N45+PA!N45+RD!N45)</f>
        <v/>
      </c>
      <c r="O45" s="27" t="str">
        <f>IF(ISERR(+CR!O45+GU!O45+HO!O45+ES!O45+NI!O45+PA!O45+RD!O45),"",CR!O45+GU!O45+HO!O45+ES!O45+NI!O45+PA!O45+RD!O45)</f>
        <v/>
      </c>
      <c r="P45" s="27" t="str">
        <f>IF(ISERR(+CR!P45+GU!P45+HO!P45+ES!P45+NI!P45+PA!P45+RD!P45),"",CR!P45+GU!P45+HO!P45+ES!P45+NI!P45+PA!P45+RD!P45)</f>
        <v/>
      </c>
      <c r="Q45" s="27" t="str">
        <f>IF(ISERR(+CR!Q45+GU!Q45+HO!Q45+ES!Q45+NI!Q45+PA!Q45+RD!Q45),"",CR!Q45+GU!Q45+HO!Q45+ES!Q45+NI!Q45+PA!Q45+RD!Q45)</f>
        <v/>
      </c>
      <c r="R45" s="27" t="str">
        <f>IF(ISERR(+CR!R45+GU!R45+HO!R45+ES!R45+NI!R45+PA!R45+RD!R45),"",CR!R45+GU!R45+HO!R45+ES!R45+NI!R45+PA!R45+RD!R45)</f>
        <v/>
      </c>
      <c r="S45" s="27" t="str">
        <f>IF(ISERR(+CR!S45+GU!S45+HO!S45+ES!S45+NI!S45+PA!S45+RD!S45),"",CR!S45+GU!S45+HO!S45+ES!S45+NI!S45+PA!S45+RD!S45)</f>
        <v/>
      </c>
      <c r="T45" s="27" t="str">
        <f>IF(ISERR(+CR!T45+GU!T45+HO!T45+ES!T45+NI!T45+PA!T45+RD!T45),"",CR!T45+GU!T45+HO!T45+ES!T45+NI!T45+PA!T45+RD!T45)</f>
        <v/>
      </c>
      <c r="U45" s="27" t="str">
        <f>IF(ISERR(+CR!U45+GU!U45+HO!U45+ES!U45+NI!U45+PA!U45+RD!U45),"",CR!U45+GU!U45+HO!U45+ES!U45+NI!U45+PA!U45+RD!U45)</f>
        <v/>
      </c>
      <c r="V45" s="27">
        <f>IF(ISERR(+CR!V45+GU!V45+HO!V45+ES!V45+NI!V45+PA!V45+RD!V45),"",CR!V45+GU!V45+HO!V45+ES!V45+NI!V45+PA!V45+RD!V45)</f>
        <v>38623.615578074547</v>
      </c>
      <c r="W45" s="27">
        <f>IF(ISERR(+CR!W45+GU!W45+HO!W45+ES!W45+NI!W45+PA!W45+RD!W45),"",CR!W45+GU!W45+HO!W45+ES!W45+NI!W45+PA!W45+RD!W45)</f>
        <v>114738.28652212227</v>
      </c>
    </row>
    <row r="46" spans="1:23" s="28" customFormat="1" x14ac:dyDescent="0.25">
      <c r="A46" s="34"/>
      <c r="B46" s="26" t="s">
        <v>15</v>
      </c>
      <c r="C46" s="27">
        <f>IF(ISERR(+CR!C46+GU!C46+HO!C46+ES!C46+NI!C46+PA!C46+RD!C46),"",CR!C46+GU!C46+HO!C46+ES!C46+NI!C46+PA!C46+RD!C46)</f>
        <v>107525.60317873137</v>
      </c>
      <c r="D46" s="27">
        <f>IF(ISERR(+CR!D46+GU!D46+HO!D46+ES!D46+NI!D46+PA!D46+RD!D46),"",CR!D46+GU!D46+HO!D46+ES!D46+NI!D46+PA!D46+RD!D46)</f>
        <v>112787.25352639543</v>
      </c>
      <c r="E46" s="27" t="str">
        <f>IF(ISERR(+CR!E46+GU!E46+HO!E46+ES!E46+NI!E46+PA!E46+RD!E46),"",CR!E46+GU!E46+HO!E46+ES!E46+NI!E46+PA!E46+RD!E46)</f>
        <v/>
      </c>
      <c r="F46" s="27" t="str">
        <f>IF(ISERR(+CR!F46+GU!F46+HO!F46+ES!F46+NI!F46+PA!F46+RD!F46),"",CR!F46+GU!F46+HO!F46+ES!F46+NI!F46+PA!F46+RD!F46)</f>
        <v/>
      </c>
      <c r="G46" s="27" t="str">
        <f>IF(ISERR(+CR!G46+GU!G46+HO!G46+ES!G46+NI!G46+PA!G46+RD!G46),"",CR!G46+GU!G46+HO!G46+ES!G46+NI!G46+PA!G46+RD!G46)</f>
        <v/>
      </c>
      <c r="H46" s="27" t="str">
        <f>IF(ISERR(+CR!H46+GU!H46+HO!H46+ES!H46+NI!H46+PA!H46+RD!H46),"",CR!H46+GU!H46+HO!H46+ES!H46+NI!H46+PA!H46+RD!H46)</f>
        <v/>
      </c>
      <c r="I46" s="27" t="str">
        <f>IF(ISERR(+CR!I46+GU!I46+HO!I46+ES!I46+NI!I46+PA!I46+RD!I46),"",CR!I46+GU!I46+HO!I46+ES!I46+NI!I46+PA!I46+RD!I46)</f>
        <v/>
      </c>
      <c r="J46" s="27" t="str">
        <f>IF(ISERR(+CR!J46+GU!J46+HO!J46+ES!J46+NI!J46+PA!J46+RD!J46),"",CR!J46+GU!J46+HO!J46+ES!J46+NI!J46+PA!J46+RD!J46)</f>
        <v/>
      </c>
      <c r="K46" s="27" t="str">
        <f>IF(ISERR(+CR!K46+GU!K46+HO!K46+ES!K46+NI!K46+PA!K46+RD!K46),"",CR!K46+GU!K46+HO!K46+ES!K46+NI!K46+PA!K46+RD!K46)</f>
        <v/>
      </c>
      <c r="L46" s="27">
        <f>IF(ISERR(+CR!L46+GU!L46+HO!L46+ES!L46+NI!L46+PA!L46+RD!L46),"",CR!L46+GU!L46+HO!L46+ES!L46+NI!L46+PA!L46+RD!L46)</f>
        <v>167826.7219930623</v>
      </c>
      <c r="M46" s="27">
        <f>IF(ISERR(+CR!M46+GU!M46+HO!M46+ES!M46+NI!M46+PA!M46+RD!M46),"",CR!M46+GU!M46+HO!M46+ES!M46+NI!M46+PA!M46+RD!M46)</f>
        <v>176720.52480064635</v>
      </c>
      <c r="N46" s="27" t="str">
        <f>IF(ISERR(+CR!N46+GU!N46+HO!N46+ES!N46+NI!N46+PA!N46+RD!N46),"",CR!N46+GU!N46+HO!N46+ES!N46+NI!N46+PA!N46+RD!N46)</f>
        <v/>
      </c>
      <c r="O46" s="27" t="str">
        <f>IF(ISERR(+CR!O46+GU!O46+HO!O46+ES!O46+NI!O46+PA!O46+RD!O46),"",CR!O46+GU!O46+HO!O46+ES!O46+NI!O46+PA!O46+RD!O46)</f>
        <v/>
      </c>
      <c r="P46" s="27" t="str">
        <f>IF(ISERR(+CR!P46+GU!P46+HO!P46+ES!P46+NI!P46+PA!P46+RD!P46),"",CR!P46+GU!P46+HO!P46+ES!P46+NI!P46+PA!P46+RD!P46)</f>
        <v/>
      </c>
      <c r="Q46" s="27" t="str">
        <f>IF(ISERR(+CR!Q46+GU!Q46+HO!Q46+ES!Q46+NI!Q46+PA!Q46+RD!Q46),"",CR!Q46+GU!Q46+HO!Q46+ES!Q46+NI!Q46+PA!Q46+RD!Q46)</f>
        <v/>
      </c>
      <c r="R46" s="27" t="str">
        <f>IF(ISERR(+CR!R46+GU!R46+HO!R46+ES!R46+NI!R46+PA!R46+RD!R46),"",CR!R46+GU!R46+HO!R46+ES!R46+NI!R46+PA!R46+RD!R46)</f>
        <v/>
      </c>
      <c r="S46" s="27" t="str">
        <f>IF(ISERR(+CR!S46+GU!S46+HO!S46+ES!S46+NI!S46+PA!S46+RD!S46),"",CR!S46+GU!S46+HO!S46+ES!S46+NI!S46+PA!S46+RD!S46)</f>
        <v/>
      </c>
      <c r="T46" s="27" t="str">
        <f>IF(ISERR(+CR!T46+GU!T46+HO!T46+ES!T46+NI!T46+PA!T46+RD!T46),"",CR!T46+GU!T46+HO!T46+ES!T46+NI!T46+PA!T46+RD!T46)</f>
        <v/>
      </c>
      <c r="U46" s="27" t="str">
        <f>IF(ISERR(+CR!U46+GU!U46+HO!U46+ES!U46+NI!U46+PA!U46+RD!U46),"",CR!U46+GU!U46+HO!U46+ES!U46+NI!U46+PA!U46+RD!U46)</f>
        <v/>
      </c>
      <c r="V46" s="27">
        <f>IF(ISERR(+CR!V46+GU!V46+HO!V46+ES!V46+NI!V46+PA!V46+RD!V46),"",CR!V46+GU!V46+HO!V46+ES!V46+NI!V46+PA!V46+RD!V46)</f>
        <v>287033.27616929461</v>
      </c>
      <c r="W46" s="27">
        <f>IF(ISERR(+CR!W46+GU!W46+HO!W46+ES!W46+NI!W46+PA!W46+RD!W46),"",CR!W46+GU!W46+HO!W46+ES!W46+NI!W46+PA!W46+RD!W46)</f>
        <v>851893.37966813007</v>
      </c>
    </row>
    <row r="47" spans="1:23" s="20" customFormat="1" x14ac:dyDescent="0.25">
      <c r="A47" s="34"/>
      <c r="B47" s="14" t="s">
        <v>2</v>
      </c>
      <c r="C47" s="15">
        <f>IF(ISERR(+CR!C47+GU!C47+HO!C47+ES!C47+NI!C47+PA!C47+RD!C47),"",CR!C47+GU!C47+HO!C47+ES!C47+NI!C47+PA!C47+RD!C47)</f>
        <v>122025.93337726493</v>
      </c>
      <c r="D47" s="15">
        <f>IF(ISERR(+CR!D47+GU!D47+HO!D47+ES!D47+NI!D47+PA!D47+RD!D47),"",CR!D47+GU!D47+HO!D47+ES!D47+NI!D47+PA!D47+RD!D47)</f>
        <v>127995.01855649299</v>
      </c>
      <c r="E47" s="15">
        <f>IF(ISERR(+CR!E47+GU!E47+HO!E47+ES!E47+NI!E47+PA!E47+RD!E47),"",CR!E47+GU!E47+HO!E47+ES!E47+NI!E47+PA!E47+RD!E47)</f>
        <v>0</v>
      </c>
      <c r="F47" s="15">
        <f>IF(ISERR(+CR!F47+GU!F47+HO!F47+ES!F47+NI!F47+PA!F47+RD!F47),"",CR!F47+GU!F47+HO!F47+ES!F47+NI!F47+PA!F47+RD!F47)</f>
        <v>0</v>
      </c>
      <c r="G47" s="15">
        <f>IF(ISERR(+CR!G47+GU!G47+HO!G47+ES!G47+NI!G47+PA!G47+RD!G47),"",CR!G47+GU!G47+HO!G47+ES!G47+NI!G47+PA!G47+RD!G47)</f>
        <v>0</v>
      </c>
      <c r="H47" s="15">
        <f>IF(ISERR(+CR!H47+GU!H47+HO!H47+ES!H47+NI!H47+PA!H47+RD!H47),"",CR!H47+GU!H47+HO!H47+ES!H47+NI!H47+PA!H47+RD!H47)</f>
        <v>0</v>
      </c>
      <c r="I47" s="15">
        <f>IF(ISERR(+CR!I47+GU!I47+HO!I47+ES!I47+NI!I47+PA!I47+RD!I47),"",CR!I47+GU!I47+HO!I47+ES!I47+NI!I47+PA!I47+RD!I47)</f>
        <v>0</v>
      </c>
      <c r="J47" s="15">
        <f>IF(ISERR(+CR!J47+GU!J47+HO!J47+ES!J47+NI!J47+PA!J47+RD!J47),"",CR!J47+GU!J47+HO!J47+ES!J47+NI!J47+PA!J47+RD!J47)</f>
        <v>0</v>
      </c>
      <c r="K47" s="15">
        <f>IF(ISERR(+CR!K47+GU!K47+HO!K47+ES!K47+NI!K47+PA!K47+RD!K47),"",CR!K47+GU!K47+HO!K47+ES!K47+NI!K47+PA!K47+RD!K47)</f>
        <v>0</v>
      </c>
      <c r="L47" s="15">
        <f>IF(ISERR(+CR!L47+GU!L47+HO!L47+ES!L47+NI!L47+PA!L47+RD!L47),"",CR!L47+GU!L47+HO!L47+ES!L47+NI!L47+PA!L47+RD!L47)</f>
        <v>190432.413915818</v>
      </c>
      <c r="M47" s="15">
        <f>IF(ISERR(+CR!M47+GU!M47+HO!M47+ES!M47+NI!M47+PA!M47+RD!M47),"",CR!M47+GU!M47+HO!M47+ES!M47+NI!M47+PA!M47+RD!M47)</f>
        <v>200521.40859330731</v>
      </c>
      <c r="N47" s="15">
        <f>IF(ISERR(+CR!N47+GU!N47+HO!N47+ES!N47+NI!N47+PA!N47+RD!N47),"",CR!N47+GU!N47+HO!N47+ES!N47+NI!N47+PA!N47+RD!N47)</f>
        <v>0</v>
      </c>
      <c r="O47" s="15">
        <f>IF(ISERR(+CR!O47+GU!O47+HO!O47+ES!O47+NI!O47+PA!O47+RD!O47),"",CR!O47+GU!O47+HO!O47+ES!O47+NI!O47+PA!O47+RD!O47)</f>
        <v>0</v>
      </c>
      <c r="P47" s="15">
        <f>IF(ISERR(+CR!P47+GU!P47+HO!P47+ES!P47+NI!P47+PA!P47+RD!P47),"",CR!P47+GU!P47+HO!P47+ES!P47+NI!P47+PA!P47+RD!P47)</f>
        <v>0</v>
      </c>
      <c r="Q47" s="15">
        <f>IF(ISERR(+CR!Q47+GU!Q47+HO!Q47+ES!Q47+NI!Q47+PA!Q47+RD!Q47),"",CR!Q47+GU!Q47+HO!Q47+ES!Q47+NI!Q47+PA!Q47+RD!Q47)</f>
        <v>0</v>
      </c>
      <c r="R47" s="15">
        <f>IF(ISERR(+CR!R47+GU!R47+HO!R47+ES!R47+NI!R47+PA!R47+RD!R47),"",CR!R47+GU!R47+HO!R47+ES!R47+NI!R47+PA!R47+RD!R47)</f>
        <v>0</v>
      </c>
      <c r="S47" s="15">
        <f>IF(ISERR(+CR!S47+GU!S47+HO!S47+ES!S47+NI!S47+PA!S47+RD!S47),"",CR!S47+GU!S47+HO!S47+ES!S47+NI!S47+PA!S47+RD!S47)</f>
        <v>0</v>
      </c>
      <c r="T47" s="15">
        <f>IF(ISERR(+CR!T47+GU!T47+HO!T47+ES!T47+NI!T47+PA!T47+RD!T47),"",CR!T47+GU!T47+HO!T47+ES!T47+NI!T47+PA!T47+RD!T47)</f>
        <v>0</v>
      </c>
      <c r="U47" s="15">
        <f>IF(ISERR(+CR!U47+GU!U47+HO!U47+ES!U47+NI!U47+PA!U47+RD!U47),"",CR!U47+GU!U47+HO!U47+ES!U47+NI!U47+PA!U47+RD!U47)</f>
        <v>0</v>
      </c>
      <c r="V47" s="15">
        <f>IF(ISERR(+CR!V47+GU!V47+HO!V47+ES!V47+NI!V47+PA!V47+RD!V47),"",CR!V47+GU!V47+HO!V47+ES!V47+NI!V47+PA!V47+RD!V47)</f>
        <v>325656.89174736914</v>
      </c>
      <c r="W47" s="15">
        <f>IF(ISERR(+CR!W47+GU!W47+HO!W47+ES!W47+NI!W47+PA!W47+RD!W47),"",CR!W47+GU!W47+HO!W47+ES!W47+NI!W47+PA!W47+RD!W47)</f>
        <v>966631.66619025229</v>
      </c>
    </row>
    <row r="48" spans="1:23" x14ac:dyDescent="0.25">
      <c r="A48" s="34"/>
      <c r="B48" s="33" t="s">
        <v>2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8"/>
    </row>
    <row r="49" spans="1:23" x14ac:dyDescent="0.25">
      <c r="A49" s="31" t="str">
        <f>CONCATENATE("2.1.10 Establish ",AD6," ha of sustainable fuelwood and timber plantations.")</f>
        <v>2.1.10 Establish 5305 ha of sustainable fuelwood and timber plantations.</v>
      </c>
      <c r="B49" s="4" t="s">
        <v>4</v>
      </c>
      <c r="C49" s="11" t="str">
        <f>IF(ISERR(+CR!C49+GU!C49+HO!C49+ES!C49+NI!C49+PA!C49+RD!C49),"",CR!C49+GU!C49+HO!C49+ES!C49+NI!C49+PA!C49+RD!C49)</f>
        <v/>
      </c>
      <c r="D49" s="11">
        <f>IF(ISERR(+CR!D49+GU!D49+HO!D49+ES!D49+NI!D49+PA!D49+RD!D49),"",CR!D49+GU!D49+HO!D49+ES!D49+NI!D49+PA!D49+RD!D49)</f>
        <v>69286.615164707764</v>
      </c>
      <c r="E49" s="11" t="str">
        <f>IF(ISERR(+CR!E49+GU!E49+HO!E49+ES!E49+NI!E49+PA!E49+RD!E49),"",CR!E49+GU!E49+HO!E49+ES!E49+NI!E49+PA!E49+RD!E49)</f>
        <v/>
      </c>
      <c r="F49" s="11">
        <f>IF(ISERR(+CR!F49+GU!F49+HO!F49+ES!F49+NI!F49+PA!F49+RD!F49),"",CR!F49+GU!F49+HO!F49+ES!F49+NI!F49+PA!F49+RD!F49)</f>
        <v>76421.952895407332</v>
      </c>
      <c r="G49" s="11" t="str">
        <f>IF(ISERR(+CR!G49+GU!G49+HO!G49+ES!G49+NI!G49+PA!G49+RD!G49),"",CR!G49+GU!G49+HO!G49+ES!G49+NI!G49+PA!G49+RD!G49)</f>
        <v/>
      </c>
      <c r="H49" s="11">
        <f>IF(ISERR(+CR!H49+GU!H49+HO!H49+ES!H49+NI!H49+PA!H49+RD!H49),"",CR!H49+GU!H49+HO!H49+ES!H49+NI!H49+PA!H49+RD!H49)</f>
        <v>84461.098027142943</v>
      </c>
      <c r="I49" s="11" t="str">
        <f>IF(ISERR(+CR!I49+GU!I49+HO!I49+ES!I49+NI!I49+PA!I49+RD!I49),"",CR!I49+GU!I49+HO!I49+ES!I49+NI!I49+PA!I49+RD!I49)</f>
        <v/>
      </c>
      <c r="J49" s="11">
        <f>IF(ISERR(+CR!J49+GU!J49+HO!J49+ES!J49+NI!J49+PA!J49+RD!J49),"",CR!J49+GU!J49+HO!J49+ES!J49+NI!J49+PA!J49+RD!J49)</f>
        <v>93536.876096613123</v>
      </c>
      <c r="K49" s="11" t="str">
        <f>IF(ISERR(+CR!K49+GU!K49+HO!K49+ES!K49+NI!K49+PA!K49+RD!K49),"",CR!K49+GU!K49+HO!K49+ES!K49+NI!K49+PA!K49+RD!K49)</f>
        <v/>
      </c>
      <c r="L49" s="11">
        <f>IF(ISERR(+CR!L49+GU!L49+HO!L49+ES!L49+NI!L49+PA!L49+RD!L49),"",CR!L49+GU!L49+HO!L49+ES!L49+NI!L49+PA!L49+RD!L49)</f>
        <v>103803.49295440789</v>
      </c>
      <c r="M49" s="11" t="str">
        <f>IF(ISERR(+CR!M49+GU!M49+HO!M49+ES!M49+NI!M49+PA!M49+RD!M49),"",CR!M49+GU!M49+HO!M49+ES!M49+NI!M49+PA!M49+RD!M49)</f>
        <v/>
      </c>
      <c r="N49" s="11">
        <f>IF(ISERR(+CR!N49+GU!N49+HO!N49+ES!N49+NI!N49+PA!N49+RD!N49),"",CR!N49+GU!N49+HO!N49+ES!N49+NI!N49+PA!N49+RD!N49)</f>
        <v>115440.16057787085</v>
      </c>
      <c r="O49" s="11" t="str">
        <f>IF(ISERR(+CR!O49+GU!O49+HO!O49+ES!O49+NI!O49+PA!O49+RD!O49),"",CR!O49+GU!O49+HO!O49+ES!O49+NI!O49+PA!O49+RD!O49)</f>
        <v/>
      </c>
      <c r="P49" s="11">
        <f>IF(ISERR(+CR!P49+GU!P49+HO!P49+ES!P49+NI!P49+PA!P49+RD!P49),"",CR!P49+GU!P49+HO!P49+ES!P49+NI!P49+PA!P49+RD!P49)</f>
        <v>128655.35645848804</v>
      </c>
      <c r="Q49" s="11" t="str">
        <f>IF(ISERR(+CR!Q49+GU!Q49+HO!Q49+ES!Q49+NI!Q49+PA!Q49+RD!Q49),"",CR!Q49+GU!Q49+HO!Q49+ES!Q49+NI!Q49+PA!Q49+RD!Q49)</f>
        <v/>
      </c>
      <c r="R49" s="11">
        <f>IF(ISERR(+CR!R49+GU!R49+HO!R49+ES!R49+NI!R49+PA!R49+RD!R49),"",CR!R49+GU!R49+HO!R49+ES!R49+NI!R49+PA!R49+RD!R49)</f>
        <v>143691.82926169661</v>
      </c>
      <c r="S49" s="11" t="str">
        <f>IF(ISERR(+CR!S49+GU!S49+HO!S49+ES!S49+NI!S49+PA!S49+RD!S49),"",CR!S49+GU!S49+HO!S49+ES!S49+NI!S49+PA!S49+RD!S49)</f>
        <v/>
      </c>
      <c r="T49" s="11">
        <f>IF(ISERR(+CR!T49+GU!T49+HO!T49+ES!T49+NI!T49+PA!T49+RD!T49),"",CR!T49+GU!T49+HO!T49+ES!T49+NI!T49+PA!T49+RD!T49)</f>
        <v>160832.48372632262</v>
      </c>
      <c r="U49" s="11" t="str">
        <f>IF(ISERR(+CR!U49+GU!U49+HO!U49+ES!U49+NI!U49+PA!U49+RD!U49),"",CR!U49+GU!U49+HO!U49+ES!U49+NI!U49+PA!U49+RD!U49)</f>
        <v/>
      </c>
      <c r="V49" s="11">
        <f>IF(ISERR(+CR!V49+GU!V49+HO!V49+ES!V49+NI!V49+PA!V49+RD!V49),"",CR!V49+GU!V49+HO!V49+ES!V49+NI!V49+PA!V49+RD!V49)</f>
        <v>180407.30171199897</v>
      </c>
      <c r="W49" s="17">
        <f>IF(ISERR(+CR!W49+GU!W49+HO!W49+ES!W49+NI!W49+PA!W49+RD!W49),"",CR!W49+GU!W49+HO!W49+ES!W49+NI!W49+PA!W49+RD!W49)</f>
        <v>1156537.1668746562</v>
      </c>
    </row>
    <row r="50" spans="1:23" x14ac:dyDescent="0.25">
      <c r="A50" s="31"/>
      <c r="B50" s="4" t="s">
        <v>5</v>
      </c>
      <c r="C50" s="11" t="str">
        <f>IF(ISERR(+CR!C50+GU!C50+HO!C50+ES!C50+NI!C50+PA!C50+RD!C50),"",CR!C50+GU!C50+HO!C50+ES!C50+NI!C50+PA!C50+RD!C50)</f>
        <v/>
      </c>
      <c r="D50" s="11" t="str">
        <f>IF(ISERR(+CR!D50+GU!D50+HO!D50+ES!D50+NI!D50+PA!D50+RD!D50),"",CR!D50+GU!D50+HO!D50+ES!D50+NI!D50+PA!D50+RD!D50)</f>
        <v/>
      </c>
      <c r="E50" s="11" t="str">
        <f>IF(ISERR(+CR!E50+GU!E50+HO!E50+ES!E50+NI!E50+PA!E50+RD!E50),"",CR!E50+GU!E50+HO!E50+ES!E50+NI!E50+PA!E50+RD!E50)</f>
        <v/>
      </c>
      <c r="F50" s="11" t="str">
        <f>IF(ISERR(+CR!F50+GU!F50+HO!F50+ES!F50+NI!F50+PA!F50+RD!F50),"",CR!F50+GU!F50+HO!F50+ES!F50+NI!F50+PA!F50+RD!F50)</f>
        <v/>
      </c>
      <c r="G50" s="11">
        <f>IF(ISERR(+CR!G50+GU!G50+HO!G50+ES!G50+NI!G50+PA!G50+RD!G50),"",CR!G50+GU!G50+HO!G50+ES!G50+NI!G50+PA!G50+RD!G50)</f>
        <v>99460.92354755789</v>
      </c>
      <c r="H50" s="11" t="str">
        <f>IF(ISERR(+CR!H50+GU!H50+HO!H50+ES!H50+NI!H50+PA!H50+RD!H50),"",CR!H50+GU!H50+HO!H50+ES!H50+NI!H50+PA!H50+RD!H50)</f>
        <v/>
      </c>
      <c r="I50" s="11" t="str">
        <f>IF(ISERR(+CR!I50+GU!I50+HO!I50+ES!I50+NI!I50+PA!I50+RD!I50),"",CR!I50+GU!I50+HO!I50+ES!I50+NI!I50+PA!I50+RD!I50)</f>
        <v/>
      </c>
      <c r="J50" s="11" t="str">
        <f>IF(ISERR(+CR!J50+GU!J50+HO!J50+ES!J50+NI!J50+PA!J50+RD!J50),"",CR!J50+GU!J50+HO!J50+ES!J50+NI!J50+PA!J50+RD!J50)</f>
        <v/>
      </c>
      <c r="K50" s="11" t="str">
        <f>IF(ISERR(+CR!K50+GU!K50+HO!K50+ES!K50+NI!K50+PA!K50+RD!K50),"",CR!K50+GU!K50+HO!K50+ES!K50+NI!K50+PA!K50+RD!K50)</f>
        <v/>
      </c>
      <c r="L50" s="11">
        <f>IF(ISERR(+CR!L50+GU!L50+HO!L50+ES!L50+NI!L50+PA!L50+RD!L50),"",CR!L50+GU!L50+HO!L50+ES!L50+NI!L50+PA!L50+RD!L50)</f>
        <v>120320.98969623054</v>
      </c>
      <c r="M50" s="11" t="str">
        <f>IF(ISERR(+CR!M50+GU!M50+HO!M50+ES!M50+NI!M50+PA!M50+RD!M50),"",CR!M50+GU!M50+HO!M50+ES!M50+NI!M50+PA!M50+RD!M50)</f>
        <v/>
      </c>
      <c r="N50" s="11" t="str">
        <f>IF(ISERR(+CR!N50+GU!N50+HO!N50+ES!N50+NI!N50+PA!N50+RD!N50),"",CR!N50+GU!N50+HO!N50+ES!N50+NI!N50+PA!N50+RD!N50)</f>
        <v/>
      </c>
      <c r="O50" s="11" t="str">
        <f>IF(ISERR(+CR!O50+GU!O50+HO!O50+ES!O50+NI!O50+PA!O50+RD!O50),"",CR!O50+GU!O50+HO!O50+ES!O50+NI!O50+PA!O50+RD!O50)</f>
        <v/>
      </c>
      <c r="P50" s="11" t="str">
        <f>IF(ISERR(+CR!P50+GU!P50+HO!P50+ES!P50+NI!P50+PA!P50+RD!P50),"",CR!P50+GU!P50+HO!P50+ES!P50+NI!P50+PA!P50+RD!P50)</f>
        <v/>
      </c>
      <c r="Q50" s="11">
        <f>IF(ISERR(+CR!Q50+GU!Q50+HO!Q50+ES!Q50+NI!Q50+PA!Q50+RD!Q50),"",CR!Q50+GU!Q50+HO!Q50+ES!Q50+NI!Q50+PA!Q50+RD!Q50)</f>
        <v>146128.56268770399</v>
      </c>
      <c r="R50" s="11" t="str">
        <f>IF(ISERR(+CR!R50+GU!R50+HO!R50+ES!R50+NI!R50+PA!R50+RD!R50),"",CR!R50+GU!R50+HO!R50+ES!R50+NI!R50+PA!R50+RD!R50)</f>
        <v/>
      </c>
      <c r="S50" s="11" t="str">
        <f>IF(ISERR(+CR!S50+GU!S50+HO!S50+ES!S50+NI!S50+PA!S50+RD!S50),"",CR!S50+GU!S50+HO!S50+ES!S50+NI!S50+PA!S50+RD!S50)</f>
        <v/>
      </c>
      <c r="T50" s="11" t="str">
        <f>IF(ISERR(+CR!T50+GU!T50+HO!T50+ES!T50+NI!T50+PA!T50+RD!T50),"",CR!T50+GU!T50+HO!T50+ES!T50+NI!T50+PA!T50+RD!T50)</f>
        <v/>
      </c>
      <c r="U50" s="11" t="str">
        <f>IF(ISERR(+CR!U50+GU!U50+HO!U50+ES!U50+NI!U50+PA!U50+RD!U50),"",CR!U50+GU!U50+HO!U50+ES!U50+NI!U50+PA!U50+RD!U50)</f>
        <v/>
      </c>
      <c r="V50" s="11">
        <f>IF(ISERR(+CR!V50+GU!V50+HO!V50+ES!V50+NI!V50+PA!V50+RD!V50),"",CR!V50+GU!V50+HO!V50+ES!V50+NI!V50+PA!V50+RD!V50)</f>
        <v>178139.483480144</v>
      </c>
      <c r="W50" s="17">
        <f>IF(ISERR(+CR!W50+GU!W50+HO!W50+ES!W50+NI!W50+PA!W50+RD!W50),"",CR!W50+GU!W50+HO!W50+ES!W50+NI!W50+PA!W50+RD!W50)</f>
        <v>544049.95941163646</v>
      </c>
    </row>
    <row r="51" spans="1:23" x14ac:dyDescent="0.25">
      <c r="A51" s="31"/>
      <c r="B51" s="4" t="s">
        <v>6</v>
      </c>
      <c r="C51" s="11">
        <f>IF(ISERR(+CR!C51+GU!C51+HO!C51+ES!C51+NI!C51+PA!C51+RD!C51),"",CR!C51+GU!C51+HO!C51+ES!C51+NI!C51+PA!C51+RD!C51)</f>
        <v>198064.32810714713</v>
      </c>
      <c r="D51" s="11">
        <f>IF(ISERR(+CR!D51+GU!D51+HO!D51+ES!D51+NI!D51+PA!D51+RD!D51),"",CR!D51+GU!D51+HO!D51+ES!D51+NI!D51+PA!D51+RD!D51)</f>
        <v>207859.84549412329</v>
      </c>
      <c r="E51" s="11">
        <f>IF(ISERR(+CR!E51+GU!E51+HO!E51+ES!E51+NI!E51+PA!E51+RD!E51),"",CR!E51+GU!E51+HO!E51+ES!E51+NI!E51+PA!E51+RD!E51)</f>
        <v>218246.58680347126</v>
      </c>
      <c r="F51" s="11">
        <f>IF(ISERR(+CR!F51+GU!F51+HO!F51+ES!F51+NI!F51+PA!F51+RD!F51),"",CR!F51+GU!F51+HO!F51+ES!F51+NI!F51+PA!F51+RD!F51)</f>
        <v>229265.858686222</v>
      </c>
      <c r="G51" s="11">
        <f>IF(ISERR(+CR!G51+GU!G51+HO!G51+ES!G51+NI!G51+PA!G51+RD!G51),"",CR!G51+GU!G51+HO!G51+ES!G51+NI!G51+PA!G51+RD!G51)</f>
        <v>240962.13132366369</v>
      </c>
      <c r="H51" s="11">
        <f>IF(ISERR(+CR!H51+GU!H51+HO!H51+ES!H51+NI!H51+PA!H51+RD!H51),"",CR!H51+GU!H51+HO!H51+ES!H51+NI!H51+PA!H51+RD!H51)</f>
        <v>253383.2940814289</v>
      </c>
      <c r="I51" s="11">
        <f>IF(ISERR(+CR!I51+GU!I51+HO!I51+ES!I51+NI!I51+PA!I51+RD!I51),"",CR!I51+GU!I51+HO!I51+ES!I51+NI!I51+PA!I51+RD!I51)</f>
        <v>266580.93247961352</v>
      </c>
      <c r="J51" s="11">
        <f>IF(ISERR(+CR!J51+GU!J51+HO!J51+ES!J51+NI!J51+PA!J51+RD!J51),"",CR!J51+GU!J51+HO!J51+ES!J51+NI!J51+PA!J51+RD!J51)</f>
        <v>280610.62828983937</v>
      </c>
      <c r="K51" s="11">
        <f>IF(ISERR(+CR!K51+GU!K51+HO!K51+ES!K51+NI!K51+PA!K51+RD!K51),"",CR!K51+GU!K51+HO!K51+ES!K51+NI!K51+PA!K51+RD!K51)</f>
        <v>295532.28472583106</v>
      </c>
      <c r="L51" s="11">
        <f>IF(ISERR(+CR!L51+GU!L51+HO!L51+ES!L51+NI!L51+PA!L51+RD!L51),"",CR!L51+GU!L51+HO!L51+ES!L51+NI!L51+PA!L51+RD!L51)</f>
        <v>311410.47886322363</v>
      </c>
      <c r="M51" s="11">
        <f>IF(ISERR(+CR!M51+GU!M51+HO!M51+ES!M51+NI!M51+PA!M51+RD!M51),"",CR!M51+GU!M51+HO!M51+ES!M51+NI!M51+PA!M51+RD!M51)</f>
        <v>328314.84360811487</v>
      </c>
      <c r="N51" s="11">
        <f>IF(ISERR(+CR!N51+GU!N51+HO!N51+ES!N51+NI!N51+PA!N51+RD!N51),"",CR!N51+GU!N51+HO!N51+ES!N51+NI!N51+PA!N51+RD!N51)</f>
        <v>346320.48173361254</v>
      </c>
      <c r="O51" s="11">
        <f>IF(ISERR(+CR!O51+GU!O51+HO!O51+ES!O51+NI!O51+PA!O51+RD!O51),"",CR!O51+GU!O51+HO!O51+ES!O51+NI!O51+PA!O51+RD!O51)</f>
        <v>365508.41472067952</v>
      </c>
      <c r="P51" s="11">
        <f>IF(ISERR(+CR!P51+GU!P51+HO!P51+ES!P51+NI!P51+PA!P51+RD!P51),"",CR!P51+GU!P51+HO!P51+ES!P51+NI!P51+PA!P51+RD!P51)</f>
        <v>385966.06937546399</v>
      </c>
      <c r="Q51" s="11">
        <f>IF(ISERR(+CR!Q51+GU!Q51+HO!Q51+ES!Q51+NI!Q51+PA!Q51+RD!Q51),"",CR!Q51+GU!Q51+HO!Q51+ES!Q51+NI!Q51+PA!Q51+RD!Q51)</f>
        <v>407787.80545166536</v>
      </c>
      <c r="R51" s="11">
        <f>IF(ISERR(+CR!R51+GU!R51+HO!R51+ES!R51+NI!R51+PA!R51+RD!R51),"",CR!R51+GU!R51+HO!R51+ES!R51+NI!R51+PA!R51+RD!R51)</f>
        <v>431075.48778508982</v>
      </c>
      <c r="S51" s="11">
        <f>IF(ISERR(+CR!S51+GU!S51+HO!S51+ES!S51+NI!S51+PA!S51+RD!S51),"",CR!S51+GU!S51+HO!S51+ES!S51+NI!S51+PA!S51+RD!S51)</f>
        <v>455939.10675037454</v>
      </c>
      <c r="T51" s="11">
        <f>IF(ISERR(+CR!T51+GU!T51+HO!T51+ES!T51+NI!T51+PA!T51+RD!T51),"",CR!T51+GU!T51+HO!T51+ES!T51+NI!T51+PA!T51+RD!T51)</f>
        <v>482497.45117896784</v>
      </c>
      <c r="U51" s="11">
        <f>IF(ISERR(+CR!U51+GU!U51+HO!U51+ES!U51+NI!U51+PA!U51+RD!U51),"",CR!U51+GU!U51+HO!U51+ES!U51+NI!U51+PA!U51+RD!U51)</f>
        <v>510878.83823518752</v>
      </c>
      <c r="V51" s="11">
        <f>IF(ISERR(+CR!V51+GU!V51+HO!V51+ES!V51+NI!V51+PA!V51+RD!V51),"",CR!V51+GU!V51+HO!V51+ES!V51+NI!V51+PA!V51+RD!V51)</f>
        <v>541221.90513599687</v>
      </c>
      <c r="W51" s="17">
        <f>IF(ISERR(+CR!W51+GU!W51+HO!W51+ES!W51+NI!W51+PA!W51+RD!W51),"",CR!W51+GU!W51+HO!W51+ES!W51+NI!W51+PA!W51+RD!W51)</f>
        <v>6757426.772829717</v>
      </c>
    </row>
    <row r="52" spans="1:23" x14ac:dyDescent="0.25">
      <c r="A52" s="31"/>
      <c r="B52" s="4" t="s">
        <v>9</v>
      </c>
      <c r="C52" s="11" t="str">
        <f>IF(ISERR(+CR!C52+GU!C52+HO!C52+ES!C52+NI!C52+PA!C52+RD!C52),"",CR!C52+GU!C52+HO!C52+ES!C52+NI!C52+PA!C52+RD!C52)</f>
        <v/>
      </c>
      <c r="D52" s="11">
        <f>IF(ISERR(+CR!D52+GU!D52+HO!D52+ES!D52+NI!D52+PA!D52+RD!D52),"",CR!D52+GU!D52+HO!D52+ES!D52+NI!D52+PA!D52+RD!D52)</f>
        <v>87974.205083417532</v>
      </c>
      <c r="E52" s="11" t="str">
        <f>IF(ISERR(+CR!E52+GU!E52+HO!E52+ES!E52+NI!E52+PA!E52+RD!E52),"",CR!E52+GU!E52+HO!E52+ES!E52+NI!E52+PA!E52+RD!E52)</f>
        <v/>
      </c>
      <c r="F52" s="11">
        <f>IF(ISERR(+CR!F52+GU!F52+HO!F52+ES!F52+NI!F52+PA!F52+RD!F52),"",CR!F52+GU!F52+HO!F52+ES!F52+NI!F52+PA!F52+RD!F52)</f>
        <v>97034.045333482922</v>
      </c>
      <c r="G52" s="11" t="str">
        <f>IF(ISERR(+CR!G52+GU!G52+HO!G52+ES!G52+NI!G52+PA!G52+RD!G52),"",CR!G52+GU!G52+HO!G52+ES!G52+NI!G52+PA!G52+RD!G52)</f>
        <v/>
      </c>
      <c r="H52" s="11" t="str">
        <f>IF(ISERR(+CR!H52+GU!H52+HO!H52+ES!H52+NI!H52+PA!H52+RD!H52),"",CR!H52+GU!H52+HO!H52+ES!H52+NI!H52+PA!H52+RD!H52)</f>
        <v/>
      </c>
      <c r="I52" s="11" t="str">
        <f>IF(ISERR(+CR!I52+GU!I52+HO!I52+ES!I52+NI!I52+PA!I52+RD!I52),"",CR!I52+GU!I52+HO!I52+ES!I52+NI!I52+PA!I52+RD!I52)</f>
        <v/>
      </c>
      <c r="J52" s="11" t="str">
        <f>IF(ISERR(+CR!J52+GU!J52+HO!J52+ES!J52+NI!J52+PA!J52+RD!J52),"",CR!J52+GU!J52+HO!J52+ES!J52+NI!J52+PA!J52+RD!J52)</f>
        <v/>
      </c>
      <c r="K52" s="11" t="str">
        <f>IF(ISERR(+CR!K52+GU!K52+HO!K52+ES!K52+NI!K52+PA!K52+RD!K52),"",CR!K52+GU!K52+HO!K52+ES!K52+NI!K52+PA!K52+RD!K52)</f>
        <v/>
      </c>
      <c r="L52" s="11" t="str">
        <f>IF(ISERR(+CR!L52+GU!L52+HO!L52+ES!L52+NI!L52+PA!L52+RD!L52),"",CR!L52+GU!L52+HO!L52+ES!L52+NI!L52+PA!L52+RD!L52)</f>
        <v/>
      </c>
      <c r="M52" s="11" t="str">
        <f>IF(ISERR(+CR!M52+GU!M52+HO!M52+ES!M52+NI!M52+PA!M52+RD!M52),"",CR!M52+GU!M52+HO!M52+ES!M52+NI!M52+PA!M52+RD!M52)</f>
        <v/>
      </c>
      <c r="N52" s="11">
        <f>IF(ISERR(+CR!N52+GU!N52+HO!N52+ES!N52+NI!N52+PA!N52+RD!N52),"",CR!N52+GU!N52+HO!N52+ES!N52+NI!N52+PA!N52+RD!N52)</f>
        <v>146576.02103087376</v>
      </c>
      <c r="O52" s="11" t="str">
        <f>IF(ISERR(+CR!O52+GU!O52+HO!O52+ES!O52+NI!O52+PA!O52+RD!O52),"",CR!O52+GU!O52+HO!O52+ES!O52+NI!O52+PA!O52+RD!O52)</f>
        <v/>
      </c>
      <c r="P52" s="11">
        <f>IF(ISERR(+CR!P52+GU!P52+HO!P52+ES!P52+NI!P52+PA!P52+RD!P52),"",CR!P52+GU!P52+HO!P52+ES!P52+NI!P52+PA!P52+RD!P52)</f>
        <v>163355.54402900592</v>
      </c>
      <c r="Q52" s="11" t="str">
        <f>IF(ISERR(+CR!Q52+GU!Q52+HO!Q52+ES!Q52+NI!Q52+PA!Q52+RD!Q52),"",CR!Q52+GU!Q52+HO!Q52+ES!Q52+NI!Q52+PA!Q52+RD!Q52)</f>
        <v/>
      </c>
      <c r="R52" s="11" t="str">
        <f>IF(ISERR(+CR!R52+GU!R52+HO!R52+ES!R52+NI!R52+PA!R52+RD!R52),"",CR!R52+GU!R52+HO!R52+ES!R52+NI!R52+PA!R52+RD!R52)</f>
        <v/>
      </c>
      <c r="S52" s="11" t="str">
        <f>IF(ISERR(+CR!S52+GU!S52+HO!S52+ES!S52+NI!S52+PA!S52+RD!S52),"",CR!S52+GU!S52+HO!S52+ES!S52+NI!S52+PA!S52+RD!S52)</f>
        <v/>
      </c>
      <c r="T52" s="11" t="str">
        <f>IF(ISERR(+CR!T52+GU!T52+HO!T52+ES!T52+NI!T52+PA!T52+RD!T52),"",CR!T52+GU!T52+HO!T52+ES!T52+NI!T52+PA!T52+RD!T52)</f>
        <v/>
      </c>
      <c r="U52" s="11" t="str">
        <f>IF(ISERR(+CR!U52+GU!U52+HO!U52+ES!U52+NI!U52+PA!U52+RD!U52),"",CR!U52+GU!U52+HO!U52+ES!U52+NI!U52+PA!U52+RD!U52)</f>
        <v/>
      </c>
      <c r="V52" s="11" t="str">
        <f>IF(ISERR(+CR!V52+GU!V52+HO!V52+ES!V52+NI!V52+PA!V52+RD!V52),"",CR!V52+GU!V52+HO!V52+ES!V52+NI!V52+PA!V52+RD!V52)</f>
        <v/>
      </c>
      <c r="W52" s="17">
        <f>IF(ISERR(+CR!W52+GU!W52+HO!W52+ES!W52+NI!W52+PA!W52+RD!W52),"",CR!W52+GU!W52+HO!W52+ES!W52+NI!W52+PA!W52+RD!W52)</f>
        <v>494939.81547678018</v>
      </c>
    </row>
    <row r="53" spans="1:23" x14ac:dyDescent="0.25">
      <c r="A53" s="31"/>
      <c r="B53" s="4" t="s">
        <v>10</v>
      </c>
      <c r="C53" s="11" t="str">
        <f>IF(ISERR(+CR!C53+GU!C53+HO!C53+ES!C53+NI!C53+PA!C53+RD!C53),"",CR!C53+GU!C53+HO!C53+ES!C53+NI!C53+PA!C53+RD!C53)</f>
        <v/>
      </c>
      <c r="D53" s="11" t="str">
        <f>IF(ISERR(+CR!D53+GU!D53+HO!D53+ES!D53+NI!D53+PA!D53+RD!D53),"",CR!D53+GU!D53+HO!D53+ES!D53+NI!D53+PA!D53+RD!D53)</f>
        <v/>
      </c>
      <c r="E53" s="11" t="str">
        <f>IF(ISERR(+CR!E53+GU!E53+HO!E53+ES!E53+NI!E53+PA!E53+RD!E53),"",CR!E53+GU!E53+HO!E53+ES!E53+NI!E53+PA!E53+RD!E53)</f>
        <v/>
      </c>
      <c r="F53" s="11" t="str">
        <f>IF(ISERR(+CR!F53+GU!F53+HO!F53+ES!F53+NI!F53+PA!F53+RD!F53),"",CR!F53+GU!F53+HO!F53+ES!F53+NI!F53+PA!F53+RD!F53)</f>
        <v/>
      </c>
      <c r="G53" s="11">
        <f>IF(ISERR(+CR!G53+GU!G53+HO!G53+ES!G53+NI!G53+PA!G53+RD!G53),"",CR!G53+GU!G53+HO!G53+ES!G53+NI!G53+PA!G53+RD!G53)</f>
        <v>158642.32764479431</v>
      </c>
      <c r="H53" s="11" t="str">
        <f>IF(ISERR(+CR!H53+GU!H53+HO!H53+ES!H53+NI!H53+PA!H53+RD!H53),"",CR!H53+GU!H53+HO!H53+ES!H53+NI!H53+PA!H53+RD!H53)</f>
        <v/>
      </c>
      <c r="I53" s="11" t="str">
        <f>IF(ISERR(+CR!I53+GU!I53+HO!I53+ES!I53+NI!I53+PA!I53+RD!I53),"",CR!I53+GU!I53+HO!I53+ES!I53+NI!I53+PA!I53+RD!I53)</f>
        <v/>
      </c>
      <c r="J53" s="11" t="str">
        <f>IF(ISERR(+CR!J53+GU!J53+HO!J53+ES!J53+NI!J53+PA!J53+RD!J53),"",CR!J53+GU!J53+HO!J53+ES!J53+NI!J53+PA!J53+RD!J53)</f>
        <v/>
      </c>
      <c r="K53" s="11" t="str">
        <f>IF(ISERR(+CR!K53+GU!K53+HO!K53+ES!K53+NI!K53+PA!K53+RD!K53),"",CR!K53+GU!K53+HO!K53+ES!K53+NI!K53+PA!K53+RD!K53)</f>
        <v/>
      </c>
      <c r="L53" s="11">
        <f>IF(ISERR(+CR!L53+GU!L53+HO!L53+ES!L53+NI!L53+PA!L53+RD!L53),"",CR!L53+GU!L53+HO!L53+ES!L53+NI!L53+PA!L53+RD!L53)</f>
        <v>205023.43230639494</v>
      </c>
      <c r="M53" s="11" t="str">
        <f>IF(ISERR(+CR!M53+GU!M53+HO!M53+ES!M53+NI!M53+PA!M53+RD!M53),"",CR!M53+GU!M53+HO!M53+ES!M53+NI!M53+PA!M53+RD!M53)</f>
        <v/>
      </c>
      <c r="N53" s="11" t="str">
        <f>IF(ISERR(+CR!N53+GU!N53+HO!N53+ES!N53+NI!N53+PA!N53+RD!N53),"",CR!N53+GU!N53+HO!N53+ES!N53+NI!N53+PA!N53+RD!N53)</f>
        <v/>
      </c>
      <c r="O53" s="11" t="str">
        <f>IF(ISERR(+CR!O53+GU!O53+HO!O53+ES!O53+NI!O53+PA!O53+RD!O53),"",CR!O53+GU!O53+HO!O53+ES!O53+NI!O53+PA!O53+RD!O53)</f>
        <v/>
      </c>
      <c r="P53" s="11" t="str">
        <f>IF(ISERR(+CR!P53+GU!P53+HO!P53+ES!P53+NI!P53+PA!P53+RD!P53),"",CR!P53+GU!P53+HO!P53+ES!P53+NI!P53+PA!P53+RD!P53)</f>
        <v/>
      </c>
      <c r="Q53" s="11">
        <f>IF(ISERR(+CR!Q53+GU!Q53+HO!Q53+ES!Q53+NI!Q53+PA!Q53+RD!Q53),"",CR!Q53+GU!Q53+HO!Q53+ES!Q53+NI!Q53+PA!Q53+RD!Q53)</f>
        <v>268475.40850773349</v>
      </c>
      <c r="R53" s="11" t="str">
        <f>IF(ISERR(+CR!R53+GU!R53+HO!R53+ES!R53+NI!R53+PA!R53+RD!R53),"",CR!R53+GU!R53+HO!R53+ES!R53+NI!R53+PA!R53+RD!R53)</f>
        <v/>
      </c>
      <c r="S53" s="11" t="str">
        <f>IF(ISERR(+CR!S53+GU!S53+HO!S53+ES!S53+NI!S53+PA!S53+RD!S53),"",CR!S53+GU!S53+HO!S53+ES!S53+NI!S53+PA!S53+RD!S53)</f>
        <v/>
      </c>
      <c r="T53" s="11" t="str">
        <f>IF(ISERR(+CR!T53+GU!T53+HO!T53+ES!T53+NI!T53+PA!T53+RD!T53),"",CR!T53+GU!T53+HO!T53+ES!T53+NI!T53+PA!T53+RD!T53)</f>
        <v/>
      </c>
      <c r="U53" s="11" t="str">
        <f>IF(ISERR(+CR!U53+GU!U53+HO!U53+ES!U53+NI!U53+PA!U53+RD!U53),"",CR!U53+GU!U53+HO!U53+ES!U53+NI!U53+PA!U53+RD!U53)</f>
        <v/>
      </c>
      <c r="V53" s="11">
        <f>IF(ISERR(+CR!V53+GU!V53+HO!V53+ES!V53+NI!V53+PA!V53+RD!V53),"",CR!V53+GU!V53+HO!V53+ES!V53+NI!V53+PA!V53+RD!V53)</f>
        <v>356324.46613694378</v>
      </c>
      <c r="W53" s="17">
        <f>IF(ISERR(+CR!W53+GU!W53+HO!W53+ES!W53+NI!W53+PA!W53+RD!W53),"",CR!W53+GU!W53+HO!W53+ES!W53+NI!W53+PA!W53+RD!W53)</f>
        <v>988465.63459586655</v>
      </c>
    </row>
    <row r="54" spans="1:23" x14ac:dyDescent="0.25">
      <c r="A54" s="31"/>
      <c r="B54" s="4" t="s">
        <v>8</v>
      </c>
      <c r="C54" s="11">
        <f>IF(ISERR(+CR!C54+GU!C54+HO!C54+ES!C54+NI!C54+PA!C54+RD!C54),"",CR!C54+GU!C54+HO!C54+ES!C54+NI!C54+PA!C54+RD!C54)</f>
        <v>209568.94111163591</v>
      </c>
      <c r="D54" s="11">
        <f>IF(ISERR(+CR!D54+GU!D54+HO!D54+ES!D54+NI!D54+PA!D54+RD!D54),"",CR!D54+GU!D54+HO!D54+ES!D54+NI!D54+PA!D54+RD!D54)</f>
        <v>220199.19063601797</v>
      </c>
      <c r="E54" s="11" t="str">
        <f>IF(ISERR(+CR!E54+GU!E54+HO!E54+ES!E54+NI!E54+PA!E54+RD!E54),"",CR!E54+GU!E54+HO!E54+ES!E54+NI!E54+PA!E54+RD!E54)</f>
        <v/>
      </c>
      <c r="F54" s="11" t="str">
        <f>IF(ISERR(+CR!F54+GU!F54+HO!F54+ES!F54+NI!F54+PA!F54+RD!F54),"",CR!F54+GU!F54+HO!F54+ES!F54+NI!F54+PA!F54+RD!F54)</f>
        <v/>
      </c>
      <c r="G54" s="11" t="str">
        <f>IF(ISERR(+CR!G54+GU!G54+HO!G54+ES!G54+NI!G54+PA!G54+RD!G54),"",CR!G54+GU!G54+HO!G54+ES!G54+NI!G54+PA!G54+RD!G54)</f>
        <v/>
      </c>
      <c r="H54" s="11" t="str">
        <f>IF(ISERR(+CR!H54+GU!H54+HO!H54+ES!H54+NI!H54+PA!H54+RD!H54),"",CR!H54+GU!H54+HO!H54+ES!H54+NI!H54+PA!H54+RD!H54)</f>
        <v/>
      </c>
      <c r="I54" s="11" t="str">
        <f>IF(ISERR(+CR!I54+GU!I54+HO!I54+ES!I54+NI!I54+PA!I54+RD!I54),"",CR!I54+GU!I54+HO!I54+ES!I54+NI!I54+PA!I54+RD!I54)</f>
        <v/>
      </c>
      <c r="J54" s="11" t="str">
        <f>IF(ISERR(+CR!J54+GU!J54+HO!J54+ES!J54+NI!J54+PA!J54+RD!J54),"",CR!J54+GU!J54+HO!J54+ES!J54+NI!J54+PA!J54+RD!J54)</f>
        <v/>
      </c>
      <c r="K54" s="11" t="str">
        <f>IF(ISERR(+CR!K54+GU!K54+HO!K54+ES!K54+NI!K54+PA!K54+RD!K54),"",CR!K54+GU!K54+HO!K54+ES!K54+NI!K54+PA!K54+RD!K54)</f>
        <v/>
      </c>
      <c r="L54" s="11" t="str">
        <f>IF(ISERR(+CR!L54+GU!L54+HO!L54+ES!L54+NI!L54+PA!L54+RD!L54),"",CR!L54+GU!L54+HO!L54+ES!L54+NI!L54+PA!L54+RD!L54)</f>
        <v/>
      </c>
      <c r="M54" s="11">
        <f>IF(ISERR(+CR!M54+GU!M54+HO!M54+ES!M54+NI!M54+PA!M54+RD!M54),"",CR!M54+GU!M54+HO!M54+ES!M54+NI!M54+PA!M54+RD!M54)</f>
        <v>350819.9086623094</v>
      </c>
      <c r="N54" s="11">
        <f>IF(ISERR(+CR!N54+GU!N54+HO!N54+ES!N54+NI!N54+PA!N54+RD!N54),"",CR!N54+GU!N54+HO!N54+ES!N54+NI!N54+PA!N54+RD!N54)</f>
        <v>370312.37282648223</v>
      </c>
      <c r="O54" s="11" t="str">
        <f>IF(ISERR(+CR!O54+GU!O54+HO!O54+ES!O54+NI!O54+PA!O54+RD!O54),"",CR!O54+GU!O54+HO!O54+ES!O54+NI!O54+PA!O54+RD!O54)</f>
        <v/>
      </c>
      <c r="P54" s="11" t="str">
        <f>IF(ISERR(+CR!P54+GU!P54+HO!P54+ES!P54+NI!P54+PA!P54+RD!P54),"",CR!P54+GU!P54+HO!P54+ES!P54+NI!P54+PA!P54+RD!P54)</f>
        <v/>
      </c>
      <c r="Q54" s="11" t="str">
        <f>IF(ISERR(+CR!Q54+GU!Q54+HO!Q54+ES!Q54+NI!Q54+PA!Q54+RD!Q54),"",CR!Q54+GU!Q54+HO!Q54+ES!Q54+NI!Q54+PA!Q54+RD!Q54)</f>
        <v/>
      </c>
      <c r="R54" s="11" t="str">
        <f>IF(ISERR(+CR!R54+GU!R54+HO!R54+ES!R54+NI!R54+PA!R54+RD!R54),"",CR!R54+GU!R54+HO!R54+ES!R54+NI!R54+PA!R54+RD!R54)</f>
        <v/>
      </c>
      <c r="S54" s="11" t="str">
        <f>IF(ISERR(+CR!S54+GU!S54+HO!S54+ES!S54+NI!S54+PA!S54+RD!S54),"",CR!S54+GU!S54+HO!S54+ES!S54+NI!S54+PA!S54+RD!S54)</f>
        <v/>
      </c>
      <c r="T54" s="11" t="str">
        <f>IF(ISERR(+CR!T54+GU!T54+HO!T54+ES!T54+NI!T54+PA!T54+RD!T54),"",CR!T54+GU!T54+HO!T54+ES!T54+NI!T54+PA!T54+RD!T54)</f>
        <v/>
      </c>
      <c r="U54" s="11" t="str">
        <f>IF(ISERR(+CR!U54+GU!U54+HO!U54+ES!U54+NI!U54+PA!U54+RD!U54),"",CR!U54+GU!U54+HO!U54+ES!U54+NI!U54+PA!U54+RD!U54)</f>
        <v/>
      </c>
      <c r="V54" s="11" t="str">
        <f>IF(ISERR(+CR!V54+GU!V54+HO!V54+ES!V54+NI!V54+PA!V54+RD!V54),"",CR!V54+GU!V54+HO!V54+ES!V54+NI!V54+PA!V54+RD!V54)</f>
        <v/>
      </c>
      <c r="W54" s="17">
        <f>IF(ISERR(+CR!W54+GU!W54+HO!W54+ES!W54+NI!W54+PA!W54+RD!W54),"",CR!W54+GU!W54+HO!W54+ES!W54+NI!W54+PA!W54+RD!W54)</f>
        <v>1150900.4132364455</v>
      </c>
    </row>
    <row r="55" spans="1:23" s="20" customFormat="1" x14ac:dyDescent="0.25">
      <c r="A55" s="31"/>
      <c r="B55" s="12" t="s">
        <v>2</v>
      </c>
      <c r="C55" s="17">
        <f>IF(ISERR(+CR!C55+GU!C55+HO!C55+ES!C55+NI!C55+PA!C55+RD!C55),"",CR!C55+GU!C55+HO!C55+ES!C55+NI!C55+PA!C55+RD!C55)</f>
        <v>407633.26921878307</v>
      </c>
      <c r="D55" s="17">
        <f>IF(ISERR(+CR!D55+GU!D55+HO!D55+ES!D55+NI!D55+PA!D55+RD!D55),"",CR!D55+GU!D55+HO!D55+ES!D55+NI!D55+PA!D55+RD!D55)</f>
        <v>585319.85637826659</v>
      </c>
      <c r="E55" s="17">
        <f>IF(ISERR(+CR!E55+GU!E55+HO!E55+ES!E55+NI!E55+PA!E55+RD!E55),"",CR!E55+GU!E55+HO!E55+ES!E55+NI!E55+PA!E55+RD!E55)</f>
        <v>218246.58680347126</v>
      </c>
      <c r="F55" s="17">
        <f>IF(ISERR(+CR!F55+GU!F55+HO!F55+ES!F55+NI!F55+PA!F55+RD!F55),"",CR!F55+GU!F55+HO!F55+ES!F55+NI!F55+PA!F55+RD!F55)</f>
        <v>402721.85691511229</v>
      </c>
      <c r="G55" s="17">
        <f>IF(ISERR(+CR!G55+GU!G55+HO!G55+ES!G55+NI!G55+PA!G55+RD!G55),"",CR!G55+GU!G55+HO!G55+ES!G55+NI!G55+PA!G55+RD!G55)</f>
        <v>499065.3825160159</v>
      </c>
      <c r="H55" s="17">
        <f>IF(ISERR(+CR!H55+GU!H55+HO!H55+ES!H55+NI!H55+PA!H55+RD!H55),"",CR!H55+GU!H55+HO!H55+ES!H55+NI!H55+PA!H55+RD!H55)</f>
        <v>337844.39210857183</v>
      </c>
      <c r="I55" s="17">
        <f>IF(ISERR(+CR!I55+GU!I55+HO!I55+ES!I55+NI!I55+PA!I55+RD!I55),"",CR!I55+GU!I55+HO!I55+ES!I55+NI!I55+PA!I55+RD!I55)</f>
        <v>266580.93247961352</v>
      </c>
      <c r="J55" s="17">
        <f>IF(ISERR(+CR!J55+GU!J55+HO!J55+ES!J55+NI!J55+PA!J55+RD!J55),"",CR!J55+GU!J55+HO!J55+ES!J55+NI!J55+PA!J55+RD!J55)</f>
        <v>374147.50438645255</v>
      </c>
      <c r="K55" s="17">
        <f>IF(ISERR(+CR!K55+GU!K55+HO!K55+ES!K55+NI!K55+PA!K55+RD!K55),"",CR!K55+GU!K55+HO!K55+ES!K55+NI!K55+PA!K55+RD!K55)</f>
        <v>295532.28472583106</v>
      </c>
      <c r="L55" s="17">
        <f>IF(ISERR(+CR!L55+GU!L55+HO!L55+ES!L55+NI!L55+PA!L55+RD!L55),"",CR!L55+GU!L55+HO!L55+ES!L55+NI!L55+PA!L55+RD!L55)</f>
        <v>740558.39382025693</v>
      </c>
      <c r="M55" s="17">
        <f>IF(ISERR(+CR!M55+GU!M55+HO!M55+ES!M55+NI!M55+PA!M55+RD!M55),"",CR!M55+GU!M55+HO!M55+ES!M55+NI!M55+PA!M55+RD!M55)</f>
        <v>679134.75227042427</v>
      </c>
      <c r="N55" s="17">
        <f>IF(ISERR(+CR!N55+GU!N55+HO!N55+ES!N55+NI!N55+PA!N55+RD!N55),"",CR!N55+GU!N55+HO!N55+ES!N55+NI!N55+PA!N55+RD!N55)</f>
        <v>978649.03616883943</v>
      </c>
      <c r="O55" s="17">
        <f>IF(ISERR(+CR!O55+GU!O55+HO!O55+ES!O55+NI!O55+PA!O55+RD!O55),"",CR!O55+GU!O55+HO!O55+ES!O55+NI!O55+PA!O55+RD!O55)</f>
        <v>365508.41472067952</v>
      </c>
      <c r="P55" s="17">
        <f>IF(ISERR(+CR!P55+GU!P55+HO!P55+ES!P55+NI!P55+PA!P55+RD!P55),"",CR!P55+GU!P55+HO!P55+ES!P55+NI!P55+PA!P55+RD!P55)</f>
        <v>677976.96986295807</v>
      </c>
      <c r="Q55" s="17">
        <f>IF(ISERR(+CR!Q55+GU!Q55+HO!Q55+ES!Q55+NI!Q55+PA!Q55+RD!Q55),"",CR!Q55+GU!Q55+HO!Q55+ES!Q55+NI!Q55+PA!Q55+RD!Q55)</f>
        <v>822391.77664710279</v>
      </c>
      <c r="R55" s="17">
        <f>IF(ISERR(+CR!R55+GU!R55+HO!R55+ES!R55+NI!R55+PA!R55+RD!R55),"",CR!R55+GU!R55+HO!R55+ES!R55+NI!R55+PA!R55+RD!R55)</f>
        <v>574767.31704678654</v>
      </c>
      <c r="S55" s="17">
        <f>IF(ISERR(+CR!S55+GU!S55+HO!S55+ES!S55+NI!S55+PA!S55+RD!S55),"",CR!S55+GU!S55+HO!S55+ES!S55+NI!S55+PA!S55+RD!S55)</f>
        <v>455939.10675037454</v>
      </c>
      <c r="T55" s="17">
        <f>IF(ISERR(+CR!T55+GU!T55+HO!T55+ES!T55+NI!T55+PA!T55+RD!T55),"",CR!T55+GU!T55+HO!T55+ES!T55+NI!T55+PA!T55+RD!T55)</f>
        <v>643329.93490529049</v>
      </c>
      <c r="U55" s="17">
        <f>IF(ISERR(+CR!U55+GU!U55+HO!U55+ES!U55+NI!U55+PA!U55+RD!U55),"",CR!U55+GU!U55+HO!U55+ES!U55+NI!U55+PA!U55+RD!U55)</f>
        <v>510878.83823518752</v>
      </c>
      <c r="V55" s="17">
        <f>IF(ISERR(+CR!V55+GU!V55+HO!V55+ES!V55+NI!V55+PA!V55+RD!V55),"",CR!V55+GU!V55+HO!V55+ES!V55+NI!V55+PA!V55+RD!V55)</f>
        <v>1256093.1564650836</v>
      </c>
      <c r="W55" s="17">
        <f>IF(ISERR(+CR!W55+GU!W55+HO!W55+ES!W55+NI!W55+PA!W55+RD!W55),"",CR!W55+GU!W55+HO!W55+ES!W55+NI!W55+PA!W55+RD!W55)</f>
        <v>11092319.762425102</v>
      </c>
    </row>
    <row r="56" spans="1:23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5"/>
    </row>
    <row r="57" spans="1:23" x14ac:dyDescent="0.25">
      <c r="A57" s="34" t="str">
        <f>CONCATENATE("2.1.11 Establish ",AD11," km of firebreaks for forests and plantations.")</f>
        <v>2.1.11 Establish 129 km of firebreaks for forests and plantations.</v>
      </c>
      <c r="B57" s="7" t="s">
        <v>16</v>
      </c>
      <c r="C57" s="27">
        <f>IF(ISERR(+CR!C57+GU!C57+HO!C57+ES!C57+NI!C57+PA!C57+RD!C57),"",CR!C57+GU!C57+HO!C57+ES!C57+NI!C57+PA!C57+RD!C57)</f>
        <v>147636.16538834415</v>
      </c>
      <c r="D57" s="27">
        <f>IF(ISERR(+CR!D57+GU!D57+HO!D57+ES!D57+NI!D57+PA!D57+RD!D57),"",CR!D57+GU!D57+HO!D57+ES!D57+NI!D57+PA!D57+RD!D57)</f>
        <v>155069.47918794127</v>
      </c>
      <c r="E57" s="27">
        <f>IF(ISERR(+CR!E57+GU!E57+HO!E57+ES!E57+NI!E57+PA!E57+RD!E57),"",CR!E57+GU!E57+HO!E57+ES!E57+NI!E57+PA!E57+RD!E57)</f>
        <v>162950.98894612095</v>
      </c>
      <c r="F57" s="27">
        <f>IF(ISERR(+CR!F57+GU!F57+HO!F57+ES!F57+NI!F57+PA!F57+RD!F57),"",CR!F57+GU!F57+HO!F57+ES!F57+NI!F57+PA!F57+RD!F57)</f>
        <v>171311.45247496528</v>
      </c>
      <c r="G57" s="27">
        <f>IF(ISERR(+CR!G57+GU!G57+HO!G57+ES!G57+NI!G57+PA!G57+RD!G57),"",CR!G57+GU!G57+HO!G57+ES!G57+NI!G57+PA!G57+RD!G57)</f>
        <v>180183.92156328776</v>
      </c>
      <c r="H57" s="27">
        <f>IF(ISERR(+CR!H57+GU!H57+HO!H57+ES!H57+NI!H57+PA!H57+RD!H57),"",CR!H57+GU!H57+HO!H57+ES!H57+NI!H57+PA!H57+RD!H57)</f>
        <v>189603.92223850189</v>
      </c>
      <c r="I57" s="27">
        <f>IF(ISERR(+CR!I57+GU!I57+HO!I57+ES!I57+NI!I57+PA!I57+RD!I57),"",CR!I57+GU!I57+HO!I57+ES!I57+NI!I57+PA!I57+RD!I57)</f>
        <v>199609.64967822511</v>
      </c>
      <c r="J57" s="27">
        <f>IF(ISERR(+CR!J57+GU!J57+HO!J57+ES!J57+NI!J57+PA!J57+RD!J57),"",CR!J57+GU!J57+HO!J57+ES!J57+NI!J57+PA!J57+RD!J57)</f>
        <v>210242.17898941171</v>
      </c>
      <c r="K57" s="27">
        <f>IF(ISERR(+CR!K57+GU!K57+HO!K57+ES!K57+NI!K57+PA!K57+RD!K57),"",CR!K57+GU!K57+HO!K57+ES!K57+NI!K57+PA!K57+RD!K57)</f>
        <v>221545.69317565369</v>
      </c>
      <c r="L57" s="27">
        <f>IF(ISERR(+CR!L57+GU!L57+HO!L57+ES!L57+NI!L57+PA!L57+RD!L57),"",CR!L57+GU!L57+HO!L57+ES!L57+NI!L57+PA!L57+RD!L57)</f>
        <v>233567.72972491191</v>
      </c>
      <c r="M57" s="27">
        <f>IF(ISERR(+CR!M57+GU!M57+HO!M57+ES!M57+NI!M57+PA!M57+RD!M57),"",CR!M57+GU!M57+HO!M57+ES!M57+NI!M57+PA!M57+RD!M57)</f>
        <v>246359.44737110843</v>
      </c>
      <c r="N57" s="27">
        <f>IF(ISERR(+CR!N57+GU!N57+HO!N57+ES!N57+NI!N57+PA!N57+RD!N57),"",CR!N57+GU!N57+HO!N57+ES!N57+NI!N57+PA!N57+RD!N57)</f>
        <v>259975.91471453893</v>
      </c>
      <c r="O57" s="27">
        <f>IF(ISERR(+CR!O57+GU!O57+HO!O57+ES!O57+NI!O57+PA!O57+RD!O57),"",CR!O57+GU!O57+HO!O57+ES!O57+NI!O57+PA!O57+RD!O57)</f>
        <v>274476.42252884986</v>
      </c>
      <c r="P57" s="27">
        <f>IF(ISERR(+CR!P57+GU!P57+HO!P57+ES!P57+NI!P57+PA!P57+RD!P57),"",CR!P57+GU!P57+HO!P57+ES!P57+NI!P57+PA!P57+RD!P57)</f>
        <v>289924.82173733372</v>
      </c>
      <c r="Q57" s="27">
        <f>IF(ISERR(+CR!Q57+GU!Q57+HO!Q57+ES!Q57+NI!Q57+PA!Q57+RD!Q57),"",CR!Q57+GU!Q57+HO!Q57+ES!Q57+NI!Q57+PA!Q57+RD!Q57)</f>
        <v>306389.88920959114</v>
      </c>
      <c r="R57" s="27">
        <f>IF(ISERR(+CR!R57+GU!R57+HO!R57+ES!R57+NI!R57+PA!R57+RD!R57),"",CR!R57+GU!R57+HO!R57+ES!R57+NI!R57+PA!R57+RD!R57)</f>
        <v>323945.72371232457</v>
      </c>
      <c r="S57" s="27">
        <f>IF(ISERR(+CR!S57+GU!S57+HO!S57+ES!S57+NI!S57+PA!S57+RD!S57),"",CR!S57+GU!S57+HO!S57+ES!S57+NI!S57+PA!S57+RD!S57)</f>
        <v>342672.17454642698</v>
      </c>
      <c r="T57" s="27">
        <f>IF(ISERR(+CR!T57+GU!T57+HO!T57+ES!T57+NI!T57+PA!T57+RD!T57),"",CR!T57+GU!T57+HO!T57+ES!T57+NI!T57+PA!T57+RD!T57)</f>
        <v>362655.30561794422</v>
      </c>
      <c r="U57" s="27">
        <f>IF(ISERR(+CR!U57+GU!U57+HO!U57+ES!U57+NI!U57+PA!U57+RD!U57),"",CR!U57+GU!U57+HO!U57+ES!U57+NI!U57+PA!U57+RD!U57)</f>
        <v>383987.89792441687</v>
      </c>
      <c r="V57" s="27">
        <f>IF(ISERR(+CR!V57+GU!V57+HO!V57+ES!V57+NI!V57+PA!V57+RD!V57),"",CR!V57+GU!V57+HO!V57+ES!V57+NI!V57+PA!V57+RD!V57)</f>
        <v>406769.99369212147</v>
      </c>
      <c r="W57" s="15">
        <f>IF(ISERR(+CR!W57+GU!W57+HO!W57+ES!W57+NI!W57+PA!W57+RD!W57),"",CR!W57+GU!W57+HO!W57+ES!W57+NI!W57+PA!W57+RD!W57)</f>
        <v>5068878.7724220194</v>
      </c>
    </row>
    <row r="58" spans="1:23" ht="30" x14ac:dyDescent="0.25">
      <c r="A58" s="34"/>
      <c r="B58" s="7" t="s">
        <v>17</v>
      </c>
      <c r="C58" s="27" t="str">
        <f>IF(ISERR(+CR!C58+GU!C58+HO!C58+ES!C58+NI!C58+PA!C58+RD!C58),"",CR!C58+GU!C58+HO!C58+ES!C58+NI!C58+PA!C58+RD!C58)</f>
        <v/>
      </c>
      <c r="D58" s="27" t="str">
        <f>IF(ISERR(+CR!D58+GU!D58+HO!D58+ES!D58+NI!D58+PA!D58+RD!D58),"",CR!D58+GU!D58+HO!D58+ES!D58+NI!D58+PA!D58+RD!D58)</f>
        <v/>
      </c>
      <c r="E58" s="27" t="str">
        <f>IF(ISERR(+CR!E58+GU!E58+HO!E58+ES!E58+NI!E58+PA!E58+RD!E58),"",CR!E58+GU!E58+HO!E58+ES!E58+NI!E58+PA!E58+RD!E58)</f>
        <v/>
      </c>
      <c r="F58" s="27" t="str">
        <f>IF(ISERR(+CR!F58+GU!F58+HO!F58+ES!F58+NI!F58+PA!F58+RD!F58),"",CR!F58+GU!F58+HO!F58+ES!F58+NI!F58+PA!F58+RD!F58)</f>
        <v/>
      </c>
      <c r="G58" s="27">
        <f>IF(ISERR(+CR!G58+GU!G58+HO!G58+ES!G58+NI!G58+PA!G58+RD!G58),"",CR!G58+GU!G58+HO!G58+ES!G58+NI!G58+PA!G58+RD!G58)</f>
        <v>61107.796828115141</v>
      </c>
      <c r="H58" s="27" t="str">
        <f>IF(ISERR(+CR!H58+GU!H58+HO!H58+ES!H58+NI!H58+PA!H58+RD!H58),"",CR!H58+GU!H58+HO!H58+ES!H58+NI!H58+PA!H58+RD!H58)</f>
        <v/>
      </c>
      <c r="I58" s="27" t="str">
        <f>IF(ISERR(+CR!I58+GU!I58+HO!I58+ES!I58+NI!I58+PA!I58+RD!I58),"",CR!I58+GU!I58+HO!I58+ES!I58+NI!I58+PA!I58+RD!I58)</f>
        <v/>
      </c>
      <c r="J58" s="27" t="str">
        <f>IF(ISERR(+CR!J58+GU!J58+HO!J58+ES!J58+NI!J58+PA!J58+RD!J58),"",CR!J58+GU!J58+HO!J58+ES!J58+NI!J58+PA!J58+RD!J58)</f>
        <v/>
      </c>
      <c r="K58" s="27" t="str">
        <f>IF(ISERR(+CR!K58+GU!K58+HO!K58+ES!K58+NI!K58+PA!K58+RD!K58),"",CR!K58+GU!K58+HO!K58+ES!K58+NI!K58+PA!K58+RD!K58)</f>
        <v/>
      </c>
      <c r="L58" s="27">
        <f>IF(ISERR(+CR!L58+GU!L58+HO!L58+ES!L58+NI!L58+PA!L58+RD!L58),"",CR!L58+GU!L58+HO!L58+ES!L58+NI!L58+PA!L58+RD!L58)</f>
        <v>78509.598990413826</v>
      </c>
      <c r="M58" s="27" t="str">
        <f>IF(ISERR(+CR!M58+GU!M58+HO!M58+ES!M58+NI!M58+PA!M58+RD!M58),"",CR!M58+GU!M58+HO!M58+ES!M58+NI!M58+PA!M58+RD!M58)</f>
        <v/>
      </c>
      <c r="N58" s="27" t="str">
        <f>IF(ISERR(+CR!N58+GU!N58+HO!N58+ES!N58+NI!N58+PA!N58+RD!N58),"",CR!N58+GU!N58+HO!N58+ES!N58+NI!N58+PA!N58+RD!N58)</f>
        <v/>
      </c>
      <c r="O58" s="27" t="str">
        <f>IF(ISERR(+CR!O58+GU!O58+HO!O58+ES!O58+NI!O58+PA!O58+RD!O58),"",CR!O58+GU!O58+HO!O58+ES!O58+NI!O58+PA!O58+RD!O58)</f>
        <v/>
      </c>
      <c r="P58" s="27" t="str">
        <f>IF(ISERR(+CR!P58+GU!P58+HO!P58+ES!P58+NI!P58+PA!P58+RD!P58),"",CR!P58+GU!P58+HO!P58+ES!P58+NI!P58+PA!P58+RD!P58)</f>
        <v/>
      </c>
      <c r="Q58" s="27">
        <f>IF(ISERR(+CR!Q58+GU!Q58+HO!Q58+ES!Q58+NI!Q58+PA!Q58+RD!Q58),"",CR!Q58+GU!Q58+HO!Q58+ES!Q58+NI!Q58+PA!Q58+RD!Q58)</f>
        <v>102216.15965637055</v>
      </c>
      <c r="R58" s="27" t="str">
        <f>IF(ISERR(+CR!R58+GU!R58+HO!R58+ES!R58+NI!R58+PA!R58+RD!R58),"",CR!R58+GU!R58+HO!R58+ES!R58+NI!R58+PA!R58+RD!R58)</f>
        <v/>
      </c>
      <c r="S58" s="27" t="str">
        <f>IF(ISERR(+CR!S58+GU!S58+HO!S58+ES!S58+NI!S58+PA!S58+RD!S58),"",CR!S58+GU!S58+HO!S58+ES!S58+NI!S58+PA!S58+RD!S58)</f>
        <v/>
      </c>
      <c r="T58" s="27" t="str">
        <f>IF(ISERR(+CR!T58+GU!T58+HO!T58+ES!T58+NI!T58+PA!T58+RD!T58),"",CR!T58+GU!T58+HO!T58+ES!T58+NI!T58+PA!T58+RD!T58)</f>
        <v/>
      </c>
      <c r="U58" s="27" t="str">
        <f>IF(ISERR(+CR!U58+GU!U58+HO!U58+ES!U58+NI!U58+PA!U58+RD!U58),"",CR!U58+GU!U58+HO!U58+ES!U58+NI!U58+PA!U58+RD!U58)</f>
        <v/>
      </c>
      <c r="V58" s="27">
        <f>IF(ISERR(+CR!V58+GU!V58+HO!V58+ES!V58+NI!V58+PA!V58+RD!V58),"",CR!V58+GU!V58+HO!V58+ES!V58+NI!V58+PA!V58+RD!V58)</f>
        <v>134910.24863145608</v>
      </c>
      <c r="W58" s="15">
        <f>IF(ISERR(+CR!W58+GU!W58+HO!W58+ES!W58+NI!W58+PA!W58+RD!W58),"",CR!W58+GU!W58+HO!W58+ES!W58+NI!W58+PA!W58+RD!W58)</f>
        <v>376743.80410635559</v>
      </c>
    </row>
    <row r="59" spans="1:23" s="20" customFormat="1" x14ac:dyDescent="0.25">
      <c r="A59" s="34"/>
      <c r="B59" s="14" t="s">
        <v>2</v>
      </c>
      <c r="C59" s="15">
        <f>IF(ISERR(+CR!C59+GU!C59+HO!C59+ES!C59+NI!C59+PA!C59+RD!C59),"",CR!C59+GU!C59+HO!C59+ES!C59+NI!C59+PA!C59+RD!C59)</f>
        <v>147636.16538834415</v>
      </c>
      <c r="D59" s="15">
        <f>IF(ISERR(+CR!D59+GU!D59+HO!D59+ES!D59+NI!D59+PA!D59+RD!D59),"",CR!D59+GU!D59+HO!D59+ES!D59+NI!D59+PA!D59+RD!D59)</f>
        <v>155069.47918794127</v>
      </c>
      <c r="E59" s="15">
        <f>IF(ISERR(+CR!E59+GU!E59+HO!E59+ES!E59+NI!E59+PA!E59+RD!E59),"",CR!E59+GU!E59+HO!E59+ES!E59+NI!E59+PA!E59+RD!E59)</f>
        <v>162950.98894612095</v>
      </c>
      <c r="F59" s="15">
        <f>IF(ISERR(+CR!F59+GU!F59+HO!F59+ES!F59+NI!F59+PA!F59+RD!F59),"",CR!F59+GU!F59+HO!F59+ES!F59+NI!F59+PA!F59+RD!F59)</f>
        <v>171311.45247496528</v>
      </c>
      <c r="G59" s="15">
        <f>IF(ISERR(+CR!G59+GU!G59+HO!G59+ES!G59+NI!G59+PA!G59+RD!G59),"",CR!G59+GU!G59+HO!G59+ES!G59+NI!G59+PA!G59+RD!G59)</f>
        <v>241291.71839140289</v>
      </c>
      <c r="H59" s="15">
        <f>IF(ISERR(+CR!H59+GU!H59+HO!H59+ES!H59+NI!H59+PA!H59+RD!H59),"",CR!H59+GU!H59+HO!H59+ES!H59+NI!H59+PA!H59+RD!H59)</f>
        <v>189603.92223850189</v>
      </c>
      <c r="I59" s="15">
        <f>IF(ISERR(+CR!I59+GU!I59+HO!I59+ES!I59+NI!I59+PA!I59+RD!I59),"",CR!I59+GU!I59+HO!I59+ES!I59+NI!I59+PA!I59+RD!I59)</f>
        <v>199609.64967822511</v>
      </c>
      <c r="J59" s="15">
        <f>IF(ISERR(+CR!J59+GU!J59+HO!J59+ES!J59+NI!J59+PA!J59+RD!J59),"",CR!J59+GU!J59+HO!J59+ES!J59+NI!J59+PA!J59+RD!J59)</f>
        <v>210242.17898941171</v>
      </c>
      <c r="K59" s="15">
        <f>IF(ISERR(+CR!K59+GU!K59+HO!K59+ES!K59+NI!K59+PA!K59+RD!K59),"",CR!K59+GU!K59+HO!K59+ES!K59+NI!K59+PA!K59+RD!K59)</f>
        <v>221545.69317565369</v>
      </c>
      <c r="L59" s="15">
        <f>IF(ISERR(+CR!L59+GU!L59+HO!L59+ES!L59+NI!L59+PA!L59+RD!L59),"",CR!L59+GU!L59+HO!L59+ES!L59+NI!L59+PA!L59+RD!L59)</f>
        <v>312077.3287153258</v>
      </c>
      <c r="M59" s="15">
        <f>IF(ISERR(+CR!M59+GU!M59+HO!M59+ES!M59+NI!M59+PA!M59+RD!M59),"",CR!M59+GU!M59+HO!M59+ES!M59+NI!M59+PA!M59+RD!M59)</f>
        <v>246359.44737110843</v>
      </c>
      <c r="N59" s="15">
        <f>IF(ISERR(+CR!N59+GU!N59+HO!N59+ES!N59+NI!N59+PA!N59+RD!N59),"",CR!N59+GU!N59+HO!N59+ES!N59+NI!N59+PA!N59+RD!N59)</f>
        <v>259975.91471453893</v>
      </c>
      <c r="O59" s="15">
        <f>IF(ISERR(+CR!O59+GU!O59+HO!O59+ES!O59+NI!O59+PA!O59+RD!O59),"",CR!O59+GU!O59+HO!O59+ES!O59+NI!O59+PA!O59+RD!O59)</f>
        <v>274476.42252884986</v>
      </c>
      <c r="P59" s="15">
        <f>IF(ISERR(+CR!P59+GU!P59+HO!P59+ES!P59+NI!P59+PA!P59+RD!P59),"",CR!P59+GU!P59+HO!P59+ES!P59+NI!P59+PA!P59+RD!P59)</f>
        <v>289924.82173733372</v>
      </c>
      <c r="Q59" s="15">
        <f>IF(ISERR(+CR!Q59+GU!Q59+HO!Q59+ES!Q59+NI!Q59+PA!Q59+RD!Q59),"",CR!Q59+GU!Q59+HO!Q59+ES!Q59+NI!Q59+PA!Q59+RD!Q59)</f>
        <v>408606.04886596167</v>
      </c>
      <c r="R59" s="15">
        <f>IF(ISERR(+CR!R59+GU!R59+HO!R59+ES!R59+NI!R59+PA!R59+RD!R59),"",CR!R59+GU!R59+HO!R59+ES!R59+NI!R59+PA!R59+RD!R59)</f>
        <v>323945.72371232457</v>
      </c>
      <c r="S59" s="15">
        <f>IF(ISERR(+CR!S59+GU!S59+HO!S59+ES!S59+NI!S59+PA!S59+RD!S59),"",CR!S59+GU!S59+HO!S59+ES!S59+NI!S59+PA!S59+RD!S59)</f>
        <v>342672.17454642698</v>
      </c>
      <c r="T59" s="15">
        <f>IF(ISERR(+CR!T59+GU!T59+HO!T59+ES!T59+NI!T59+PA!T59+RD!T59),"",CR!T59+GU!T59+HO!T59+ES!T59+NI!T59+PA!T59+RD!T59)</f>
        <v>362655.30561794422</v>
      </c>
      <c r="U59" s="15">
        <f>IF(ISERR(+CR!U59+GU!U59+HO!U59+ES!U59+NI!U59+PA!U59+RD!U59),"",CR!U59+GU!U59+HO!U59+ES!U59+NI!U59+PA!U59+RD!U59)</f>
        <v>383987.89792441687</v>
      </c>
      <c r="V59" s="15">
        <f>IF(ISERR(+CR!V59+GU!V59+HO!V59+ES!V59+NI!V59+PA!V59+RD!V59),"",CR!V59+GU!V59+HO!V59+ES!V59+NI!V59+PA!V59+RD!V59)</f>
        <v>541680.24232357752</v>
      </c>
      <c r="W59" s="15">
        <f>IF(ISERR(+CR!W59+GU!W59+HO!W59+ES!W59+NI!W59+PA!W59+RD!W59),"",CR!W59+GU!W59+HO!W59+ES!W59+NI!W59+PA!W59+RD!W59)</f>
        <v>5445622.5765283741</v>
      </c>
    </row>
    <row r="60" spans="1:23" x14ac:dyDescent="0.25">
      <c r="A60" s="34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8"/>
    </row>
    <row r="61" spans="1:23" x14ac:dyDescent="0.25">
      <c r="A61" s="31" t="str">
        <f>CONCATENATE("2.1.12 Construct ",AD13," km of living barriers for soil conservation.")</f>
        <v>2.1.12 Construct 118 km of living barriers for soil conservation.</v>
      </c>
      <c r="B61" s="4" t="s">
        <v>21</v>
      </c>
      <c r="C61" s="17">
        <f>IF(ISERR(+CR!C61+GU!C61+HO!C61+ES!C61+NI!C61+PA!C61+RD!C61),"",CR!C61+GU!C61+HO!C61+ES!C61+NI!C61+PA!C61+RD!C61)</f>
        <v>0</v>
      </c>
      <c r="D61" s="17">
        <f>IF(ISERR(+CR!D61+GU!D61+HO!D61+ES!D61+NI!D61+PA!D61+RD!D61),"",CR!D61+GU!D61+HO!D61+ES!D61+NI!D61+PA!D61+RD!D61)</f>
        <v>0</v>
      </c>
      <c r="E61" s="17">
        <f>IF(ISERR(+CR!E61+GU!E61+HO!E61+ES!E61+NI!E61+PA!E61+RD!E61),"",CR!E61+GU!E61+HO!E61+ES!E61+NI!E61+PA!E61+RD!E61)</f>
        <v>17048.638306488563</v>
      </c>
      <c r="F61" s="17">
        <f>IF(ISERR(+CR!F61+GU!F61+HO!F61+ES!F61+NI!F61+PA!F61+RD!F61),"",CR!F61+GU!F61+HO!F61+ES!F61+NI!F61+PA!F61+RD!F61)</f>
        <v>0</v>
      </c>
      <c r="G61" s="17">
        <f>IF(ISERR(+CR!G61+GU!G61+HO!G61+ES!G61+NI!G61+PA!G61+RD!G61),"",CR!G61+GU!G61+HO!G61+ES!G61+NI!G61+PA!G61+RD!G61)</f>
        <v>0</v>
      </c>
      <c r="H61" s="17">
        <f>IF(ISERR(+CR!H61+GU!H61+HO!H61+ES!H61+NI!H61+PA!H61+RD!H61),"",CR!H61+GU!H61+HO!H61+ES!H61+NI!H61+PA!H61+RD!H61)</f>
        <v>19710.728520600416</v>
      </c>
      <c r="I61" s="17">
        <f>IF(ISERR(+CR!I61+GU!I61+HO!I61+ES!I61+NI!I61+PA!I61+RD!I61),"",CR!I61+GU!I61+HO!I61+ES!I61+NI!I61+PA!I61+RD!I61)</f>
        <v>0</v>
      </c>
      <c r="J61" s="17">
        <f>IF(ISERR(+CR!J61+GU!J61+HO!J61+ES!J61+NI!J61+PA!J61+RD!J61),"",CR!J61+GU!J61+HO!J61+ES!J61+NI!J61+PA!J61+RD!J61)</f>
        <v>0</v>
      </c>
      <c r="K61" s="17">
        <f>IF(ISERR(+CR!K61+GU!K61+HO!K61+ES!K61+NI!K61+PA!K61+RD!K61),"",CR!K61+GU!K61+HO!K61+ES!K61+NI!K61+PA!K61+RD!K61)</f>
        <v>22889.378492971999</v>
      </c>
      <c r="L61" s="17">
        <f>IF(ISERR(+CR!L61+GU!L61+HO!L61+ES!L61+NI!L61+PA!L61+RD!L61),"",CR!L61+GU!L61+HO!L61+ES!L61+NI!L61+PA!L61+RD!L61)</f>
        <v>0</v>
      </c>
      <c r="M61" s="17">
        <f>IF(ISERR(+CR!M61+GU!M61+HO!M61+ES!M61+NI!M61+PA!M61+RD!M61),"",CR!M61+GU!M61+HO!M61+ES!M61+NI!M61+PA!M61+RD!M61)</f>
        <v>0</v>
      </c>
      <c r="N61" s="17">
        <f>IF(ISERR(+CR!N61+GU!N61+HO!N61+ES!N61+NI!N61+PA!N61+RD!N61),"",CR!N61+GU!N61+HO!N61+ES!N61+NI!N61+PA!N61+RD!N61)</f>
        <v>26701.664122347516</v>
      </c>
      <c r="O61" s="17">
        <f>IF(ISERR(+CR!O61+GU!O61+HO!O61+ES!O61+NI!O61+PA!O61+RD!O61),"",CR!O61+GU!O61+HO!O61+ES!O61+NI!O61+PA!O61+RD!O61)</f>
        <v>0</v>
      </c>
      <c r="P61" s="17">
        <f>IF(ISERR(+CR!P61+GU!P61+HO!P61+ES!P61+NI!P61+PA!P61+RD!P61),"",CR!P61+GU!P61+HO!P61+ES!P61+NI!P61+PA!P61+RD!P61)</f>
        <v>0</v>
      </c>
      <c r="Q61" s="17">
        <f>IF(ISERR(+CR!Q61+GU!Q61+HO!Q61+ES!Q61+NI!Q61+PA!Q61+RD!Q61),"",CR!Q61+GU!Q61+HO!Q61+ES!Q61+NI!Q61+PA!Q61+RD!Q61)</f>
        <v>31293.84209749474</v>
      </c>
      <c r="R61" s="17">
        <f>IF(ISERR(+CR!R61+GU!R61+HO!R61+ES!R61+NI!R61+PA!R61+RD!R61),"",CR!R61+GU!R61+HO!R61+ES!R61+NI!R61+PA!R61+RD!R61)</f>
        <v>0</v>
      </c>
      <c r="S61" s="17">
        <f>IF(ISERR(+CR!S61+GU!S61+HO!S61+ES!S61+NI!S61+PA!S61+RD!S61),"",CR!S61+GU!S61+HO!S61+ES!S61+NI!S61+PA!S61+RD!S61)</f>
        <v>0</v>
      </c>
      <c r="T61" s="17">
        <f>IF(ISERR(+CR!T61+GU!T61+HO!T61+ES!T61+NI!T61+PA!T61+RD!T61),"",CR!T61+GU!T61+HO!T61+ES!T61+NI!T61+PA!T61+RD!T61)</f>
        <v>36849.033334556683</v>
      </c>
      <c r="U61" s="17">
        <f>IF(ISERR(+CR!U61+GU!U61+HO!U61+ES!U61+NI!U61+PA!U61+RD!U61),"",CR!U61+GU!U61+HO!U61+ES!U61+NI!U61+PA!U61+RD!U61)</f>
        <v>0</v>
      </c>
      <c r="V61" s="17">
        <f>IF(ISERR(+CR!V61+GU!V61+HO!V61+ES!V61+NI!V61+PA!V61+RD!V61),"",CR!V61+GU!V61+HO!V61+ES!V61+NI!V61+PA!V61+RD!V61)</f>
        <v>0</v>
      </c>
      <c r="W61" s="17">
        <f>IF(ISERR(+CR!W61+GU!W61+HO!W61+ES!W61+NI!W61+PA!W61+RD!W61),"",CR!W61+GU!W61+HO!W61+ES!W61+NI!W61+PA!W61+RD!W61)</f>
        <v>154493.2848744599</v>
      </c>
    </row>
    <row r="62" spans="1:23" x14ac:dyDescent="0.25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5"/>
    </row>
    <row r="63" spans="1:23" x14ac:dyDescent="0.25">
      <c r="A63" s="34" t="str">
        <f>CONCATENATE("2.1.13 Construct ",AD14," km of superficial drainage for coil conservation.")</f>
        <v>2.1.13 Construct 118 km of superficial drainage for coil conservation.</v>
      </c>
      <c r="B63" s="7" t="s">
        <v>22</v>
      </c>
      <c r="C63" s="15">
        <f>IF(ISERR(+CR!C63+GU!C63+HO!C63+ES!C63+NI!C63+PA!C63+RD!C63),"",CR!C63+GU!C63+HO!C63+ES!C63+NI!C63+PA!C63+RD!C63)</f>
        <v>52047.270511121598</v>
      </c>
      <c r="D63" s="15">
        <f>IF(ISERR(+CR!D63+GU!D63+HO!D63+ES!D63+NI!D63+PA!D63+RD!D63),"",CR!D63+GU!D63+HO!D63+ES!D63+NI!D63+PA!D63+RD!D63)</f>
        <v>166336.4662160814</v>
      </c>
      <c r="E63" s="15">
        <f>IF(ISERR(+CR!E63+GU!E63+HO!E63+ES!E63+NI!E63+PA!E63+RD!E63),"",CR!E63+GU!E63+HO!E63+ES!E63+NI!E63+PA!E63+RD!E63)</f>
        <v>57490.774630687418</v>
      </c>
      <c r="F63" s="15">
        <f>IF(ISERR(+CR!F63+GU!F63+HO!F63+ES!F63+NI!F63+PA!F63+RD!F63),"",CR!F63+GU!F63+HO!F63+ES!F63+NI!F63+PA!F63+RD!F63)</f>
        <v>183270.87806066911</v>
      </c>
      <c r="G63" s="15">
        <f>IF(ISERR(+CR!G63+GU!G63+HO!G63+ES!G63+NI!G63+PA!G63+RD!G63),"",CR!G63+GU!G63+HO!G63+ES!G63+NI!G63+PA!G63+RD!G63)</f>
        <v>63614.080365307607</v>
      </c>
      <c r="H63" s="15">
        <f>IF(ISERR(+CR!H63+GU!H63+HO!H63+ES!H63+NI!H63+PA!H63+RD!H63),"",CR!H63+GU!H63+HO!H63+ES!H63+NI!H63+PA!H63+RD!H63)</f>
        <v>202307.21299778431</v>
      </c>
      <c r="I63" s="15">
        <f>IF(ISERR(+CR!I63+GU!I63+HO!I63+ES!I63+NI!I63+PA!I63+RD!I63),"",CR!I63+GU!I63+HO!I63+ES!I63+NI!I63+PA!I63+RD!I63)</f>
        <v>70513.52212550721</v>
      </c>
      <c r="J63" s="15">
        <f>IF(ISERR(+CR!J63+GU!J63+HO!J63+ES!J63+NI!J63+PA!J63+RD!J63),"",CR!J63+GU!J63+HO!J63+ES!J63+NI!J63+PA!J63+RD!J63)</f>
        <v>223746.48677862989</v>
      </c>
      <c r="K63" s="15">
        <f>IF(ISERR(+CR!K63+GU!K63+HO!K63+ES!K63+NI!K63+PA!K63+RD!K63),"",CR!K63+GU!K63+HO!K63+ES!K63+NI!K63+PA!K63+RD!K63)</f>
        <v>78300.263099819829</v>
      </c>
      <c r="L63" s="15">
        <f>IF(ISERR(+CR!L63+GU!L63+HO!L63+ES!L63+NI!L63+PA!L63+RD!L63),"",CR!L63+GU!L63+HO!L63+ES!L63+NI!L63+PA!L63+RD!L63)</f>
        <v>247936.91976982323</v>
      </c>
      <c r="M63" s="15">
        <f>IF(ISERR(+CR!M63+GU!M63+HO!M63+ES!M63+NI!M63+PA!M63+RD!M63),"",CR!M63+GU!M63+HO!M63+ES!M63+NI!M63+PA!M63+RD!M63)</f>
        <v>87102.703417899305</v>
      </c>
      <c r="N63" s="15">
        <f>IF(ISERR(+CR!N63+GU!N63+HO!N63+ES!N63+NI!N63+PA!N63+RD!N63),"",CR!N63+GU!N63+HO!N63+ES!N63+NI!N63+PA!N63+RD!N63)</f>
        <v>275281.75903707859</v>
      </c>
      <c r="O63" s="15">
        <f>IF(ISERR(+CR!O63+GU!O63+HO!O63+ES!O63+NI!O63+PA!O63+RD!O63),"",CR!O63+GU!O63+HO!O63+ES!O63+NI!O63+PA!O63+RD!O63)</f>
        <v>97069.293583856357</v>
      </c>
      <c r="P63" s="15">
        <f>IF(ISERR(+CR!P63+GU!P63+HO!P63+ES!P63+NI!P63+PA!P63+RD!P63),"",CR!P63+GU!P63+HO!P63+ES!P63+NI!P63+PA!P63+RD!P63)</f>
        <v>306248.44129879231</v>
      </c>
      <c r="Q63" s="15">
        <f>IF(ISERR(+CR!Q63+GU!Q63+HO!Q63+ES!Q63+NI!Q63+PA!Q63+RD!Q63),"",CR!Q63+GU!Q63+HO!Q63+ES!Q63+NI!Q63+PA!Q63+RD!Q63)</f>
        <v>108371.82308045786</v>
      </c>
      <c r="R63" s="15">
        <f>IF(ISERR(+CR!R63+GU!R63+HO!R63+ES!R63+NI!R63+PA!R63+RD!R63),"",CR!R63+GU!R63+HO!R63+ES!R63+NI!R63+PA!R63+RD!R63)</f>
        <v>341379.33163399197</v>
      </c>
      <c r="S63" s="15">
        <f>IF(ISERR(+CR!S63+GU!S63+HO!S63+ES!S63+NI!S63+PA!S63+RD!S63),"",CR!S63+GU!S63+HO!S63+ES!S63+NI!S63+PA!S63+RD!S63)</f>
        <v>121209.26631363541</v>
      </c>
      <c r="T63" s="15">
        <f>IF(ISERR(+CR!T63+GU!T63+HO!T63+ES!T63+NI!T63+PA!T63+RD!T63),"",CR!T63+GU!T63+HO!T63+ES!T63+NI!T63+PA!T63+RD!T63)</f>
        <v>381304.31457159517</v>
      </c>
      <c r="U63" s="15">
        <f>IF(ISERR(+CR!U63+GU!U63+HO!U63+ES!U63+NI!U63+PA!U63+RD!U63),"",CR!U63+GU!U63+HO!U63+ES!U63+NI!U63+PA!U63+RD!U63)</f>
        <v>135812.28251636456</v>
      </c>
      <c r="V63" s="15">
        <f>IF(ISERR(+CR!V63+GU!V63+HO!V63+ES!V63+NI!V63+PA!V63+RD!V63),"",CR!V63+GU!V63+HO!V63+ES!V63+NI!V63+PA!V63+RD!V63)</f>
        <v>426755.56342263124</v>
      </c>
      <c r="W63" s="15">
        <f t="shared" ref="W63" si="0">SUM(C63:V63)</f>
        <v>3626098.6534317341</v>
      </c>
    </row>
    <row r="64" spans="1:23" x14ac:dyDescent="0.25">
      <c r="A64" s="34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8"/>
    </row>
    <row r="65" spans="2:23" x14ac:dyDescent="0.25">
      <c r="W65" s="1"/>
    </row>
    <row r="66" spans="2:23" x14ac:dyDescent="0.25">
      <c r="B66" s="20" t="s">
        <v>2</v>
      </c>
      <c r="C66" s="17">
        <f>IF(ISERR(+CR!C66+GU!C66+HO!C66+ES!C66+NI!C66+PA!C66+RD!C66),"",CR!C66+GU!C66+HO!C66+ES!C66+NI!C66+PA!C66+RD!C66)</f>
        <v>1187920.6850694073</v>
      </c>
      <c r="D66" s="17">
        <f>IF(ISERR(+CR!D66+GU!D66+HO!D66+ES!D66+NI!D66+PA!D66+RD!D66),"",CR!D66+GU!D66+HO!D66+ES!D66+NI!D66+PA!D66+RD!D66)</f>
        <v>2016905.9391830782</v>
      </c>
      <c r="E66" s="17">
        <f>IF(ISERR(+CR!E66+GU!E66+HO!E66+ES!E66+NI!E66+PA!E66+RD!E66),"",CR!E66+GU!E66+HO!E66+ES!E66+NI!E66+PA!E66+RD!E66)</f>
        <v>773222.00720391714</v>
      </c>
      <c r="F66" s="17">
        <f>IF(ISERR(+CR!F66+GU!F66+HO!F66+ES!F66+NI!F66+PA!F66+RD!F66),"",CR!F66+GU!F66+HO!F66+ES!F66+NI!F66+PA!F66+RD!F66)</f>
        <v>1756512.3440686369</v>
      </c>
      <c r="G66" s="17">
        <f>IF(ISERR(+CR!G66+GU!G66+HO!G66+ES!G66+NI!G66+PA!G66+RD!G66),"",CR!G66+GU!G66+HO!G66+ES!G66+NI!G66+PA!G66+RD!G66)</f>
        <v>1392842.6567303485</v>
      </c>
      <c r="H66" s="17">
        <f>IF(ISERR(+CR!H66+GU!H66+HO!H66+ES!H66+NI!H66+PA!H66+RD!H66),"",CR!H66+GU!H66+HO!H66+ES!H66+NI!H66+PA!H66+RD!H66)</f>
        <v>1720587.8072311338</v>
      </c>
      <c r="I66" s="17">
        <f>IF(ISERR(+CR!I66+GU!I66+HO!I66+ES!I66+NI!I66+PA!I66+RD!I66),"",CR!I66+GU!I66+HO!I66+ES!I66+NI!I66+PA!I66+RD!I66)</f>
        <v>796284.10135229724</v>
      </c>
      <c r="J66" s="17">
        <f>IF(ISERR(+CR!J66+GU!J66+HO!J66+ES!J66+NI!J66+PA!J66+RD!J66),"",CR!J66+GU!J66+HO!J66+ES!J66+NI!J66+PA!J66+RD!J66)</f>
        <v>1866085.0822694572</v>
      </c>
      <c r="K66" s="17">
        <f>IF(ISERR(+CR!K66+GU!K66+HO!K66+ES!K66+NI!K66+PA!K66+RD!K66),"",CR!K66+GU!K66+HO!K66+ES!K66+NI!K66+PA!K66+RD!K66)</f>
        <v>904341.42941493983</v>
      </c>
      <c r="L66" s="17">
        <f>IF(ISERR(+CR!L66+GU!L66+HO!L66+ES!L66+NI!L66+PA!L66+RD!L66),"",CR!L66+GU!L66+HO!L66+ES!L66+NI!L66+PA!L66+RD!L66)</f>
        <v>3055264.6007424807</v>
      </c>
      <c r="M66" s="17">
        <f>IF(ISERR(+CR!M66+GU!M66+HO!M66+ES!M66+NI!M66+PA!M66+RD!M66),"",CR!M66+GU!M66+HO!M66+ES!M66+NI!M66+PA!M66+RD!M66)</f>
        <v>1630804.1573840715</v>
      </c>
      <c r="N66" s="17">
        <f>IF(ISERR(+CR!N66+GU!N66+HO!N66+ES!N66+NI!N66+PA!N66+RD!N66),"",CR!N66+GU!N66+HO!N66+ES!N66+NI!N66+PA!N66+RD!N66)</f>
        <v>2801738.6816952997</v>
      </c>
      <c r="O66" s="17">
        <f>IF(ISERR(+CR!O66+GU!O66+HO!O66+ES!O66+NI!O66+PA!O66+RD!O66),"",CR!O66+GU!O66+HO!O66+ES!O66+NI!O66+PA!O66+RD!O66)</f>
        <v>1086583.8482038863</v>
      </c>
      <c r="P66" s="17">
        <f>IF(ISERR(+CR!P66+GU!P66+HO!P66+ES!P66+NI!P66+PA!P66+RD!P66),"",CR!P66+GU!P66+HO!P66+ES!P66+NI!P66+PA!P66+RD!P66)</f>
        <v>2654221.4469642383</v>
      </c>
      <c r="Q66" s="17">
        <f>IF(ISERR(+CR!Q66+GU!Q66+HO!Q66+ES!Q66+NI!Q66+PA!Q66+RD!Q66),"",CR!Q66+GU!Q66+HO!Q66+ES!Q66+NI!Q66+PA!Q66+RD!Q66)</f>
        <v>2138319.9914912414</v>
      </c>
      <c r="R66" s="17">
        <f>IF(ISERR(+CR!R66+GU!R66+HO!R66+ES!R66+NI!R66+PA!R66+RD!R66),"",CR!R66+GU!R66+HO!R66+ES!R66+NI!R66+PA!R66+RD!R66)</f>
        <v>2752714.0925050364</v>
      </c>
      <c r="S66" s="17">
        <f>IF(ISERR(+CR!S66+GU!S66+HO!S66+ES!S66+NI!S66+PA!S66+RD!S66),"",CR!S66+GU!S66+HO!S66+ES!S66+NI!S66+PA!S66+RD!S66)</f>
        <v>1350403.1519533556</v>
      </c>
      <c r="T66" s="17">
        <f>IF(ISERR(+CR!T66+GU!T66+HO!T66+ES!T66+NI!T66+PA!T66+RD!T66),"",CR!T66+GU!T66+HO!T66+ES!T66+NI!T66+PA!T66+RD!T66)</f>
        <v>3084737.0111788223</v>
      </c>
      <c r="U66" s="17">
        <f>IF(ISERR(+CR!U66+GU!U66+HO!U66+ES!U66+NI!U66+PA!U66+RD!U66),"",CR!U66+GU!U66+HO!U66+ES!U66+NI!U66+PA!U66+RD!U66)</f>
        <v>1510094.807119783</v>
      </c>
      <c r="V66" s="17">
        <f>IF(ISERR(+CR!V66+GU!V66+HO!V66+ES!V66+NI!V66+PA!V66+RD!V66),"",CR!V66+GU!V66+HO!V66+ES!V66+NI!V66+PA!V66+RD!V66)</f>
        <v>5013300.5089710988</v>
      </c>
      <c r="W66" s="17">
        <f>IF(ISERR(+CR!W66+GU!W66+HO!W66+ES!W66+NI!W66+PA!W66+RD!W66),"",CR!W66+GU!W66+HO!W66+ES!W66+NI!W66+PA!W66+RD!W66)</f>
        <v>39492884.350732528</v>
      </c>
    </row>
    <row r="69" spans="2:23" x14ac:dyDescent="0.25">
      <c r="W69" s="1"/>
    </row>
  </sheetData>
  <mergeCells count="29">
    <mergeCell ref="A61:A62"/>
    <mergeCell ref="B62:V62"/>
    <mergeCell ref="A63:A64"/>
    <mergeCell ref="B64:V64"/>
    <mergeCell ref="A45:A48"/>
    <mergeCell ref="B48:V48"/>
    <mergeCell ref="A49:A56"/>
    <mergeCell ref="B56:V56"/>
    <mergeCell ref="A57:A60"/>
    <mergeCell ref="B60:V60"/>
    <mergeCell ref="A33:A37"/>
    <mergeCell ref="B37:V37"/>
    <mergeCell ref="A38:A39"/>
    <mergeCell ref="B39:V39"/>
    <mergeCell ref="A40:A44"/>
    <mergeCell ref="B44:V44"/>
    <mergeCell ref="A14:A20"/>
    <mergeCell ref="B20:V20"/>
    <mergeCell ref="A21:A26"/>
    <mergeCell ref="B26:V26"/>
    <mergeCell ref="A27:A32"/>
    <mergeCell ref="B32:V32"/>
    <mergeCell ref="A9:A13"/>
    <mergeCell ref="B13:V13"/>
    <mergeCell ref="A1:A2"/>
    <mergeCell ref="B1:B2"/>
    <mergeCell ref="C1:W1"/>
    <mergeCell ref="A3:A8"/>
    <mergeCell ref="B8:V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5" ma:contentTypeDescription="Create a new document." ma:contentTypeScope="" ma:versionID="f6ec9612411ccf106e0dd351df2cdfb2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85b9ace026c8438a9737edf86142a661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01AF595C-3D3C-48DA-A5CA-1D49CDD92E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64AFDF-2193-4068-AC3C-1725DFF12834}"/>
</file>

<file path=customXml/itemProps3.xml><?xml version="1.0" encoding="utf-8"?>
<ds:datastoreItem xmlns:ds="http://schemas.openxmlformats.org/officeDocument/2006/customXml" ds:itemID="{FDA3231C-FA19-4604-B9AC-DCEB2C8C823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Nuevos valores</vt:lpstr>
      <vt:lpstr>CR</vt:lpstr>
      <vt:lpstr>GU</vt:lpstr>
      <vt:lpstr>HO</vt:lpstr>
      <vt:lpstr>ES</vt:lpstr>
      <vt:lpstr>NI</vt:lpstr>
      <vt:lpstr>PA</vt:lpstr>
      <vt:lpstr>RD</vt:lpstr>
      <vt:lpstr>all countries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Cristina Becerra</dc:creator>
  <cp:lastModifiedBy>Ophelie Drouault</cp:lastModifiedBy>
  <dcterms:created xsi:type="dcterms:W3CDTF">2019-11-27T14:46:29Z</dcterms:created>
  <dcterms:modified xsi:type="dcterms:W3CDTF">2021-03-25T16:11:39Z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