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raciela/Desktop/"/>
    </mc:Choice>
  </mc:AlternateContent>
  <xr:revisionPtr revIDLastSave="0" documentId="8_{A0070A6C-A8E5-234C-A832-1285430A34A4}" xr6:coauthVersionLast="36" xr6:coauthVersionMax="36" xr10:uidLastSave="{00000000-0000-0000-0000-000000000000}"/>
  <bookViews>
    <workbookView xWindow="0" yWindow="460" windowWidth="28800" windowHeight="15840" xr2:uid="{00000000-000D-0000-FFFF-FFFF00000000}"/>
  </bookViews>
  <sheets>
    <sheet name="Calculo manual de restauracion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G5" i="1"/>
  <c r="H5" i="1"/>
  <c r="H4" i="1"/>
  <c r="G4" i="1"/>
  <c r="G6" i="1"/>
  <c r="I6" i="1" l="1"/>
  <c r="J6" i="1" s="1"/>
  <c r="I5" i="1"/>
  <c r="J5" i="1" s="1"/>
  <c r="I4" i="1"/>
  <c r="J4" i="1" s="1"/>
  <c r="G7" i="1"/>
  <c r="H7" i="1"/>
  <c r="H8" i="1" l="1"/>
  <c r="H9" i="1" s="1"/>
</calcChain>
</file>

<file path=xl/sharedStrings.xml><?xml version="1.0" encoding="utf-8"?>
<sst xmlns="http://schemas.openxmlformats.org/spreadsheetml/2006/main" count="22" uniqueCount="22">
  <si>
    <t>ha</t>
  </si>
  <si>
    <t>Total</t>
  </si>
  <si>
    <t xml:space="preserve">tC </t>
  </si>
  <si>
    <t xml:space="preserve">Table 70 (NIR,2018) </t>
  </si>
  <si>
    <t>tC</t>
  </si>
  <si>
    <t>tCo2</t>
  </si>
  <si>
    <t>tCO2eq</t>
  </si>
  <si>
    <t>Restoration area</t>
  </si>
  <si>
    <t>Vegetation Type</t>
  </si>
  <si>
    <t>Coniferous forest (BCO)</t>
  </si>
  <si>
    <t>Cloud forest (BM)</t>
  </si>
  <si>
    <t>tC in 20 years</t>
  </si>
  <si>
    <t>Underground biomass</t>
  </si>
  <si>
    <t>Area to be restored in the project (ha)</t>
  </si>
  <si>
    <t>%  secondary vegetation cover</t>
  </si>
  <si>
    <t>Deciduous forest (SC)</t>
  </si>
  <si>
    <t>Timing (5 years of implementation + 15 years of capitalization)</t>
  </si>
  <si>
    <t>years</t>
  </si>
  <si>
    <t>Total in 20 years</t>
  </si>
  <si>
    <t>Aboveground biomass</t>
  </si>
  <si>
    <t>FE Ba tC/ha/year</t>
  </si>
  <si>
    <t>FE BS tC/ha/year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</si>
</sst>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3" fillId="0" borderId="0" xfId="3"/>
    <xf numFmtId="0" fontId="0" fillId="0" borderId="4" xfId="0" applyBorder="1"/>
    <xf numFmtId="2" fontId="3" fillId="0" borderId="0" xfId="3" applyNumberFormat="1"/>
    <xf numFmtId="0" fontId="2" fillId="0" borderId="0" xfId="3" applyFont="1"/>
    <xf numFmtId="0" fontId="5" fillId="0" borderId="0" xfId="3" applyFont="1" applyAlignment="1">
      <alignment wrapText="1"/>
    </xf>
    <xf numFmtId="0" fontId="5" fillId="0" borderId="6" xfId="3" applyFont="1" applyBorder="1" applyAlignment="1">
      <alignment horizontal="center"/>
    </xf>
    <xf numFmtId="9" fontId="2" fillId="0" borderId="5" xfId="2" applyFont="1" applyBorder="1"/>
    <xf numFmtId="1" fontId="3" fillId="0" borderId="0" xfId="3" applyNumberFormat="1"/>
    <xf numFmtId="0" fontId="0" fillId="0" borderId="9" xfId="0" applyBorder="1"/>
    <xf numFmtId="0" fontId="3" fillId="0" borderId="7" xfId="3" applyBorder="1"/>
    <xf numFmtId="0" fontId="3" fillId="0" borderId="6" xfId="3" applyBorder="1"/>
    <xf numFmtId="165" fontId="2" fillId="0" borderId="6" xfId="1" applyNumberFormat="1" applyFont="1" applyBorder="1"/>
    <xf numFmtId="165" fontId="2" fillId="0" borderId="8" xfId="1" applyNumberFormat="1" applyFont="1" applyBorder="1"/>
    <xf numFmtId="165" fontId="4" fillId="2" borderId="0" xfId="1" applyNumberFormat="1" applyFont="1" applyFill="1"/>
    <xf numFmtId="0" fontId="4" fillId="2" borderId="0" xfId="3" applyFont="1" applyFill="1"/>
    <xf numFmtId="0" fontId="5" fillId="0" borderId="1" xfId="3" applyFont="1" applyBorder="1"/>
    <xf numFmtId="0" fontId="5" fillId="0" borderId="2" xfId="3" applyFont="1" applyBorder="1"/>
    <xf numFmtId="0" fontId="3" fillId="0" borderId="10" xfId="3" applyBorder="1"/>
    <xf numFmtId="1" fontId="3" fillId="0" borderId="11" xfId="3" applyNumberFormat="1" applyBorder="1"/>
    <xf numFmtId="1" fontId="3" fillId="0" borderId="12" xfId="3" applyNumberFormat="1" applyBorder="1"/>
    <xf numFmtId="3" fontId="4" fillId="2" borderId="0" xfId="3" applyNumberFormat="1" applyFont="1" applyFill="1"/>
    <xf numFmtId="0" fontId="5" fillId="3" borderId="7" xfId="3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5" fillId="3" borderId="8" xfId="3" applyFont="1" applyFill="1" applyBorder="1" applyAlignment="1">
      <alignment horizontal="center" vertical="center" wrapText="1"/>
    </xf>
    <xf numFmtId="0" fontId="1" fillId="0" borderId="0" xfId="3" applyFont="1"/>
    <xf numFmtId="0" fontId="1" fillId="0" borderId="0" xfId="3" applyFont="1" applyAlignment="1">
      <alignment horizontal="center" vertical="center" wrapText="1"/>
    </xf>
    <xf numFmtId="0" fontId="4" fillId="2" borderId="2" xfId="3" applyFont="1" applyFill="1" applyBorder="1" applyAlignment="1">
      <alignment horizontal="center"/>
    </xf>
    <xf numFmtId="0" fontId="4" fillId="2" borderId="0" xfId="3" applyFont="1" applyFill="1" applyAlignment="1">
      <alignment horizontal="center"/>
    </xf>
    <xf numFmtId="0" fontId="7" fillId="0" borderId="6" xfId="3" applyFont="1" applyBorder="1" applyAlignment="1">
      <alignment horizontal="center"/>
    </xf>
    <xf numFmtId="0" fontId="5" fillId="0" borderId="2" xfId="3" applyFont="1" applyBorder="1" applyAlignment="1">
      <alignment horizontal="center" wrapText="1"/>
    </xf>
    <xf numFmtId="0" fontId="5" fillId="0" borderId="3" xfId="3" applyFont="1" applyBorder="1" applyAlignment="1">
      <alignment horizontal="center" wrapText="1"/>
    </xf>
  </cellXfs>
  <cellStyles count="4">
    <cellStyle name="Millares" xfId="1" builtinId="3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0"/>
  <sheetViews>
    <sheetView tabSelected="1" workbookViewId="0">
      <selection activeCell="L7" sqref="L7"/>
    </sheetView>
  </sheetViews>
  <sheetFormatPr baseColWidth="10" defaultColWidth="8.6640625" defaultRowHeight="15" x14ac:dyDescent="0.2"/>
  <cols>
    <col min="1" max="1" width="3.1640625" style="1" customWidth="1"/>
    <col min="2" max="2" width="23.33203125" style="1" customWidth="1"/>
    <col min="3" max="3" width="18.83203125" style="1" customWidth="1"/>
    <col min="4" max="4" width="7.1640625" style="1" customWidth="1"/>
    <col min="5" max="5" width="10.1640625" style="1" customWidth="1"/>
    <col min="6" max="6" width="10.6640625" style="1" customWidth="1"/>
    <col min="7" max="7" width="13" style="1" customWidth="1"/>
    <col min="8" max="8" width="11.6640625" style="1" customWidth="1"/>
    <col min="9" max="9" width="7.6640625" style="1" customWidth="1"/>
    <col min="10" max="11" width="8.6640625" style="1"/>
    <col min="12" max="13" width="15.6640625" style="1" customWidth="1"/>
    <col min="14" max="14" width="14" style="1" customWidth="1"/>
    <col min="15" max="15" width="15.5" style="1" customWidth="1"/>
    <col min="16" max="16" width="13.33203125" style="1" customWidth="1"/>
    <col min="17" max="16384" width="8.6640625" style="1"/>
  </cols>
  <sheetData>
    <row r="1" spans="2:10" ht="16" thickBot="1" x14ac:dyDescent="0.25">
      <c r="B1" s="4"/>
    </row>
    <row r="2" spans="2:10" ht="16" customHeight="1" thickBot="1" x14ac:dyDescent="0.25">
      <c r="B2" s="5" t="s">
        <v>7</v>
      </c>
      <c r="C2" s="16">
        <v>402</v>
      </c>
      <c r="D2" s="17" t="s">
        <v>0</v>
      </c>
      <c r="E2" s="30" t="s">
        <v>3</v>
      </c>
      <c r="F2" s="30"/>
      <c r="G2" s="31" t="s">
        <v>11</v>
      </c>
      <c r="H2" s="32"/>
    </row>
    <row r="3" spans="2:10" ht="113" thickBot="1" x14ac:dyDescent="0.25">
      <c r="B3" s="24" t="s">
        <v>8</v>
      </c>
      <c r="C3" s="22" t="s">
        <v>14</v>
      </c>
      <c r="D3" s="23" t="s">
        <v>13</v>
      </c>
      <c r="E3" s="23" t="s">
        <v>20</v>
      </c>
      <c r="F3" s="23" t="s">
        <v>21</v>
      </c>
      <c r="G3" s="23" t="s">
        <v>19</v>
      </c>
      <c r="H3" s="25" t="s">
        <v>12</v>
      </c>
      <c r="I3" s="23" t="s">
        <v>4</v>
      </c>
      <c r="J3" s="23" t="s">
        <v>5</v>
      </c>
    </row>
    <row r="4" spans="2:10" ht="17" thickBot="1" x14ac:dyDescent="0.25">
      <c r="B4" s="2" t="s">
        <v>9</v>
      </c>
      <c r="C4" s="7">
        <v>0.09</v>
      </c>
      <c r="D4" s="3">
        <v>36</v>
      </c>
      <c r="E4" s="3">
        <v>1.0609999999999999</v>
      </c>
      <c r="F4" s="3">
        <v>0.24633333333333329</v>
      </c>
      <c r="G4" s="8">
        <f>D4*E4*$C$10</f>
        <v>763.92</v>
      </c>
      <c r="H4" s="19">
        <f>D4*F4*$C$10</f>
        <v>177.35999999999996</v>
      </c>
      <c r="I4" s="6">
        <f>G4+H4</f>
        <v>941.28</v>
      </c>
      <c r="J4" s="6">
        <f>3.667*I4</f>
        <v>3451.6737599999997</v>
      </c>
    </row>
    <row r="5" spans="2:10" ht="17" thickBot="1" x14ac:dyDescent="0.25">
      <c r="B5" s="2" t="s">
        <v>10</v>
      </c>
      <c r="C5" s="7">
        <v>0.09</v>
      </c>
      <c r="D5" s="3">
        <v>37</v>
      </c>
      <c r="E5" s="3">
        <v>1.8460000000000001</v>
      </c>
      <c r="F5" s="3">
        <v>0.44066666666666671</v>
      </c>
      <c r="G5" s="8">
        <f>D5*E5*$C$10</f>
        <v>1366.0400000000002</v>
      </c>
      <c r="H5" s="20">
        <f>D5*F5*$C$10</f>
        <v>326.09333333333336</v>
      </c>
      <c r="I5" s="6">
        <f>G5+H5</f>
        <v>1692.1333333333337</v>
      </c>
      <c r="J5" s="6">
        <f>3.667*I5</f>
        <v>6205.0529333333343</v>
      </c>
    </row>
    <row r="6" spans="2:10" ht="17" thickBot="1" x14ac:dyDescent="0.25">
      <c r="B6" s="2" t="s">
        <v>15</v>
      </c>
      <c r="C6" s="7">
        <v>0.82</v>
      </c>
      <c r="D6" s="3">
        <v>329</v>
      </c>
      <c r="E6" s="3">
        <v>0.54566666666666619</v>
      </c>
      <c r="F6" s="3">
        <v>0.14233333333333334</v>
      </c>
      <c r="G6" s="8">
        <f>D6*E6*$C$10</f>
        <v>3590.4866666666635</v>
      </c>
      <c r="H6" s="20">
        <f>D6*F6*$C$10</f>
        <v>936.55333333333328</v>
      </c>
      <c r="I6" s="6">
        <f>G6+H6</f>
        <v>4527.0399999999972</v>
      </c>
      <c r="J6" s="6">
        <f>3.667*I6</f>
        <v>16600.655679999989</v>
      </c>
    </row>
    <row r="7" spans="2:10" ht="17" thickBot="1" x14ac:dyDescent="0.25">
      <c r="B7" s="9" t="s">
        <v>1</v>
      </c>
      <c r="C7" s="10"/>
      <c r="D7" s="11"/>
      <c r="E7" s="11"/>
      <c r="F7" s="11"/>
      <c r="G7" s="12">
        <f>SUM(G4:G6)</f>
        <v>5720.4466666666631</v>
      </c>
      <c r="H7" s="13">
        <f>SUM(H4:H6)</f>
        <v>1440.0066666666667</v>
      </c>
      <c r="I7" s="18"/>
    </row>
    <row r="8" spans="2:10" ht="15.5" customHeight="1" x14ac:dyDescent="0.2">
      <c r="B8" s="4"/>
      <c r="G8" s="28" t="s">
        <v>18</v>
      </c>
      <c r="H8" s="14">
        <f>SUM(G7:H7)</f>
        <v>7160.4533333333293</v>
      </c>
      <c r="I8" s="15" t="s">
        <v>2</v>
      </c>
    </row>
    <row r="9" spans="2:10" x14ac:dyDescent="0.2">
      <c r="B9" s="4"/>
      <c r="G9" s="29"/>
      <c r="H9" s="21">
        <f>H8*3.667</f>
        <v>26257.382373333316</v>
      </c>
      <c r="I9" s="15" t="s">
        <v>6</v>
      </c>
    </row>
    <row r="10" spans="2:10" ht="48" x14ac:dyDescent="0.2">
      <c r="B10" s="27" t="s">
        <v>16</v>
      </c>
      <c r="C10" s="1">
        <v>20</v>
      </c>
      <c r="D10" s="26" t="s">
        <v>17</v>
      </c>
    </row>
  </sheetData>
  <mergeCells count="3">
    <mergeCell ref="G8:G9"/>
    <mergeCell ref="E2:F2"/>
    <mergeCell ref="G2:H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FF8E04-B8EC-4EBA-96C0-C678213A53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4EF436-6860-4309-82D5-D34742B90F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45B4B3-E71C-485F-AF3B-B83BF3DBD5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Calculo manual de restauracion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Felix</dc:creator>
  <cp:lastModifiedBy>Graciela Reyes Retana De La Torre,</cp:lastModifiedBy>
  <dcterms:created xsi:type="dcterms:W3CDTF">2020-09-10T17:08:55Z</dcterms:created>
  <dcterms:modified xsi:type="dcterms:W3CDTF">2021-01-25T19:35:18Z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