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C:\Users\Leandro\Desktop\FAO\Jordan\February 2021\"/>
    </mc:Choice>
  </mc:AlternateContent>
  <xr:revisionPtr revIDLastSave="0" documentId="13_ncr:1_{8187AED5-DBD4-48A4-8EBB-360519FBA173}" xr6:coauthVersionLast="46" xr6:coauthVersionMax="46" xr10:uidLastSave="{00000000-0000-0000-0000-000000000000}"/>
  <bookViews>
    <workbookView xWindow="-120" yWindow="-120" windowWidth="29040" windowHeight="15840" xr2:uid="{00000000-000D-0000-FFFF-FFFF00000000}"/>
  </bookViews>
  <sheets>
    <sheet name="Annex 4 GCF Budget tables" sheetId="10" r:id="rId1"/>
    <sheet name="Notes and Assumptions" sheetId="12" r:id="rId2"/>
  </sheets>
  <externalReferences>
    <externalReference r:id="rId3"/>
  </externalReferences>
  <definedNames>
    <definedName name="prova">#REF!</definedName>
    <definedName name="WP_Choice">[1]Index!$A$21:$A$22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41" i="10" l="1"/>
  <c r="L141" i="10"/>
  <c r="M141" i="10"/>
  <c r="N141" i="10"/>
  <c r="O141" i="10"/>
  <c r="P141" i="10"/>
  <c r="J141" i="10"/>
  <c r="L85" i="10"/>
  <c r="M85" i="10"/>
  <c r="N85" i="10"/>
  <c r="O85" i="10"/>
  <c r="P85" i="10"/>
  <c r="K85" i="10"/>
  <c r="J138" i="10"/>
  <c r="J104" i="10"/>
  <c r="Q46" i="10"/>
  <c r="Q47" i="10"/>
  <c r="Q48" i="10"/>
  <c r="Q49" i="10"/>
  <c r="Q50" i="10"/>
  <c r="Q51" i="10"/>
  <c r="Q52" i="10"/>
  <c r="Q53" i="10"/>
  <c r="Q54" i="10"/>
  <c r="Q55" i="10"/>
  <c r="Q56" i="10"/>
  <c r="Q57" i="10"/>
  <c r="Q58" i="10"/>
  <c r="Q59" i="10"/>
  <c r="Q60" i="10"/>
  <c r="Q61" i="10"/>
  <c r="Q62" i="10"/>
  <c r="Q63" i="10"/>
  <c r="Q64" i="10"/>
  <c r="Q65" i="10"/>
  <c r="Q66" i="10"/>
  <c r="Q67" i="10"/>
  <c r="Q68" i="10"/>
  <c r="Q69" i="10"/>
  <c r="Q70" i="10"/>
  <c r="Q71" i="10"/>
  <c r="Q72" i="10"/>
  <c r="Q73" i="10"/>
  <c r="Q74" i="10"/>
  <c r="Q75" i="10"/>
  <c r="Q76" i="10"/>
  <c r="Q77" i="10"/>
  <c r="Q78" i="10"/>
  <c r="Q79" i="10"/>
  <c r="Q80" i="10"/>
  <c r="Q81" i="10"/>
  <c r="Q82" i="10"/>
  <c r="Q83" i="10"/>
  <c r="Q84" i="10"/>
  <c r="Q85" i="10"/>
  <c r="Q86" i="10"/>
  <c r="Q87" i="10"/>
  <c r="Q88" i="10"/>
  <c r="Q89" i="10"/>
  <c r="Q90" i="10"/>
  <c r="Q91" i="10"/>
  <c r="Q92" i="10"/>
  <c r="Q93" i="10"/>
  <c r="Q94" i="10"/>
  <c r="Q95" i="10"/>
  <c r="Q96" i="10"/>
  <c r="Q97" i="10"/>
  <c r="Q98" i="10"/>
  <c r="Q99" i="10"/>
  <c r="Q100" i="10"/>
  <c r="Q101" i="10"/>
  <c r="Q102" i="10"/>
  <c r="Q103" i="10"/>
  <c r="Q105" i="10"/>
  <c r="Q106" i="10"/>
  <c r="Q107" i="10"/>
  <c r="Q108" i="10"/>
  <c r="Q109" i="10"/>
  <c r="Q110" i="10"/>
  <c r="Q111" i="10"/>
  <c r="Q112" i="10"/>
  <c r="Q113" i="10"/>
  <c r="Q114" i="10"/>
  <c r="Q115" i="10"/>
  <c r="Q116" i="10"/>
  <c r="Q117" i="10"/>
  <c r="Q118" i="10"/>
  <c r="Q119" i="10"/>
  <c r="Q120" i="10"/>
  <c r="Q121" i="10"/>
  <c r="Q122" i="10"/>
  <c r="Q123" i="10"/>
  <c r="Q124" i="10"/>
  <c r="Q125" i="10"/>
  <c r="Q126" i="10"/>
  <c r="Q127" i="10"/>
  <c r="Q128" i="10"/>
  <c r="Q129" i="10"/>
  <c r="Q130" i="10"/>
  <c r="Q131" i="10"/>
  <c r="Q132" i="10"/>
  <c r="Q133" i="10"/>
  <c r="Q134" i="10"/>
  <c r="Q135" i="10"/>
  <c r="Q136" i="10"/>
  <c r="Q137" i="10"/>
  <c r="Q140" i="10"/>
  <c r="Q45" i="10"/>
  <c r="J44" i="10"/>
  <c r="K44" i="10"/>
  <c r="L44" i="10"/>
  <c r="M44" i="10"/>
  <c r="N44" i="10"/>
  <c r="O44" i="10"/>
  <c r="P44" i="10"/>
  <c r="Q44" i="10"/>
  <c r="Q6" i="10"/>
  <c r="Q7" i="10"/>
  <c r="Q8" i="10"/>
  <c r="Q9" i="10"/>
  <c r="Q10" i="10"/>
  <c r="Q11" i="10"/>
  <c r="Q12" i="10"/>
  <c r="Q13" i="10"/>
  <c r="Q14" i="10"/>
  <c r="Q15" i="10"/>
  <c r="Q16" i="10"/>
  <c r="Q17" i="10"/>
  <c r="Q18" i="10"/>
  <c r="Q19" i="10"/>
  <c r="Q20" i="10"/>
  <c r="Q21" i="10"/>
  <c r="Q22" i="10"/>
  <c r="Q23" i="10"/>
  <c r="Q24" i="10"/>
  <c r="Q25" i="10"/>
  <c r="Q26" i="10"/>
  <c r="Q27" i="10"/>
  <c r="Q28" i="10"/>
  <c r="Q29" i="10"/>
  <c r="Q30" i="10"/>
  <c r="Q31" i="10"/>
  <c r="Q32" i="10"/>
  <c r="Q33" i="10"/>
  <c r="Q34" i="10"/>
  <c r="Q35" i="10"/>
  <c r="Q36" i="10"/>
  <c r="Q37" i="10"/>
  <c r="Q38" i="10"/>
  <c r="Q39" i="10"/>
  <c r="Q40" i="10"/>
  <c r="Q41" i="10"/>
  <c r="Q42" i="10"/>
  <c r="Q43" i="10"/>
  <c r="Q5" i="10"/>
  <c r="Q141" i="10" l="1"/>
  <c r="K137" i="10" l="1"/>
  <c r="L137" i="10"/>
  <c r="M137" i="10"/>
  <c r="N137" i="10"/>
  <c r="O137" i="10"/>
  <c r="P137" i="10"/>
  <c r="J137" i="10"/>
  <c r="K125" i="10"/>
  <c r="L125" i="10"/>
  <c r="M125" i="10"/>
  <c r="N125" i="10"/>
  <c r="O125" i="10"/>
  <c r="P125" i="10"/>
  <c r="J125" i="10"/>
  <c r="K104" i="10"/>
  <c r="L104" i="10"/>
  <c r="M104" i="10"/>
  <c r="N104" i="10"/>
  <c r="O104" i="10"/>
  <c r="P104" i="10"/>
  <c r="Q104" i="10" l="1"/>
  <c r="K5" i="10"/>
  <c r="L5" i="10" l="1"/>
  <c r="M5" i="10" l="1"/>
  <c r="K138" i="10"/>
  <c r="N5" i="10" l="1"/>
  <c r="M138" i="10"/>
  <c r="L138" i="10"/>
  <c r="O5" i="10" l="1"/>
  <c r="N138" i="10"/>
  <c r="J139" i="10"/>
  <c r="K139" i="10"/>
  <c r="L139" i="10"/>
  <c r="M139" i="10"/>
  <c r="N139" i="10" l="1"/>
  <c r="P5" i="10"/>
  <c r="P138" i="10" s="1"/>
  <c r="P139" i="10" s="1"/>
  <c r="Q139" i="10" s="1"/>
  <c r="O138" i="10"/>
  <c r="O139" i="10" s="1"/>
  <c r="Q138" i="10" l="1"/>
</calcChain>
</file>

<file path=xl/sharedStrings.xml><?xml version="1.0" encoding="utf-8"?>
<sst xmlns="http://schemas.openxmlformats.org/spreadsheetml/2006/main" count="885" uniqueCount="347">
  <si>
    <t>Component</t>
  </si>
  <si>
    <t>Output</t>
  </si>
  <si>
    <t xml:space="preserve">Activity </t>
  </si>
  <si>
    <t>Financing source</t>
  </si>
  <si>
    <t>GCF Cost categories</t>
  </si>
  <si>
    <t>Costs description</t>
  </si>
  <si>
    <t>Notes and assumptions</t>
  </si>
  <si>
    <t>Year 1</t>
  </si>
  <si>
    <t>Year 2</t>
  </si>
  <si>
    <t>Year 3</t>
  </si>
  <si>
    <t>Year 4</t>
  </si>
  <si>
    <t>Year 5</t>
  </si>
  <si>
    <t>Year 6</t>
  </si>
  <si>
    <t>Year 7</t>
  </si>
  <si>
    <t xml:space="preserve"> USD total costs</t>
  </si>
  <si>
    <t>Component 1</t>
  </si>
  <si>
    <t>Output 1.1.1</t>
  </si>
  <si>
    <t>Activity 1.1.1.1</t>
  </si>
  <si>
    <t>GCF</t>
  </si>
  <si>
    <t>Equipment</t>
  </si>
  <si>
    <t>IT / Software equipment and trainings</t>
  </si>
  <si>
    <t>A1</t>
  </si>
  <si>
    <t>Monitoring equipment</t>
  </si>
  <si>
    <t xml:space="preserve">Vehicle </t>
  </si>
  <si>
    <t>Contingencies</t>
  </si>
  <si>
    <t>Local Consultants</t>
  </si>
  <si>
    <t xml:space="preserve">M&amp;E officer </t>
  </si>
  <si>
    <t>M&amp;E Specialist</t>
  </si>
  <si>
    <t>Technical Advisor- Focal Point from MoE</t>
  </si>
  <si>
    <t>Water Engineer Specialist</t>
  </si>
  <si>
    <t>Others</t>
  </si>
  <si>
    <t>Office utilities O&amp;M</t>
  </si>
  <si>
    <t>Vehicle O&amp;M</t>
  </si>
  <si>
    <t>Professional/ Contractual Services</t>
  </si>
  <si>
    <t>Communication campaigns, traslations and multimedia</t>
  </si>
  <si>
    <t>Knowledge management products and studies</t>
  </si>
  <si>
    <t>Mid-term and final surveys</t>
  </si>
  <si>
    <t>Travel</t>
  </si>
  <si>
    <t>Allowances M&amp;E Officer and Specialist</t>
  </si>
  <si>
    <t>Allowances Water engineer Specialist</t>
  </si>
  <si>
    <t>Activity 1.1.1.2</t>
  </si>
  <si>
    <t>Contracting a service provider for the awareness campaign in schools, selection of public buildings and trainings</t>
  </si>
  <si>
    <t>A2</t>
  </si>
  <si>
    <t>Activity 1.1.1.3</t>
  </si>
  <si>
    <t>Construct Rooftop rainwater harvesting systems in public buildings</t>
  </si>
  <si>
    <t>A3</t>
  </si>
  <si>
    <t>Government</t>
  </si>
  <si>
    <t>Water saving equipments and devices</t>
  </si>
  <si>
    <t>Staff time (MWI)</t>
  </si>
  <si>
    <t>Activity 1.1.1.4</t>
  </si>
  <si>
    <t>Contracting a service provider for identification, sensitization and training</t>
  </si>
  <si>
    <t>A4</t>
  </si>
  <si>
    <t>UNDP</t>
  </si>
  <si>
    <t/>
  </si>
  <si>
    <t xml:space="preserve">UNDP site manager and operational support </t>
  </si>
  <si>
    <t>Activity 1.1.1.5</t>
  </si>
  <si>
    <t>Construct  Rooftop rainwater harvesting systems in households</t>
  </si>
  <si>
    <t>A5</t>
  </si>
  <si>
    <t>Government Scaling-up Construction of Rooftop rainwater harvesting systems in households</t>
  </si>
  <si>
    <t>Activity 1.1.1.6</t>
  </si>
  <si>
    <t>Contracting a service provider to conduct the independent impact assessment</t>
  </si>
  <si>
    <t>A6</t>
  </si>
  <si>
    <t>Output 1.1.2</t>
  </si>
  <si>
    <t>Activity 1.1.2.1</t>
  </si>
  <si>
    <t>Storage and distribution capacity maximiized Karak WWTP</t>
  </si>
  <si>
    <t>A7</t>
  </si>
  <si>
    <t>Storage and distribution capacity maximiized Madaba WWTP</t>
  </si>
  <si>
    <t>Storage and distribution capacity maximiized Tafilah WWTP</t>
  </si>
  <si>
    <t>Operation and Maintenance cost by the MWI</t>
  </si>
  <si>
    <t>Activity 1.1.2.2</t>
  </si>
  <si>
    <t>Contracting a service provider to test water and soil quality to assure environmental compliance</t>
  </si>
  <si>
    <t>A8</t>
  </si>
  <si>
    <t>Activity 1.1.2.3</t>
  </si>
  <si>
    <t xml:space="preserve">Contracting a service provider to build local capacity of farmers and WUA </t>
  </si>
  <si>
    <t>A9</t>
  </si>
  <si>
    <t>Output 1.1.3</t>
  </si>
  <si>
    <t>Activity 1.1.3.1</t>
  </si>
  <si>
    <t>Water Specialist to advice and provide oversight</t>
  </si>
  <si>
    <t>A10</t>
  </si>
  <si>
    <t>Contract with service provider to establish the plan objectives and criteria</t>
  </si>
  <si>
    <t>Travel and allowances Water specialist</t>
  </si>
  <si>
    <t>UNDP support to the landscape resilience investment plan</t>
  </si>
  <si>
    <t>Activity 1.1.3.2</t>
  </si>
  <si>
    <t>Contract with service provider to prepare the feasability studies</t>
  </si>
  <si>
    <t>A11</t>
  </si>
  <si>
    <t>Activity 1.1.3.3</t>
  </si>
  <si>
    <t>Contract with service provider to validate list of investments</t>
  </si>
  <si>
    <t>A12</t>
  </si>
  <si>
    <t>Total Component 1</t>
  </si>
  <si>
    <t>Component 2</t>
  </si>
  <si>
    <t>Output 2.1.1</t>
  </si>
  <si>
    <t>Activity 2.1.1.1</t>
  </si>
  <si>
    <t>Vehicle</t>
  </si>
  <si>
    <t>B1</t>
  </si>
  <si>
    <t>Agronomist and Climate change adaptation Specialist</t>
  </si>
  <si>
    <t>Allowances Agronomist and Climate change adaptation Specialist</t>
  </si>
  <si>
    <t>Allowances M&amp;E Officer</t>
  </si>
  <si>
    <t>FAO</t>
  </si>
  <si>
    <t>Social Inclusion and Gender Specialist</t>
  </si>
  <si>
    <t>Activity 2.1.1.2</t>
  </si>
  <si>
    <t>International Consultants</t>
  </si>
  <si>
    <t>International Consultant expert on FFS and Climate change</t>
  </si>
  <si>
    <t>B2</t>
  </si>
  <si>
    <t>Local Consultant expert on FFS</t>
  </si>
  <si>
    <t>Traslations/Developing communication material</t>
  </si>
  <si>
    <t xml:space="preserve">Travel International Consultant </t>
  </si>
  <si>
    <t xml:space="preserve">Travel Local Consultant </t>
  </si>
  <si>
    <t>Activity 2.1.1.3</t>
  </si>
  <si>
    <t>International Consultant trainer of trainers</t>
  </si>
  <si>
    <t>B3</t>
  </si>
  <si>
    <t>Local Consultant trainer of trainers</t>
  </si>
  <si>
    <t>Training, workshops, and conference</t>
  </si>
  <si>
    <t>Trainings of trainers</t>
  </si>
  <si>
    <t>International Consultant travel</t>
  </si>
  <si>
    <t>National consultant travel</t>
  </si>
  <si>
    <t>FAO support to provide training of MMS Master trainers</t>
  </si>
  <si>
    <t>Activity 2.1.1.4</t>
  </si>
  <si>
    <t>Allowances local consultant</t>
  </si>
  <si>
    <t>B4</t>
  </si>
  <si>
    <t>Local consultant to develop the targeting criteria and identify groups in Project Area</t>
  </si>
  <si>
    <t>Activity 2.1.1.5</t>
  </si>
  <si>
    <t>Equipping the extension Staff with smart devices and software</t>
  </si>
  <si>
    <t>B5</t>
  </si>
  <si>
    <t xml:space="preserve">International Consultant to develop the monitoring system and App </t>
  </si>
  <si>
    <t>Communication, traslations and multimedia</t>
  </si>
  <si>
    <t>Trainings of M&amp;E experts, Extensionists and Farmers groups on the use of the App</t>
  </si>
  <si>
    <t>Activity 2.1.1.6</t>
  </si>
  <si>
    <t>FFS kit</t>
  </si>
  <si>
    <t>B6</t>
  </si>
  <si>
    <t>FFS sessions</t>
  </si>
  <si>
    <t xml:space="preserve">Extensionists mobilized </t>
  </si>
  <si>
    <t>Activity 2.1.1.7</t>
  </si>
  <si>
    <t xml:space="preserve">Field day visits </t>
  </si>
  <si>
    <t>B7</t>
  </si>
  <si>
    <t>Activity 2.1.1.8</t>
  </si>
  <si>
    <t>B8</t>
  </si>
  <si>
    <t>Output 2.1.2</t>
  </si>
  <si>
    <t>Activity 2.1.2.1</t>
  </si>
  <si>
    <t>Developping the e-system and application</t>
  </si>
  <si>
    <t>B9</t>
  </si>
  <si>
    <t>FAO support to the Innovation hub for climart smart agriculture and water scarcity management and development of smart extension applications</t>
  </si>
  <si>
    <t>Activity 2.1.2.2</t>
  </si>
  <si>
    <t>Studio</t>
  </si>
  <si>
    <t>B10</t>
  </si>
  <si>
    <t>Staff time (MoA)</t>
  </si>
  <si>
    <t>System O&amp;M</t>
  </si>
  <si>
    <t>Output 2.1.3</t>
  </si>
  <si>
    <t>Activity 2.1.3.1</t>
  </si>
  <si>
    <t>International Consultant Expert on Gender and Climate adaptive agriculture</t>
  </si>
  <si>
    <t>B11</t>
  </si>
  <si>
    <t>National Consultant</t>
  </si>
  <si>
    <t>Allowances Gender and climate adaptation Specialist</t>
  </si>
  <si>
    <t>Activity 2.1.3.2</t>
  </si>
  <si>
    <t>Contract with the University</t>
  </si>
  <si>
    <t>B12</t>
  </si>
  <si>
    <t>Activity 2.1.3.3</t>
  </si>
  <si>
    <t>Trainers Kit / inputs</t>
  </si>
  <si>
    <t>B13</t>
  </si>
  <si>
    <t>Training of trainers</t>
  </si>
  <si>
    <t>Travel allowances for participants</t>
  </si>
  <si>
    <t>Activity 2.1.3.4</t>
  </si>
  <si>
    <t xml:space="preserve">Local service provider communicating and selecting climate wise-agents competitively </t>
  </si>
  <si>
    <t>B14</t>
  </si>
  <si>
    <t>FAO support to the competitive selection of candidates</t>
  </si>
  <si>
    <t>Activity 2.1.3.5</t>
  </si>
  <si>
    <t>Contract for trainings, kit and stipends (Karak, Ma´an)</t>
  </si>
  <si>
    <t>B15</t>
  </si>
  <si>
    <t>Contract for trainings, kit and stipends (Madaba, Tafilah)</t>
  </si>
  <si>
    <t>FAO support to provide training for climate-wise women</t>
  </si>
  <si>
    <t>Output 2.1.4</t>
  </si>
  <si>
    <t>Activity 2.1.4.1</t>
  </si>
  <si>
    <t>Contracting a service provider to Conduct Community Dialogue in Karak</t>
  </si>
  <si>
    <t>B16</t>
  </si>
  <si>
    <t>Contracting a service provider to Conduct Community Dialogue in Ma´an</t>
  </si>
  <si>
    <t>Contracting a service provider to Conduct Community Dialogue in Madaba</t>
  </si>
  <si>
    <t>Contracting a service provider to Conduct Community Dialogue in Tafilah</t>
  </si>
  <si>
    <t>Activity 2.1.4.2</t>
  </si>
  <si>
    <t>Climate-wise women forum</t>
  </si>
  <si>
    <t>B17</t>
  </si>
  <si>
    <t>Total Component 2</t>
  </si>
  <si>
    <t>Component 3</t>
  </si>
  <si>
    <t>Output 3.1.1</t>
  </si>
  <si>
    <t>Activity 3.1.1.1</t>
  </si>
  <si>
    <t xml:space="preserve">Local Technical assistance </t>
  </si>
  <si>
    <t>C1</t>
  </si>
  <si>
    <t xml:space="preserve">International Technical assistance </t>
  </si>
  <si>
    <t>Allowances for LTA and ITA</t>
  </si>
  <si>
    <t>Allowances of ES safeguard specialist and others</t>
  </si>
  <si>
    <t>Field visits and travel for Local and ITA</t>
  </si>
  <si>
    <t>ES safeguard specialist</t>
  </si>
  <si>
    <t>FAO technical assistance</t>
  </si>
  <si>
    <t>Activity 3.1.1.2</t>
  </si>
  <si>
    <t>Contract with service provider to support MWI</t>
  </si>
  <si>
    <t>C2</t>
  </si>
  <si>
    <t>Output 3.1.2</t>
  </si>
  <si>
    <t>Activity 3.1.2.1</t>
  </si>
  <si>
    <t>Contract with service provider to support the national curricula updating</t>
  </si>
  <si>
    <t>C3</t>
  </si>
  <si>
    <t>FAO support to the national curricula updating</t>
  </si>
  <si>
    <t>Activity 3.1.2.2</t>
  </si>
  <si>
    <t>Contract with service provider to provide training for teachers and professors</t>
  </si>
  <si>
    <t>C4</t>
  </si>
  <si>
    <t>Output 3.1.3</t>
  </si>
  <si>
    <t>Activity 3.1.3.1</t>
  </si>
  <si>
    <t>Contract with service provider for raising awareness and communication</t>
  </si>
  <si>
    <t>C5</t>
  </si>
  <si>
    <t>Publications</t>
  </si>
  <si>
    <t>Conference</t>
  </si>
  <si>
    <t>Public consultations</t>
  </si>
  <si>
    <t>Workshops</t>
  </si>
  <si>
    <t>Activity 3.1.3.2</t>
  </si>
  <si>
    <t>Contract with service provider for capacity development to ensure abidance to national green construction and water saving polity framework</t>
  </si>
  <si>
    <t>C6</t>
  </si>
  <si>
    <t>Activity 3.1.3.3</t>
  </si>
  <si>
    <t>Contract with service provider to provide training to local institutions and civil society</t>
  </si>
  <si>
    <t>C7</t>
  </si>
  <si>
    <t>Total Component 3</t>
  </si>
  <si>
    <t>PMC</t>
  </si>
  <si>
    <t>Contractual Services</t>
  </si>
  <si>
    <t>Administrative Assistance</t>
  </si>
  <si>
    <t>D1</t>
  </si>
  <si>
    <t>Finance Manager</t>
  </si>
  <si>
    <t>Procurement Specialist</t>
  </si>
  <si>
    <t>Project Manager</t>
  </si>
  <si>
    <t>Support Staff</t>
  </si>
  <si>
    <t>Office equipment</t>
  </si>
  <si>
    <t>Travel-Field per diems Manager</t>
  </si>
  <si>
    <t>Office rent and utilities</t>
  </si>
  <si>
    <t>Operating support MoE</t>
  </si>
  <si>
    <t>UNDP technical assistance to the PMU</t>
  </si>
  <si>
    <t>FAO technical assistance to the PMU</t>
  </si>
  <si>
    <t>Total PMC</t>
  </si>
  <si>
    <t>Total general</t>
  </si>
  <si>
    <t>Total Amount</t>
  </si>
  <si>
    <t>Total Amount GCF</t>
  </si>
  <si>
    <t>Total Amount Country</t>
  </si>
  <si>
    <t xml:space="preserve">Total Amount AE </t>
  </si>
  <si>
    <t>Total Amount UNDP</t>
  </si>
  <si>
    <t>Notes and assumptions ID for each activity</t>
  </si>
  <si>
    <t>Quantity</t>
  </si>
  <si>
    <t>Unit</t>
  </si>
  <si>
    <t>Unit Cost (USD)</t>
  </si>
  <si>
    <t>Small equipment and utilities provision</t>
  </si>
  <si>
    <t>Kit</t>
  </si>
  <si>
    <t>Monitoring equipment, Set of computers, printer and tablet kit</t>
  </si>
  <si>
    <t>Set</t>
  </si>
  <si>
    <t>unit</t>
  </si>
  <si>
    <t>month</t>
  </si>
  <si>
    <t xml:space="preserve">Other expenses for office utilities, including printing, field logistics and operation including insurances </t>
  </si>
  <si>
    <t>lumpsum</t>
  </si>
  <si>
    <t>Operating Expenses for transportation and vehicle Operation and maintenance</t>
  </si>
  <si>
    <t>ls/unit</t>
  </si>
  <si>
    <t>units</t>
  </si>
  <si>
    <t>Mid-term and final surveys (2 surveys made by yr 7)</t>
  </si>
  <si>
    <t>Allowances M&amp;E Officer and Specialist (5 days per month per year)</t>
  </si>
  <si>
    <t>days</t>
  </si>
  <si>
    <t>Allowances Water engineer Specialist (10 days per month per year)</t>
  </si>
  <si>
    <t>pers.day</t>
  </si>
  <si>
    <t>Contracting a service provider for the awareness campaign in schools, selection of public buildings and trainings- 1 per governorate / communicate, identify, provide training, monitor and report on the public agencies</t>
  </si>
  <si>
    <t>Lumpsum</t>
  </si>
  <si>
    <t>Construct Rooftop rainwater harvesting systems in public buildings-Average: Roof area: 500m2, Tank size: 53.4m3, Potential saving per year : 120m3. Including water saving devices</t>
  </si>
  <si>
    <t>Buildings</t>
  </si>
  <si>
    <t>In-kind financing in the form of Staff time (MWI), 1 persons per Governorate / 50% of their time</t>
  </si>
  <si>
    <t xml:space="preserve">Contracting a service provider for identification, sensitization and training-1 per governorate / communicate, identify, provide training, monitor and report the targeted HH </t>
  </si>
  <si>
    <t>UNDP Support in the form of Site Manager and operational support positions</t>
  </si>
  <si>
    <t>Construct  Rooftop rainwater harvesting systems in households-Roof area: between 100m2 and 200m2, Tank size: 5-30m3, including water devices (beneficiary contribution)</t>
  </si>
  <si>
    <t>Households</t>
  </si>
  <si>
    <t>Government Scaling-up Construction of Rooftop rainwater harvesting systems in households as part of implementing their MWI Investment plan</t>
  </si>
  <si>
    <t>Contracting a service provider to conduct the independent impact assessment (by an independent firm)</t>
  </si>
  <si>
    <t>Storage and distribution capacity maximiized Karak WWTP. It Includes works, engineering and supervision and training Staff in Operation and Maintenance</t>
  </si>
  <si>
    <t>Plant</t>
  </si>
  <si>
    <t>Storage and distribution capacity maximiized Madaba WWTP. It includes works, engineering and supervision and training Staff in Operation and Maintenance</t>
  </si>
  <si>
    <t>Storage and distribution capacity maximiized Tafilah WWTP. It includes works, engineering and supervision and training Staff in O&amp;M</t>
  </si>
  <si>
    <t>In-kind financing in the form of operation and maintenance cost by the MWI (Assuming incremental O&amp;M costs at 25%)</t>
  </si>
  <si>
    <t>Contracting a service provider to test water and soil quality to assure environmental compliance (every 2 months sampling)</t>
  </si>
  <si>
    <t>Contracting a service provider to build local capacity of farmers and Water User Associations (3 WUA per WWT Plants)</t>
  </si>
  <si>
    <t xml:space="preserve">Water Specialist to advice and provide oversight, 60 days per year - Senior Land and Water Officer- </t>
  </si>
  <si>
    <t>Travel and allowances Water specialist, 1 trip per year</t>
  </si>
  <si>
    <t>trip</t>
  </si>
  <si>
    <t>In-kind financing in the form of Staff time (MWI) to support the process and field visits</t>
  </si>
  <si>
    <t>Contract with service provider to prepare the feasability studies of the works identified in the landscape resilience investment plan</t>
  </si>
  <si>
    <t>Monitoring equipment (Set of computers (2), printer and tablet kit)</t>
  </si>
  <si>
    <t>Agronomist and Climate change adaptation Specialist (Technical Specialist for C2)</t>
  </si>
  <si>
    <t>lumpsum/year</t>
  </si>
  <si>
    <t>Allowances M&amp;E Officer, 5 days per month per year</t>
  </si>
  <si>
    <t>In-kind support from FAO in the form of Social Inclusion and Gender Specialist position (FAO TCP co-financing)</t>
  </si>
  <si>
    <t>International Consultant expert on FFS and Climate change (4 months consultancy)</t>
  </si>
  <si>
    <t>Local Consultant expert on FFS (4 months consultancy)</t>
  </si>
  <si>
    <t>Travel International Consultant (1 month trips)</t>
  </si>
  <si>
    <t>Travel Local Consultant (1 month trips)</t>
  </si>
  <si>
    <t>International Consultant trainer of trainers (3 month consultancy, including recycling sessions in year 4)</t>
  </si>
  <si>
    <t>Local Consultant trainer of trainers (3 month consultancy, including recycling sessions in year 4)</t>
  </si>
  <si>
    <t>Trainings of trainers, 30 Sessions per year / Including recycling sessions in year 4</t>
  </si>
  <si>
    <t>Sessions</t>
  </si>
  <si>
    <t>International Consultant travel (3 month trip)</t>
  </si>
  <si>
    <t>National consultant travel (3 month trip)</t>
  </si>
  <si>
    <t>In-kind support from FAO in the form of provision of training to MMS Master trainers (FAO TCP co-financing)</t>
  </si>
  <si>
    <t>Allowances local consultant (additional incentive)</t>
  </si>
  <si>
    <t>Group</t>
  </si>
  <si>
    <t>In-kind support from MoA in the form of Local consultant to develop the targeting criteria and identify groups in Project Area (10 GVT staff days per group)</t>
  </si>
  <si>
    <t>Equipping the extension Staff with smart devices and software (Tablet kits (with software and apps))</t>
  </si>
  <si>
    <t>International Consultant to develop the monitoring system and App (3 month ITA consultancy to develop the App and 1 month to train MoA Extensionists and M&amp;E)</t>
  </si>
  <si>
    <t>Trainings of M&amp;E experts, Extensionists and Farmers groups on the use of the App- 25 participants per session / 3 for Extensionists / 3 combined with field visits</t>
  </si>
  <si>
    <t>Travel International Consultant (1 yr 1 1 yr 6)</t>
  </si>
  <si>
    <t>FFS kit (Seeds, materials, communications)</t>
  </si>
  <si>
    <t>Production package</t>
  </si>
  <si>
    <t>FFS sessions (25 Sessions- 15 participants per session)</t>
  </si>
  <si>
    <t>FFS</t>
  </si>
  <si>
    <t>In-kind support from MoA in the form of Extensionists mobilized (40 GVT Staff 40% Staff time)</t>
  </si>
  <si>
    <t>Field day visits (20 participants per session maximum)</t>
  </si>
  <si>
    <t>Developping the e-system and application (Service provider to upgrade the e-extension system and develop the app)</t>
  </si>
  <si>
    <t>In-kind support from FAO in the form of knowledge platforms to the Innovation hub for climart smart agriculture and water scarcity management and development of smart extension applications (FAO TCP co-financing)</t>
  </si>
  <si>
    <t>In-kind support from NARC-MoA in the form of an Studio</t>
  </si>
  <si>
    <t>In kind support from MoA in the form of Staff time, 6 Staff allocated to develop and disseminate the e-extension system</t>
  </si>
  <si>
    <t>In-kind support from MoA/NARC in the form of System Operation and Maintenance (Staff time allocated to disseminating weather forecast information)</t>
  </si>
  <si>
    <t>International Consultant Expert on Gender and Climate adaptive agriculture (ITA)</t>
  </si>
  <si>
    <t>National Consultant (NTA)</t>
  </si>
  <si>
    <t>Trainers Kit / inputs (Includes materials and others)</t>
  </si>
  <si>
    <t>Training of trainers (Includes lodging (1 week) and meals)</t>
  </si>
  <si>
    <t>Workshop</t>
  </si>
  <si>
    <t>Travel allowances for participants (Include transportation for 8 trainers trained / 1 week per months (6 months))</t>
  </si>
  <si>
    <t>Local service provider communicating and selecting climate wise-agents competitively, Includes communication, application and selection process.</t>
  </si>
  <si>
    <t>In-kind Support from FAO in the form of technical assistance to the competitive selection of candidates (FAO TCP co-financing)</t>
  </si>
  <si>
    <t>Contract for trainings, kit and stipends (Karak, Ma´an) Including kits (for 200 trainees, stipend per visit/training and allowances)</t>
  </si>
  <si>
    <t>Contract</t>
  </si>
  <si>
    <t>Contract for trainings, kit and stipends (Madaba, Tafilah) Including kits (for 200 trainees, stipend per visit/training and allowances)</t>
  </si>
  <si>
    <t>In-kind support from FAO provide training for climate-wise women (TCP co-financing)</t>
  </si>
  <si>
    <t>Contracting a service provider to Conduct Community Dialogue in Karak (1 contract per governorate)</t>
  </si>
  <si>
    <t>Contracting a service provider to Conduct Community Dialogue in Ma´an  (1 contract per governorate)</t>
  </si>
  <si>
    <t>Contracting a service provider to Conduct Community Dialogue in Madaba  (1 contract per governorate)</t>
  </si>
  <si>
    <t>Contracting a service provider to Conduct Community Dialogue in Tafilah  (1 contract per governorate)</t>
  </si>
  <si>
    <t>Climate-wise women forum (3 forums)</t>
  </si>
  <si>
    <t>Forum</t>
  </si>
  <si>
    <t>International Technical assistance  / Consultant positiion with allowances / 26 days per month</t>
  </si>
  <si>
    <t>month/person</t>
  </si>
  <si>
    <t>Local Technical assistance  / 3 positions (Senior policy expert, policy analyst and Data processing and others)</t>
  </si>
  <si>
    <t>In-kind support from FAO in the form of ES safeguard specialist (at least 1 week per month)</t>
  </si>
  <si>
    <t>In-kind support from FAO in the form of technical assistance</t>
  </si>
  <si>
    <t>In-kind support from FAO to provide technical assistance to the national curricula updating</t>
  </si>
  <si>
    <t>Conference (100 persons per conference)</t>
  </si>
  <si>
    <t>Public consultations (2 per governorate per year / 50 persons per workshop)</t>
  </si>
  <si>
    <t>Meetings</t>
  </si>
  <si>
    <t>Workshops (2 per governorate per year / 25 persons per workshop)</t>
  </si>
  <si>
    <t>Contract with service provider for capacity development to ensure abidance to national green construction and water saving polity framework (Depending on the n° of municipalities )</t>
  </si>
  <si>
    <t>In-kind support from MoE in the form of Office rent and utilities</t>
  </si>
  <si>
    <t xml:space="preserve">In-kind support from MoE in the form of Operating support </t>
  </si>
  <si>
    <t>In-kind support from FAO in the form of technical assistance to the PMU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</si>
</sst>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_-* #,##0_-;\-* #,##0_-;_-* &quot;-&quot;??_-;_-@_-"/>
  </numFmts>
  <fonts count="12" x14ac:knownFonts="1">
    <font>
      <sz val="11"/>
      <color theme="1"/>
      <name val="Calibri"/>
      <family val="2"/>
      <scheme val="minor"/>
    </font>
    <font>
      <sz val="11"/>
      <color theme="1"/>
      <name val="Calibri"/>
      <family val="2"/>
      <scheme val="minor"/>
    </font>
    <font>
      <u/>
      <sz val="7.5"/>
      <color indexed="12"/>
      <name val="Arial"/>
      <family val="2"/>
    </font>
    <font>
      <sz val="8"/>
      <name val="Arial"/>
      <family val="2"/>
    </font>
    <font>
      <sz val="9"/>
      <color theme="1"/>
      <name val="Calibri"/>
      <family val="2"/>
      <scheme val="minor"/>
    </font>
    <font>
      <b/>
      <sz val="9"/>
      <color theme="0"/>
      <name val="Calibri"/>
      <family val="2"/>
      <scheme val="minor"/>
    </font>
    <font>
      <b/>
      <sz val="9"/>
      <color theme="1"/>
      <name val="Calibri"/>
      <family val="2"/>
      <scheme val="minor"/>
    </font>
    <font>
      <sz val="9"/>
      <color theme="0"/>
      <name val="Calibri"/>
      <family val="2"/>
      <scheme val="minor"/>
    </font>
    <font>
      <sz val="8"/>
      <name val="Calibri"/>
      <family val="2"/>
      <scheme val="minor"/>
    </font>
    <font>
      <b/>
      <sz val="8"/>
      <color theme="0"/>
      <name val="Arial"/>
      <family val="2"/>
    </font>
    <font>
      <sz val="8"/>
      <color theme="0"/>
      <name val="Arial"/>
      <family val="2"/>
    </font>
    <font>
      <sz val="11"/>
      <color theme="2" tint="-0.249977111117893"/>
      <name val="Calibri"/>
      <family val="2"/>
      <scheme val="minor"/>
    </font>
  </fonts>
  <fills count="8">
    <fill>
      <patternFill patternType="none"/>
    </fill>
    <fill>
      <patternFill patternType="gray125"/>
    </fill>
    <fill>
      <patternFill patternType="solid">
        <fgColor theme="8" tint="0.79998168889431442"/>
        <bgColor theme="8" tint="0.79998168889431442"/>
      </patternFill>
    </fill>
    <fill>
      <patternFill patternType="solid">
        <fgColor theme="8" tint="-0.249977111117893"/>
        <bgColor theme="8" tint="-0.249977111117893"/>
      </patternFill>
    </fill>
    <fill>
      <patternFill patternType="solid">
        <fgColor theme="8" tint="0.39997558519241921"/>
        <bgColor theme="8" tint="0.39997558519241921"/>
      </patternFill>
    </fill>
    <fill>
      <patternFill patternType="solid">
        <fgColor theme="4" tint="0.39997558519241921"/>
        <bgColor indexed="64"/>
      </patternFill>
    </fill>
    <fill>
      <patternFill patternType="solid">
        <fgColor theme="4" tint="-0.249977111117893"/>
        <bgColor theme="4" tint="0.79998168889431442"/>
      </patternFill>
    </fill>
    <fill>
      <patternFill patternType="solid">
        <fgColor theme="0"/>
        <bgColor indexed="64"/>
      </patternFill>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theme="8" tint="0.79998168889431442"/>
      </bottom>
      <diagonal/>
    </border>
    <border>
      <left/>
      <right/>
      <top style="thin">
        <color indexed="64"/>
      </top>
      <bottom style="thin">
        <color theme="8" tint="0.59999389629810485"/>
      </bottom>
      <diagonal/>
    </border>
    <border>
      <left/>
      <right style="thin">
        <color indexed="64"/>
      </right>
      <top style="thin">
        <color indexed="64"/>
      </top>
      <bottom style="thin">
        <color theme="8" tint="0.59999389629810485"/>
      </bottom>
      <diagonal/>
    </border>
    <border>
      <left/>
      <right/>
      <top style="thin">
        <color theme="8" tint="-0.249977111117893"/>
      </top>
      <bottom style="thin">
        <color theme="8"/>
      </bottom>
      <diagonal/>
    </border>
    <border>
      <left/>
      <right/>
      <top style="thin">
        <color theme="8" tint="-0.249977111117893"/>
      </top>
      <bottom style="thin">
        <color theme="8" tint="-0.249977111117893"/>
      </bottom>
      <diagonal/>
    </border>
    <border>
      <left style="thin">
        <color indexed="64"/>
      </left>
      <right/>
      <top style="thin">
        <color theme="8" tint="0.79998168889431442"/>
      </top>
      <bottom style="thin">
        <color theme="8" tint="0.79998168889431442"/>
      </bottom>
      <diagonal/>
    </border>
    <border>
      <left/>
      <right/>
      <top style="thin">
        <color theme="8" tint="0.79998168889431442"/>
      </top>
      <bottom style="thin">
        <color theme="8" tint="0.79998168889431442"/>
      </bottom>
      <diagonal/>
    </border>
    <border>
      <left/>
      <right style="thin">
        <color indexed="64"/>
      </right>
      <top style="thin">
        <color theme="8" tint="0.79998168889431442"/>
      </top>
      <bottom style="thin">
        <color theme="8" tint="0.79998168889431442"/>
      </bottom>
      <diagonal/>
    </border>
    <border>
      <left style="thin">
        <color indexed="64"/>
      </left>
      <right/>
      <top style="thin">
        <color theme="8" tint="-0.249977111117893"/>
      </top>
      <bottom style="thin">
        <color theme="8" tint="0.39997558519241921"/>
      </bottom>
      <diagonal/>
    </border>
    <border>
      <left style="thin">
        <color indexed="64"/>
      </left>
      <right/>
      <top style="thin">
        <color theme="8" tint="-0.249977111117893"/>
      </top>
      <bottom style="thin">
        <color theme="8" tint="-0.249977111117893"/>
      </bottom>
      <diagonal/>
    </border>
    <border>
      <left/>
      <right style="thin">
        <color indexed="64"/>
      </right>
      <top style="thin">
        <color theme="8" tint="-0.249977111117893"/>
      </top>
      <bottom style="thin">
        <color theme="8" tint="-0.249977111117893"/>
      </bottom>
      <diagonal/>
    </border>
    <border>
      <left style="thin">
        <color indexed="64"/>
      </left>
      <right/>
      <top style="thin">
        <color theme="8" tint="0.39997558519241921"/>
      </top>
      <bottom style="thin">
        <color theme="8" tint="0.39997558519241921"/>
      </bottom>
      <diagonal/>
    </border>
    <border>
      <left/>
      <right/>
      <top style="thin">
        <color theme="8" tint="0.79998168889431442"/>
      </top>
      <bottom style="thin">
        <color theme="8"/>
      </bottom>
      <diagonal/>
    </border>
    <border>
      <left style="thin">
        <color indexed="64"/>
      </left>
      <right/>
      <top style="thin">
        <color theme="8" tint="0.39997558519241921"/>
      </top>
      <bottom style="thin">
        <color theme="8" tint="0.79998168889431442"/>
      </bottom>
      <diagonal/>
    </border>
    <border>
      <left style="thin">
        <color indexed="64"/>
      </left>
      <right/>
      <top style="thin">
        <color theme="8" tint="0.79998168889431442"/>
      </top>
      <bottom style="thin">
        <color theme="8" tint="0.39997558519241921"/>
      </bottom>
      <diagonal/>
    </border>
    <border>
      <left style="thin">
        <color indexed="64"/>
      </left>
      <right/>
      <top style="double">
        <color theme="8" tint="-0.249977111117893"/>
      </top>
      <bottom style="thin">
        <color indexed="64"/>
      </bottom>
      <diagonal/>
    </border>
    <border>
      <left/>
      <right/>
      <top style="thin">
        <color theme="8" tint="-0.249977111117893"/>
      </top>
      <bottom/>
      <diagonal/>
    </border>
    <border>
      <left/>
      <right/>
      <top/>
      <bottom style="thin">
        <color theme="8" tint="-0.249977111117893"/>
      </bottom>
      <diagonal/>
    </border>
    <border>
      <left/>
      <right/>
      <top/>
      <bottom style="thin">
        <color theme="8"/>
      </bottom>
      <diagonal/>
    </border>
    <border>
      <left/>
      <right/>
      <top style="thin">
        <color theme="8"/>
      </top>
      <bottom/>
      <diagonal/>
    </border>
    <border>
      <left style="thin">
        <color indexed="64"/>
      </left>
      <right style="thin">
        <color indexed="64"/>
      </right>
      <top/>
      <bottom/>
      <diagonal/>
    </border>
    <border>
      <left style="thin">
        <color indexed="64"/>
      </left>
      <right/>
      <top style="thin">
        <color indexed="64"/>
      </top>
      <bottom style="thin">
        <color theme="8" tint="0.79998168889431442"/>
      </bottom>
      <diagonal/>
    </border>
    <border>
      <left style="thin">
        <color indexed="64"/>
      </left>
      <right style="thin">
        <color indexed="64"/>
      </right>
      <top style="thin">
        <color theme="8" tint="0.79998168889431442"/>
      </top>
      <bottom style="thin">
        <color theme="8" tint="0.79998168889431442"/>
      </bottom>
      <diagonal/>
    </border>
    <border>
      <left style="thin">
        <color indexed="64"/>
      </left>
      <right style="thin">
        <color indexed="64"/>
      </right>
      <top style="thin">
        <color theme="8" tint="-0.249977111117893"/>
      </top>
      <bottom style="thin">
        <color theme="8" tint="-0.249977111117893"/>
      </bottom>
      <diagonal/>
    </border>
    <border>
      <left style="thin">
        <color indexed="64"/>
      </left>
      <right style="thin">
        <color indexed="64"/>
      </right>
      <top style="thin">
        <color theme="8" tint="0.79998168889431442"/>
      </top>
      <bottom/>
      <diagonal/>
    </border>
    <border>
      <left style="thin">
        <color indexed="64"/>
      </left>
      <right style="thin">
        <color indexed="64"/>
      </right>
      <top/>
      <bottom style="thin">
        <color theme="8" tint="0.79998168889431442"/>
      </bottom>
      <diagonal/>
    </border>
    <border>
      <left style="thin">
        <color indexed="64"/>
      </left>
      <right style="thin">
        <color indexed="64"/>
      </right>
      <top style="thin">
        <color theme="8" tint="-0.249977111117893"/>
      </top>
      <bottom/>
      <diagonal/>
    </border>
    <border>
      <left style="thin">
        <color indexed="64"/>
      </left>
      <right style="thin">
        <color indexed="64"/>
      </right>
      <top/>
      <bottom style="thin">
        <color theme="8" tint="-0.249977111117893"/>
      </bottom>
      <diagonal/>
    </border>
    <border>
      <left style="thin">
        <color indexed="64"/>
      </left>
      <right style="thin">
        <color indexed="64"/>
      </right>
      <top style="thin">
        <color theme="8" tint="0.79998168889431442"/>
      </top>
      <bottom style="thin">
        <color indexed="64"/>
      </bottom>
      <diagonal/>
    </border>
    <border>
      <left/>
      <right style="thin">
        <color indexed="64"/>
      </right>
      <top style="thin">
        <color theme="8" tint="0.79998168889431442"/>
      </top>
      <bottom/>
      <diagonal/>
    </border>
    <border>
      <left/>
      <right style="thin">
        <color indexed="64"/>
      </right>
      <top/>
      <bottom style="thin">
        <color theme="8" tint="-0.249977111117893"/>
      </bottom>
      <diagonal/>
    </border>
    <border>
      <left/>
      <right style="thin">
        <color indexed="64"/>
      </right>
      <top style="thin">
        <color theme="8" tint="-0.249977111117893"/>
      </top>
      <bottom/>
      <diagonal/>
    </border>
    <border>
      <left/>
      <right style="thin">
        <color indexed="64"/>
      </right>
      <top/>
      <bottom style="thin">
        <color theme="8" tint="0.79998168889431442"/>
      </bottom>
      <diagonal/>
    </border>
  </borders>
  <cellStyleXfs count="4">
    <xf numFmtId="0" fontId="0" fillId="0" borderId="0"/>
    <xf numFmtId="43" fontId="1" fillId="0" borderId="0" applyFont="0" applyFill="0" applyBorder="0" applyAlignment="0" applyProtection="0"/>
    <xf numFmtId="0" fontId="2" fillId="0" borderId="0" applyNumberFormat="0" applyFill="0" applyBorder="0" applyAlignment="0" applyProtection="0">
      <alignment vertical="top"/>
      <protection locked="0"/>
    </xf>
    <xf numFmtId="164" fontId="1" fillId="0" borderId="0" applyFont="0" applyFill="0" applyBorder="0" applyAlignment="0" applyProtection="0"/>
  </cellStyleXfs>
  <cellXfs count="117">
    <xf numFmtId="0" fontId="0" fillId="0" borderId="0" xfId="0"/>
    <xf numFmtId="0" fontId="0" fillId="0" borderId="0" xfId="0" applyAlignment="1">
      <alignment horizontal="center" vertical="center" wrapText="1"/>
    </xf>
    <xf numFmtId="0" fontId="0" fillId="0" borderId="0" xfId="0" applyAlignment="1">
      <alignment horizontal="center"/>
    </xf>
    <xf numFmtId="0" fontId="7" fillId="3" borderId="28" xfId="0" applyFont="1" applyFill="1" applyBorder="1"/>
    <xf numFmtId="0" fontId="7" fillId="3" borderId="7" xfId="0" applyFont="1" applyFill="1" applyBorder="1"/>
    <xf numFmtId="0" fontId="7" fillId="3" borderId="4" xfId="0" applyFont="1" applyFill="1" applyBorder="1"/>
    <xf numFmtId="0" fontId="7" fillId="3" borderId="4" xfId="0" applyFont="1" applyFill="1" applyBorder="1" applyAlignment="1"/>
    <xf numFmtId="0" fontId="7" fillId="3" borderId="8" xfId="0" applyFont="1" applyFill="1" applyBorder="1" applyAlignment="1">
      <alignment horizontal="center"/>
    </xf>
    <xf numFmtId="0" fontId="7" fillId="3" borderId="9" xfId="0" applyFont="1" applyFill="1" applyBorder="1" applyAlignment="1">
      <alignment horizontal="center" wrapText="1"/>
    </xf>
    <xf numFmtId="0" fontId="4" fillId="0" borderId="11" xfId="0" applyFont="1" applyBorder="1"/>
    <xf numFmtId="0" fontId="4" fillId="2" borderId="10" xfId="0" applyFont="1" applyFill="1" applyBorder="1" applyAlignment="1">
      <alignment vertical="top"/>
    </xf>
    <xf numFmtId="0" fontId="5" fillId="4" borderId="12" xfId="0" applyFont="1" applyFill="1" applyBorder="1"/>
    <xf numFmtId="0" fontId="5" fillId="4" borderId="13" xfId="0" applyFont="1" applyFill="1" applyBorder="1"/>
    <xf numFmtId="0" fontId="7" fillId="4" borderId="15" xfId="0" applyFont="1" applyFill="1" applyBorder="1"/>
    <xf numFmtId="3" fontId="4" fillId="0" borderId="16" xfId="0" applyNumberFormat="1" applyFont="1" applyBorder="1" applyAlignment="1">
      <alignment vertical="top"/>
    </xf>
    <xf numFmtId="3" fontId="4" fillId="0" borderId="11" xfId="0" applyNumberFormat="1" applyFont="1" applyBorder="1" applyAlignment="1">
      <alignment vertical="top"/>
    </xf>
    <xf numFmtId="3" fontId="4" fillId="0" borderId="17" xfId="0" applyNumberFormat="1" applyFont="1" applyBorder="1" applyAlignment="1">
      <alignment vertical="top"/>
    </xf>
    <xf numFmtId="0" fontId="7" fillId="4" borderId="18" xfId="0" applyFont="1" applyFill="1" applyBorder="1"/>
    <xf numFmtId="0" fontId="4" fillId="0" borderId="13" xfId="0" applyFont="1" applyBorder="1"/>
    <xf numFmtId="0" fontId="4" fillId="2" borderId="19" xfId="0" applyFont="1" applyFill="1" applyBorder="1" applyAlignment="1">
      <alignment vertical="top"/>
    </xf>
    <xf numFmtId="3" fontId="4" fillId="0" borderId="12" xfId="0" applyNumberFormat="1" applyFont="1" applyBorder="1" applyAlignment="1">
      <alignment vertical="top"/>
    </xf>
    <xf numFmtId="3" fontId="4" fillId="0" borderId="13" xfId="0" applyNumberFormat="1" applyFont="1" applyBorder="1" applyAlignment="1">
      <alignment vertical="top"/>
    </xf>
    <xf numFmtId="3" fontId="4" fillId="0" borderId="14" xfId="0" applyNumberFormat="1" applyFont="1" applyBorder="1" applyAlignment="1">
      <alignment vertical="top"/>
    </xf>
    <xf numFmtId="0" fontId="7" fillId="4" borderId="20" xfId="0" applyFont="1" applyFill="1" applyBorder="1"/>
    <xf numFmtId="0" fontId="5" fillId="4" borderId="16" xfId="0" applyFont="1" applyFill="1" applyBorder="1"/>
    <xf numFmtId="0" fontId="5" fillId="4" borderId="11" xfId="0" applyFont="1" applyFill="1" applyBorder="1"/>
    <xf numFmtId="3" fontId="5" fillId="4" borderId="16" xfId="0" applyNumberFormat="1" applyFont="1" applyFill="1" applyBorder="1" applyAlignment="1">
      <alignment vertical="top"/>
    </xf>
    <xf numFmtId="3" fontId="5" fillId="4" borderId="11" xfId="0" applyNumberFormat="1" applyFont="1" applyFill="1" applyBorder="1" applyAlignment="1">
      <alignment vertical="top"/>
    </xf>
    <xf numFmtId="0" fontId="7" fillId="4" borderId="21" xfId="0" applyFont="1" applyFill="1" applyBorder="1"/>
    <xf numFmtId="0" fontId="6" fillId="0" borderId="1" xfId="0" applyFont="1" applyBorder="1"/>
    <xf numFmtId="0" fontId="6" fillId="0" borderId="2" xfId="0" applyFont="1" applyBorder="1"/>
    <xf numFmtId="0" fontId="4" fillId="0" borderId="11" xfId="0" applyFont="1" applyBorder="1" applyAlignment="1">
      <alignment horizontal="center" vertical="top" wrapText="1"/>
    </xf>
    <xf numFmtId="0" fontId="4" fillId="0" borderId="13" xfId="0" applyFont="1" applyBorder="1" applyAlignment="1">
      <alignment horizontal="center" vertical="top" wrapText="1"/>
    </xf>
    <xf numFmtId="0" fontId="5" fillId="4" borderId="13" xfId="0" applyFont="1" applyFill="1" applyBorder="1" applyAlignment="1">
      <alignment horizontal="center"/>
    </xf>
    <xf numFmtId="0" fontId="4" fillId="2" borderId="10" xfId="0" applyFont="1" applyFill="1" applyBorder="1" applyAlignment="1">
      <alignment horizontal="center" vertical="top" wrapText="1"/>
    </xf>
    <xf numFmtId="0" fontId="5" fillId="4" borderId="13" xfId="0" applyFont="1" applyFill="1" applyBorder="1" applyAlignment="1">
      <alignment horizontal="center" vertical="center"/>
    </xf>
    <xf numFmtId="0" fontId="4" fillId="2" borderId="13"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0" borderId="11" xfId="0" applyFont="1" applyBorder="1" applyAlignment="1">
      <alignment vertical="center"/>
    </xf>
    <xf numFmtId="0" fontId="5" fillId="4" borderId="11" xfId="0" applyFont="1" applyFill="1" applyBorder="1" applyAlignment="1">
      <alignment horizontal="center"/>
    </xf>
    <xf numFmtId="0" fontId="6" fillId="0" borderId="2" xfId="0" applyFont="1" applyBorder="1" applyAlignment="1">
      <alignment horizontal="center"/>
    </xf>
    <xf numFmtId="0" fontId="5" fillId="4" borderId="11" xfId="0" applyFont="1" applyFill="1" applyBorder="1" applyAlignment="1">
      <alignment horizontal="center" vertical="center"/>
    </xf>
    <xf numFmtId="0" fontId="6" fillId="0" borderId="2" xfId="0" applyFont="1" applyBorder="1" applyAlignment="1">
      <alignment horizontal="center" vertical="center"/>
    </xf>
    <xf numFmtId="0" fontId="0" fillId="0" borderId="0" xfId="0" applyAlignment="1">
      <alignment horizontal="center" vertical="center"/>
    </xf>
    <xf numFmtId="0" fontId="7" fillId="3" borderId="7" xfId="0" applyFont="1" applyFill="1" applyBorder="1" applyAlignment="1">
      <alignment horizontal="center"/>
    </xf>
    <xf numFmtId="0" fontId="4" fillId="0" borderId="13" xfId="0" applyFont="1" applyBorder="1" applyAlignment="1">
      <alignment horizontal="center" vertical="center" wrapText="1"/>
    </xf>
    <xf numFmtId="0" fontId="0" fillId="5" borderId="4" xfId="0" applyFill="1" applyBorder="1"/>
    <xf numFmtId="0" fontId="9" fillId="6" borderId="4" xfId="0" applyFont="1" applyFill="1" applyBorder="1" applyAlignment="1">
      <alignment horizontal="center" vertical="center" wrapText="1"/>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4"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3" fontId="3" fillId="0" borderId="4" xfId="0" applyNumberFormat="1" applyFont="1" applyBorder="1" applyAlignment="1">
      <alignment horizontal="center" vertical="center"/>
    </xf>
    <xf numFmtId="3"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9" fillId="6" borderId="4" xfId="0" applyFont="1" applyFill="1" applyBorder="1" applyAlignment="1">
      <alignment horizontal="left" vertical="center" wrapText="1"/>
    </xf>
    <xf numFmtId="0" fontId="0" fillId="0" borderId="0" xfId="0" applyAlignment="1">
      <alignment horizontal="left" vertical="center"/>
    </xf>
    <xf numFmtId="0" fontId="3" fillId="0" borderId="4" xfId="0" applyFont="1" applyBorder="1" applyAlignment="1">
      <alignment horizontal="left" vertical="center" wrapText="1"/>
    </xf>
    <xf numFmtId="165" fontId="9" fillId="6" borderId="4" xfId="1" applyNumberFormat="1" applyFont="1" applyFill="1" applyBorder="1" applyAlignment="1">
      <alignment horizontal="center" vertical="center" wrapText="1"/>
    </xf>
    <xf numFmtId="165" fontId="3" fillId="0" borderId="4" xfId="1" applyNumberFormat="1" applyFont="1" applyBorder="1" applyAlignment="1">
      <alignment horizontal="center" vertical="center"/>
    </xf>
    <xf numFmtId="165" fontId="0" fillId="0" borderId="0" xfId="1" applyNumberFormat="1" applyFont="1" applyAlignment="1">
      <alignment horizontal="center" vertical="center"/>
    </xf>
    <xf numFmtId="0" fontId="10" fillId="6" borderId="4" xfId="0" applyFont="1" applyFill="1" applyBorder="1" applyAlignment="1">
      <alignment horizontal="center" vertical="center" wrapText="1"/>
    </xf>
    <xf numFmtId="0" fontId="3" fillId="0" borderId="27" xfId="0" applyFont="1" applyBorder="1" applyAlignment="1">
      <alignment horizontal="center" vertical="center"/>
    </xf>
    <xf numFmtId="0" fontId="0" fillId="0" borderId="0" xfId="0" applyFont="1" applyAlignment="1">
      <alignment horizontal="center" vertical="center"/>
    </xf>
    <xf numFmtId="0" fontId="7" fillId="3" borderId="7" xfId="0" applyFont="1" applyFill="1" applyBorder="1" applyAlignment="1">
      <alignment horizontal="center" vertical="center" wrapText="1"/>
    </xf>
    <xf numFmtId="0" fontId="4" fillId="0" borderId="13" xfId="0" applyFont="1" applyBorder="1" applyAlignment="1">
      <alignment horizontal="center" vertical="center"/>
    </xf>
    <xf numFmtId="0" fontId="4" fillId="0" borderId="11" xfId="0" applyFont="1" applyBorder="1" applyAlignment="1">
      <alignment horizontal="center" vertical="center"/>
    </xf>
    <xf numFmtId="0" fontId="6" fillId="0" borderId="3" xfId="0" applyFont="1" applyBorder="1" applyAlignment="1">
      <alignment horizontal="center" vertical="center"/>
    </xf>
    <xf numFmtId="0" fontId="0" fillId="5" borderId="4" xfId="0" applyFill="1" applyBorder="1" applyAlignment="1">
      <alignment horizontal="center" vertical="center"/>
    </xf>
    <xf numFmtId="4" fontId="6" fillId="0" borderId="22" xfId="0" applyNumberFormat="1" applyFont="1" applyBorder="1" applyAlignment="1">
      <alignment vertical="top"/>
    </xf>
    <xf numFmtId="4" fontId="0" fillId="5" borderId="4" xfId="0" applyNumberFormat="1" applyFill="1" applyBorder="1"/>
    <xf numFmtId="0" fontId="3" fillId="7" borderId="4" xfId="0" applyFont="1" applyFill="1" applyBorder="1" applyAlignment="1">
      <alignment horizontal="left" vertical="center" wrapText="1"/>
    </xf>
    <xf numFmtId="3" fontId="4" fillId="7" borderId="12" xfId="0" applyNumberFormat="1" applyFont="1" applyFill="1" applyBorder="1" applyAlignment="1">
      <alignment vertical="top"/>
    </xf>
    <xf numFmtId="3" fontId="4" fillId="7" borderId="14" xfId="0" applyNumberFormat="1" applyFont="1" applyFill="1" applyBorder="1" applyAlignment="1">
      <alignment vertical="top"/>
    </xf>
    <xf numFmtId="0" fontId="11" fillId="0" borderId="0" xfId="0" applyFont="1"/>
    <xf numFmtId="4" fontId="11" fillId="0" borderId="0" xfId="0" applyNumberFormat="1" applyFont="1"/>
    <xf numFmtId="4" fontId="0" fillId="0" borderId="0" xfId="0" applyNumberFormat="1"/>
    <xf numFmtId="3" fontId="4" fillId="7" borderId="17" xfId="0" applyNumberFormat="1" applyFont="1" applyFill="1" applyBorder="1" applyAlignment="1">
      <alignment vertical="top"/>
    </xf>
    <xf numFmtId="3" fontId="4" fillId="7" borderId="16" xfId="0" applyNumberFormat="1" applyFont="1" applyFill="1" applyBorder="1" applyAlignment="1">
      <alignment vertical="top"/>
    </xf>
    <xf numFmtId="3" fontId="4" fillId="7" borderId="13" xfId="0" applyNumberFormat="1" applyFont="1" applyFill="1" applyBorder="1" applyAlignment="1">
      <alignment vertical="top"/>
    </xf>
    <xf numFmtId="3" fontId="4" fillId="7" borderId="11" xfId="0" applyNumberFormat="1" applyFont="1" applyFill="1" applyBorder="1" applyAlignment="1">
      <alignment vertical="top"/>
    </xf>
    <xf numFmtId="4" fontId="5" fillId="4" borderId="12" xfId="0" applyNumberFormat="1" applyFont="1" applyFill="1" applyBorder="1" applyAlignment="1">
      <alignment vertical="top"/>
    </xf>
    <xf numFmtId="4" fontId="5" fillId="4" borderId="17" xfId="0" applyNumberFormat="1" applyFont="1" applyFill="1" applyBorder="1" applyAlignment="1">
      <alignment vertical="top"/>
    </xf>
    <xf numFmtId="165" fontId="0" fillId="0" borderId="0" xfId="0" applyNumberFormat="1" applyAlignment="1">
      <alignment horizontal="center" vertical="center"/>
    </xf>
    <xf numFmtId="0" fontId="4" fillId="2" borderId="23"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0" borderId="38" xfId="0" applyFont="1" applyBorder="1" applyAlignment="1">
      <alignment horizontal="center" vertical="center"/>
    </xf>
    <xf numFmtId="0" fontId="4" fillId="0" borderId="6" xfId="0" applyFont="1" applyBorder="1" applyAlignment="1">
      <alignment horizontal="center" vertical="center"/>
    </xf>
    <xf numFmtId="0" fontId="4" fillId="0" borderId="37"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9" xfId="0" applyFont="1" applyBorder="1" applyAlignment="1">
      <alignment horizontal="center" vertical="center"/>
    </xf>
    <xf numFmtId="0" fontId="4" fillId="0" borderId="36"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horizontal="center" vertical="center" wrapText="1"/>
    </xf>
    <xf numFmtId="0" fontId="4" fillId="2" borderId="2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24" xfId="0" applyFont="1" applyFill="1" applyBorder="1" applyAlignment="1">
      <alignment horizontal="center" vertical="center"/>
    </xf>
    <xf numFmtId="0" fontId="4" fillId="0" borderId="23" xfId="0" applyFont="1" applyBorder="1" applyAlignment="1">
      <alignment horizontal="center" vertical="top" wrapText="1"/>
    </xf>
    <xf numFmtId="0" fontId="4" fillId="0" borderId="24" xfId="0" applyFont="1" applyBorder="1" applyAlignment="1">
      <alignment horizontal="center" vertical="top" wrapText="1"/>
    </xf>
    <xf numFmtId="0" fontId="4" fillId="2" borderId="26" xfId="0" applyFont="1" applyFill="1" applyBorder="1" applyAlignment="1">
      <alignment horizontal="center" vertical="center" wrapText="1"/>
    </xf>
    <xf numFmtId="0" fontId="4" fillId="2" borderId="26"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5" xfId="0" applyFont="1" applyFill="1" applyBorder="1" applyAlignment="1">
      <alignment horizontal="center" vertical="center" wrapText="1"/>
    </xf>
    <xf numFmtId="3" fontId="5" fillId="4" borderId="14" xfId="0" applyNumberFormat="1" applyFont="1" applyFill="1" applyBorder="1" applyAlignment="1">
      <alignment vertical="top"/>
    </xf>
    <xf numFmtId="3" fontId="5" fillId="4" borderId="12" xfId="0" applyNumberFormat="1" applyFont="1" applyFill="1" applyBorder="1" applyAlignment="1">
      <alignment vertical="top"/>
    </xf>
    <xf numFmtId="3" fontId="5" fillId="4" borderId="13" xfId="0" applyNumberFormat="1" applyFont="1" applyFill="1" applyBorder="1" applyAlignment="1">
      <alignment vertical="top"/>
    </xf>
  </cellXfs>
  <cellStyles count="4">
    <cellStyle name="Hipervínculo 2" xfId="2" xr:uid="{00000000-0005-0000-0000-000001000000}"/>
    <cellStyle name="Millares" xfId="1" builtinId="3"/>
    <cellStyle name="Millares 2" xfId="3" xr:uid="{00000000-0005-0000-0000-000002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fao.sharepoint.com/C:/Users/Leandro/Desktop/FAO/Jordan/FInal/Annexes/PB_tool_GC_Funding_Proposal_Jordan_2020%20v2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fore starting!"/>
      <sheetName val="Main steps"/>
      <sheetName val="PROJECT ID"/>
      <sheetName val="Project details"/>
      <sheetName val="Define_Component"/>
      <sheetName val="Define_Outcome"/>
      <sheetName val="Define_Output"/>
      <sheetName val="Define_WP"/>
      <sheetName val="Cost Template"/>
      <sheetName val="Pivot WP"/>
      <sheetName val="Pivot Chart"/>
      <sheetName val="Summary"/>
      <sheetName val="Q.ty by year"/>
      <sheetName val="Table GCF B.1.1"/>
      <sheetName val="Table GCF B.1.1 by EE"/>
      <sheetName val="Table GCF H.1.2"/>
      <sheetName val="GCF bdg table"/>
      <sheetName val="BDG FPMIS"/>
      <sheetName val="BDG LC by activity "/>
      <sheetName val="BDG LC by financier"/>
      <sheetName val="BDG LC by year"/>
      <sheetName val="PMC rules"/>
      <sheetName val="FAO accounts"/>
      <sheetName val="FAO C.of A."/>
      <sheetName val="ICRU calculator"/>
      <sheetName val="Index"/>
      <sheetName val="Countries"/>
      <sheetName val="PB_tool_GC_Funding_Proposal_Jor"/>
    </sheetNames>
    <sheetDataSet>
      <sheetData sheetId="0"/>
      <sheetData sheetId="1"/>
      <sheetData sheetId="2">
        <row r="6">
          <cell r="C6" t="str">
            <v>Building Resilience to Climate Change in Jordan</v>
          </cell>
        </row>
      </sheetData>
      <sheetData sheetId="3" refreshError="1"/>
      <sheetData sheetId="4"/>
      <sheetData sheetId="5"/>
      <sheetData sheetId="6"/>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row r="21">
          <cell r="A21" t="str">
            <v>x</v>
          </cell>
        </row>
      </sheetData>
      <sheetData sheetId="26"/>
      <sheetData sheetId="2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C4:S150"/>
  <sheetViews>
    <sheetView tabSelected="1" zoomScaleNormal="100" workbookViewId="0">
      <selection activeCell="Q145" sqref="Q145"/>
    </sheetView>
  </sheetViews>
  <sheetFormatPr baseColWidth="10" defaultColWidth="11.42578125" defaultRowHeight="15" x14ac:dyDescent="0.25"/>
  <cols>
    <col min="3" max="3" width="13.42578125" customWidth="1"/>
    <col min="4" max="4" width="10.140625" bestFit="1" customWidth="1"/>
    <col min="5" max="5" width="11.5703125" bestFit="1" customWidth="1"/>
    <col min="6" max="6" width="14.28515625" bestFit="1" customWidth="1"/>
    <col min="7" max="7" width="28.140625" style="2" bestFit="1" customWidth="1"/>
    <col min="8" max="8" width="57.140625" customWidth="1"/>
    <col min="9" max="9" width="11.140625" style="45" bestFit="1" customWidth="1"/>
    <col min="10" max="16" width="11.7109375" bestFit="1" customWidth="1"/>
    <col min="17" max="17" width="13.28515625" bestFit="1" customWidth="1"/>
  </cols>
  <sheetData>
    <row r="4" spans="3:17" ht="24" x14ac:dyDescent="0.25">
      <c r="C4" s="3" t="s">
        <v>0</v>
      </c>
      <c r="D4" s="4" t="s">
        <v>1</v>
      </c>
      <c r="E4" s="4" t="s">
        <v>2</v>
      </c>
      <c r="F4" s="5" t="s">
        <v>3</v>
      </c>
      <c r="G4" s="46" t="s">
        <v>4</v>
      </c>
      <c r="H4" s="6" t="s">
        <v>5</v>
      </c>
      <c r="I4" s="70" t="s">
        <v>6</v>
      </c>
      <c r="J4" s="7" t="s">
        <v>7</v>
      </c>
      <c r="K4" s="7" t="s">
        <v>8</v>
      </c>
      <c r="L4" s="7" t="s">
        <v>9</v>
      </c>
      <c r="M4" s="7" t="s">
        <v>10</v>
      </c>
      <c r="N4" s="7" t="s">
        <v>11</v>
      </c>
      <c r="O4" s="7" t="s">
        <v>12</v>
      </c>
      <c r="P4" s="7" t="s">
        <v>13</v>
      </c>
      <c r="Q4" s="8" t="s">
        <v>14</v>
      </c>
    </row>
    <row r="5" spans="3:17" x14ac:dyDescent="0.25">
      <c r="C5" s="13" t="s">
        <v>15</v>
      </c>
      <c r="D5" s="106" t="s">
        <v>16</v>
      </c>
      <c r="E5" s="101" t="s">
        <v>17</v>
      </c>
      <c r="F5" s="113" t="s">
        <v>18</v>
      </c>
      <c r="G5" s="97" t="s">
        <v>19</v>
      </c>
      <c r="H5" s="19" t="s">
        <v>20</v>
      </c>
      <c r="I5" s="100" t="s">
        <v>21</v>
      </c>
      <c r="J5" s="78">
        <v>6111</v>
      </c>
      <c r="K5" s="78">
        <f>+J5</f>
        <v>6111</v>
      </c>
      <c r="L5" s="78">
        <f t="shared" ref="L5:P5" si="0">+K5</f>
        <v>6111</v>
      </c>
      <c r="M5" s="78">
        <f t="shared" si="0"/>
        <v>6111</v>
      </c>
      <c r="N5" s="78">
        <f t="shared" si="0"/>
        <v>6111</v>
      </c>
      <c r="O5" s="78">
        <f t="shared" si="0"/>
        <v>6111</v>
      </c>
      <c r="P5" s="78">
        <f t="shared" si="0"/>
        <v>6111</v>
      </c>
      <c r="Q5" s="78">
        <f>SUM(J5:P5)</f>
        <v>42777</v>
      </c>
    </row>
    <row r="6" spans="3:17" x14ac:dyDescent="0.25">
      <c r="C6" s="17"/>
      <c r="D6" s="106"/>
      <c r="E6" s="103"/>
      <c r="F6" s="91"/>
      <c r="G6" s="104"/>
      <c r="H6" s="10" t="s">
        <v>22</v>
      </c>
      <c r="I6" s="95"/>
      <c r="J6" s="14">
        <v>7600</v>
      </c>
      <c r="K6" s="15">
        <v>0</v>
      </c>
      <c r="L6" s="15">
        <v>0</v>
      </c>
      <c r="M6" s="15">
        <v>3800</v>
      </c>
      <c r="N6" s="15">
        <v>0</v>
      </c>
      <c r="O6" s="15">
        <v>0</v>
      </c>
      <c r="P6" s="15">
        <v>0</v>
      </c>
      <c r="Q6" s="15">
        <f t="shared" ref="Q6:Q43" si="1">SUM(J6:P6)</f>
        <v>11400</v>
      </c>
    </row>
    <row r="7" spans="3:17" x14ac:dyDescent="0.25">
      <c r="C7" s="17"/>
      <c r="D7" s="106"/>
      <c r="E7" s="103"/>
      <c r="F7" s="91"/>
      <c r="G7" s="104"/>
      <c r="H7" s="19" t="s">
        <v>23</v>
      </c>
      <c r="I7" s="95"/>
      <c r="J7" s="20">
        <v>45000</v>
      </c>
      <c r="K7" s="21">
        <v>0</v>
      </c>
      <c r="L7" s="21">
        <v>0</v>
      </c>
      <c r="M7" s="21">
        <v>0</v>
      </c>
      <c r="N7" s="21">
        <v>0</v>
      </c>
      <c r="O7" s="21">
        <v>0</v>
      </c>
      <c r="P7" s="21">
        <v>0</v>
      </c>
      <c r="Q7" s="21">
        <f t="shared" si="1"/>
        <v>45000</v>
      </c>
    </row>
    <row r="8" spans="3:17" x14ac:dyDescent="0.25">
      <c r="C8" s="17"/>
      <c r="D8" s="106"/>
      <c r="E8" s="103"/>
      <c r="F8" s="91"/>
      <c r="G8" s="98"/>
      <c r="H8" s="10" t="s">
        <v>24</v>
      </c>
      <c r="I8" s="95"/>
      <c r="J8" s="14">
        <v>72944</v>
      </c>
      <c r="K8" s="15">
        <v>0</v>
      </c>
      <c r="L8" s="15">
        <v>0</v>
      </c>
      <c r="M8" s="15">
        <v>72944</v>
      </c>
      <c r="N8" s="15">
        <v>0</v>
      </c>
      <c r="O8" s="15">
        <v>0</v>
      </c>
      <c r="P8" s="15">
        <v>0</v>
      </c>
      <c r="Q8" s="15">
        <f t="shared" si="1"/>
        <v>145888</v>
      </c>
    </row>
    <row r="9" spans="3:17" x14ac:dyDescent="0.25">
      <c r="C9" s="17"/>
      <c r="D9" s="106"/>
      <c r="E9" s="103"/>
      <c r="F9" s="91"/>
      <c r="G9" s="97" t="s">
        <v>25</v>
      </c>
      <c r="H9" s="10" t="s">
        <v>26</v>
      </c>
      <c r="I9" s="95"/>
      <c r="J9" s="14">
        <v>24000</v>
      </c>
      <c r="K9" s="15">
        <v>24000</v>
      </c>
      <c r="L9" s="15">
        <v>24000</v>
      </c>
      <c r="M9" s="15">
        <v>24000</v>
      </c>
      <c r="N9" s="15">
        <v>24000</v>
      </c>
      <c r="O9" s="15">
        <v>24000</v>
      </c>
      <c r="P9" s="15">
        <v>24000</v>
      </c>
      <c r="Q9" s="15">
        <f t="shared" si="1"/>
        <v>168000</v>
      </c>
    </row>
    <row r="10" spans="3:17" x14ac:dyDescent="0.25">
      <c r="C10" s="17"/>
      <c r="D10" s="106"/>
      <c r="E10" s="103"/>
      <c r="F10" s="91"/>
      <c r="G10" s="104"/>
      <c r="H10" s="19" t="s">
        <v>27</v>
      </c>
      <c r="I10" s="95"/>
      <c r="J10" s="20">
        <v>36000</v>
      </c>
      <c r="K10" s="21">
        <v>36000</v>
      </c>
      <c r="L10" s="21">
        <v>36000</v>
      </c>
      <c r="M10" s="21">
        <v>36000</v>
      </c>
      <c r="N10" s="21">
        <v>36000</v>
      </c>
      <c r="O10" s="21">
        <v>36000</v>
      </c>
      <c r="P10" s="21">
        <v>36000</v>
      </c>
      <c r="Q10" s="21">
        <f t="shared" si="1"/>
        <v>252000</v>
      </c>
    </row>
    <row r="11" spans="3:17" x14ac:dyDescent="0.25">
      <c r="C11" s="17"/>
      <c r="D11" s="106"/>
      <c r="E11" s="103"/>
      <c r="F11" s="91"/>
      <c r="G11" s="104"/>
      <c r="H11" s="10" t="s">
        <v>28</v>
      </c>
      <c r="I11" s="95"/>
      <c r="J11" s="14">
        <v>36000</v>
      </c>
      <c r="K11" s="15">
        <v>36000</v>
      </c>
      <c r="L11" s="15">
        <v>36000</v>
      </c>
      <c r="M11" s="15">
        <v>36000</v>
      </c>
      <c r="N11" s="15">
        <v>36000</v>
      </c>
      <c r="O11" s="15">
        <v>36000</v>
      </c>
      <c r="P11" s="15">
        <v>36000</v>
      </c>
      <c r="Q11" s="15">
        <f t="shared" si="1"/>
        <v>252000</v>
      </c>
    </row>
    <row r="12" spans="3:17" x14ac:dyDescent="0.25">
      <c r="C12" s="17"/>
      <c r="D12" s="106"/>
      <c r="E12" s="103"/>
      <c r="F12" s="91"/>
      <c r="G12" s="98"/>
      <c r="H12" s="19" t="s">
        <v>29</v>
      </c>
      <c r="I12" s="95"/>
      <c r="J12" s="20">
        <v>42000</v>
      </c>
      <c r="K12" s="21">
        <v>42000</v>
      </c>
      <c r="L12" s="21">
        <v>42000</v>
      </c>
      <c r="M12" s="21">
        <v>42000</v>
      </c>
      <c r="N12" s="21">
        <v>42000</v>
      </c>
      <c r="O12" s="21">
        <v>42000</v>
      </c>
      <c r="P12" s="21">
        <v>42000</v>
      </c>
      <c r="Q12" s="21">
        <f t="shared" si="1"/>
        <v>294000</v>
      </c>
    </row>
    <row r="13" spans="3:17" x14ac:dyDescent="0.25">
      <c r="C13" s="17"/>
      <c r="D13" s="106"/>
      <c r="E13" s="103"/>
      <c r="F13" s="91"/>
      <c r="G13" s="97" t="s">
        <v>30</v>
      </c>
      <c r="H13" s="10" t="s">
        <v>31</v>
      </c>
      <c r="I13" s="95"/>
      <c r="J13" s="14">
        <v>3250</v>
      </c>
      <c r="K13" s="15">
        <v>3250</v>
      </c>
      <c r="L13" s="15">
        <v>3250</v>
      </c>
      <c r="M13" s="15">
        <v>3250</v>
      </c>
      <c r="N13" s="15">
        <v>3250</v>
      </c>
      <c r="O13" s="15">
        <v>3250</v>
      </c>
      <c r="P13" s="15">
        <v>0</v>
      </c>
      <c r="Q13" s="15">
        <f t="shared" si="1"/>
        <v>19500</v>
      </c>
    </row>
    <row r="14" spans="3:17" x14ac:dyDescent="0.25">
      <c r="C14" s="17"/>
      <c r="D14" s="106"/>
      <c r="E14" s="103"/>
      <c r="F14" s="91"/>
      <c r="G14" s="98"/>
      <c r="H14" s="19" t="s">
        <v>32</v>
      </c>
      <c r="I14" s="95"/>
      <c r="J14" s="20">
        <v>3860</v>
      </c>
      <c r="K14" s="21">
        <v>3860</v>
      </c>
      <c r="L14" s="21">
        <v>3860</v>
      </c>
      <c r="M14" s="21">
        <v>3860</v>
      </c>
      <c r="N14" s="21">
        <v>3860</v>
      </c>
      <c r="O14" s="21">
        <v>3860</v>
      </c>
      <c r="P14" s="21">
        <v>3860</v>
      </c>
      <c r="Q14" s="21">
        <f t="shared" si="1"/>
        <v>27020</v>
      </c>
    </row>
    <row r="15" spans="3:17" x14ac:dyDescent="0.25">
      <c r="C15" s="17"/>
      <c r="D15" s="106"/>
      <c r="E15" s="103"/>
      <c r="F15" s="91"/>
      <c r="G15" s="97" t="s">
        <v>33</v>
      </c>
      <c r="H15" s="10" t="s">
        <v>34</v>
      </c>
      <c r="I15" s="95"/>
      <c r="J15" s="14">
        <v>15000</v>
      </c>
      <c r="K15" s="15">
        <v>3000</v>
      </c>
      <c r="L15" s="15">
        <v>3000</v>
      </c>
      <c r="M15" s="15">
        <v>7500</v>
      </c>
      <c r="N15" s="15">
        <v>3000</v>
      </c>
      <c r="O15" s="15">
        <v>3000</v>
      </c>
      <c r="P15" s="15">
        <v>3000</v>
      </c>
      <c r="Q15" s="15">
        <f t="shared" si="1"/>
        <v>37500</v>
      </c>
    </row>
    <row r="16" spans="3:17" x14ac:dyDescent="0.25">
      <c r="C16" s="17"/>
      <c r="D16" s="106"/>
      <c r="E16" s="103"/>
      <c r="F16" s="91"/>
      <c r="G16" s="104"/>
      <c r="H16" s="19" t="s">
        <v>35</v>
      </c>
      <c r="I16" s="95"/>
      <c r="J16" s="20">
        <v>0</v>
      </c>
      <c r="K16" s="21">
        <v>0</v>
      </c>
      <c r="L16" s="21">
        <v>0</v>
      </c>
      <c r="M16" s="21">
        <v>0</v>
      </c>
      <c r="N16" s="21">
        <v>20000</v>
      </c>
      <c r="O16" s="21">
        <v>20000</v>
      </c>
      <c r="P16" s="21">
        <v>0</v>
      </c>
      <c r="Q16" s="21">
        <f t="shared" si="1"/>
        <v>40000</v>
      </c>
    </row>
    <row r="17" spans="3:17" x14ac:dyDescent="0.25">
      <c r="C17" s="17"/>
      <c r="D17" s="106"/>
      <c r="E17" s="103"/>
      <c r="F17" s="91"/>
      <c r="G17" s="98"/>
      <c r="H17" s="10" t="s">
        <v>36</v>
      </c>
      <c r="I17" s="95"/>
      <c r="J17" s="14">
        <v>0</v>
      </c>
      <c r="K17" s="15">
        <v>0</v>
      </c>
      <c r="L17" s="15">
        <v>0</v>
      </c>
      <c r="M17" s="15">
        <v>40000</v>
      </c>
      <c r="N17" s="15">
        <v>0</v>
      </c>
      <c r="O17" s="15">
        <v>0</v>
      </c>
      <c r="P17" s="15">
        <v>40000</v>
      </c>
      <c r="Q17" s="15">
        <f t="shared" si="1"/>
        <v>80000</v>
      </c>
    </row>
    <row r="18" spans="3:17" x14ac:dyDescent="0.25">
      <c r="C18" s="17"/>
      <c r="D18" s="106"/>
      <c r="E18" s="103"/>
      <c r="F18" s="91"/>
      <c r="G18" s="97" t="s">
        <v>37</v>
      </c>
      <c r="H18" s="19" t="s">
        <v>38</v>
      </c>
      <c r="I18" s="95"/>
      <c r="J18" s="20">
        <v>5400</v>
      </c>
      <c r="K18" s="21">
        <v>5400</v>
      </c>
      <c r="L18" s="21">
        <v>5400</v>
      </c>
      <c r="M18" s="21">
        <v>5400</v>
      </c>
      <c r="N18" s="21">
        <v>5400</v>
      </c>
      <c r="O18" s="21">
        <v>5400</v>
      </c>
      <c r="P18" s="21">
        <v>5400</v>
      </c>
      <c r="Q18" s="21">
        <f t="shared" si="1"/>
        <v>37800</v>
      </c>
    </row>
    <row r="19" spans="3:17" x14ac:dyDescent="0.25">
      <c r="C19" s="17"/>
      <c r="D19" s="106"/>
      <c r="E19" s="102"/>
      <c r="F19" s="92"/>
      <c r="G19" s="98"/>
      <c r="H19" s="10" t="s">
        <v>39</v>
      </c>
      <c r="I19" s="96"/>
      <c r="J19" s="14">
        <v>0</v>
      </c>
      <c r="K19" s="15">
        <v>31320</v>
      </c>
      <c r="L19" s="15">
        <v>31320</v>
      </c>
      <c r="M19" s="15">
        <v>31320</v>
      </c>
      <c r="N19" s="15">
        <v>31320</v>
      </c>
      <c r="O19" s="15">
        <v>31320</v>
      </c>
      <c r="P19" s="15">
        <v>31320</v>
      </c>
      <c r="Q19" s="15">
        <f t="shared" si="1"/>
        <v>187920</v>
      </c>
    </row>
    <row r="20" spans="3:17" x14ac:dyDescent="0.25">
      <c r="C20" s="17"/>
      <c r="D20" s="106"/>
      <c r="E20" s="18" t="s">
        <v>40</v>
      </c>
      <c r="F20" s="36" t="s">
        <v>18</v>
      </c>
      <c r="G20" s="32" t="s">
        <v>33</v>
      </c>
      <c r="H20" s="19" t="s">
        <v>41</v>
      </c>
      <c r="I20" s="71" t="s">
        <v>42</v>
      </c>
      <c r="J20" s="20">
        <v>46360</v>
      </c>
      <c r="K20" s="21">
        <v>46360</v>
      </c>
      <c r="L20" s="21">
        <v>46360</v>
      </c>
      <c r="M20" s="21">
        <v>46360</v>
      </c>
      <c r="N20" s="21">
        <v>46360</v>
      </c>
      <c r="O20" s="21">
        <v>0</v>
      </c>
      <c r="P20" s="21">
        <v>0</v>
      </c>
      <c r="Q20" s="21">
        <f t="shared" si="1"/>
        <v>231800</v>
      </c>
    </row>
    <row r="21" spans="3:17" x14ac:dyDescent="0.25">
      <c r="C21" s="17"/>
      <c r="D21" s="106"/>
      <c r="E21" s="101" t="s">
        <v>43</v>
      </c>
      <c r="F21" s="37" t="s">
        <v>18</v>
      </c>
      <c r="G21" s="31" t="s">
        <v>19</v>
      </c>
      <c r="H21" s="10" t="s">
        <v>44</v>
      </c>
      <c r="I21" s="94" t="s">
        <v>45</v>
      </c>
      <c r="J21" s="14">
        <v>0</v>
      </c>
      <c r="K21" s="15">
        <v>309360</v>
      </c>
      <c r="L21" s="15">
        <v>464040</v>
      </c>
      <c r="M21" s="15">
        <v>618720</v>
      </c>
      <c r="N21" s="15">
        <v>154680</v>
      </c>
      <c r="O21" s="15">
        <v>0</v>
      </c>
      <c r="P21" s="15">
        <v>0</v>
      </c>
      <c r="Q21" s="15">
        <f t="shared" si="1"/>
        <v>1546800</v>
      </c>
    </row>
    <row r="22" spans="3:17" x14ac:dyDescent="0.25">
      <c r="C22" s="17"/>
      <c r="D22" s="106"/>
      <c r="E22" s="103"/>
      <c r="F22" s="110" t="s">
        <v>46</v>
      </c>
      <c r="G22" s="32" t="s">
        <v>19</v>
      </c>
      <c r="H22" s="19" t="s">
        <v>47</v>
      </c>
      <c r="I22" s="95"/>
      <c r="J22" s="20">
        <v>0</v>
      </c>
      <c r="K22" s="21">
        <v>8000</v>
      </c>
      <c r="L22" s="21">
        <v>12000</v>
      </c>
      <c r="M22" s="21">
        <v>16000</v>
      </c>
      <c r="N22" s="21">
        <v>4000</v>
      </c>
      <c r="O22" s="21">
        <v>0</v>
      </c>
      <c r="P22" s="21">
        <v>0</v>
      </c>
      <c r="Q22" s="21">
        <f t="shared" si="1"/>
        <v>40000</v>
      </c>
    </row>
    <row r="23" spans="3:17" x14ac:dyDescent="0.25">
      <c r="C23" s="17"/>
      <c r="D23" s="106"/>
      <c r="E23" s="102"/>
      <c r="F23" s="93"/>
      <c r="G23" s="31" t="s">
        <v>25</v>
      </c>
      <c r="H23" s="10" t="s">
        <v>48</v>
      </c>
      <c r="I23" s="96"/>
      <c r="J23" s="14">
        <v>0</v>
      </c>
      <c r="K23" s="15">
        <v>21250</v>
      </c>
      <c r="L23" s="15">
        <v>21250</v>
      </c>
      <c r="M23" s="15">
        <v>21250</v>
      </c>
      <c r="N23" s="15">
        <v>21250</v>
      </c>
      <c r="O23" s="15">
        <v>0</v>
      </c>
      <c r="P23" s="15">
        <v>0</v>
      </c>
      <c r="Q23" s="15">
        <f t="shared" si="1"/>
        <v>85000</v>
      </c>
    </row>
    <row r="24" spans="3:17" x14ac:dyDescent="0.25">
      <c r="C24" s="17"/>
      <c r="D24" s="106"/>
      <c r="E24" s="101" t="s">
        <v>49</v>
      </c>
      <c r="F24" s="38" t="s">
        <v>18</v>
      </c>
      <c r="G24" s="32" t="s">
        <v>33</v>
      </c>
      <c r="H24" s="19" t="s">
        <v>50</v>
      </c>
      <c r="I24" s="94" t="s">
        <v>51</v>
      </c>
      <c r="J24" s="20">
        <v>0</v>
      </c>
      <c r="K24" s="21">
        <v>360000</v>
      </c>
      <c r="L24" s="21">
        <v>360000</v>
      </c>
      <c r="M24" s="21">
        <v>360000</v>
      </c>
      <c r="N24" s="21">
        <v>360000</v>
      </c>
      <c r="O24" s="21">
        <v>360000</v>
      </c>
      <c r="P24" s="21">
        <v>0</v>
      </c>
      <c r="Q24" s="21">
        <f t="shared" si="1"/>
        <v>1800000</v>
      </c>
    </row>
    <row r="25" spans="3:17" x14ac:dyDescent="0.25">
      <c r="C25" s="17"/>
      <c r="D25" s="106"/>
      <c r="E25" s="102"/>
      <c r="F25" s="37" t="s">
        <v>52</v>
      </c>
      <c r="G25" s="31" t="s">
        <v>53</v>
      </c>
      <c r="H25" s="10" t="s">
        <v>54</v>
      </c>
      <c r="I25" s="96"/>
      <c r="J25" s="84">
        <v>69286</v>
      </c>
      <c r="K25" s="84">
        <v>69286</v>
      </c>
      <c r="L25" s="84">
        <v>69286</v>
      </c>
      <c r="M25" s="84">
        <v>69286</v>
      </c>
      <c r="N25" s="84">
        <v>69286</v>
      </c>
      <c r="O25" s="84">
        <v>69286</v>
      </c>
      <c r="P25" s="84">
        <v>69284</v>
      </c>
      <c r="Q25" s="84">
        <f t="shared" si="1"/>
        <v>485000</v>
      </c>
    </row>
    <row r="26" spans="3:17" x14ac:dyDescent="0.25">
      <c r="C26" s="17"/>
      <c r="D26" s="106"/>
      <c r="E26" s="101" t="s">
        <v>55</v>
      </c>
      <c r="F26" s="38" t="s">
        <v>18</v>
      </c>
      <c r="G26" s="32" t="s">
        <v>19</v>
      </c>
      <c r="H26" s="19" t="s">
        <v>56</v>
      </c>
      <c r="I26" s="94" t="s">
        <v>57</v>
      </c>
      <c r="J26" s="78">
        <v>0</v>
      </c>
      <c r="K26" s="85">
        <v>304200</v>
      </c>
      <c r="L26" s="85">
        <v>912600</v>
      </c>
      <c r="M26" s="85">
        <v>1521000</v>
      </c>
      <c r="N26" s="85">
        <v>1521000</v>
      </c>
      <c r="O26" s="85">
        <v>1825200</v>
      </c>
      <c r="P26" s="85">
        <v>0</v>
      </c>
      <c r="Q26" s="85">
        <f t="shared" si="1"/>
        <v>6084000</v>
      </c>
    </row>
    <row r="27" spans="3:17" x14ac:dyDescent="0.25">
      <c r="C27" s="17"/>
      <c r="D27" s="106"/>
      <c r="E27" s="103"/>
      <c r="F27" s="90" t="s">
        <v>46</v>
      </c>
      <c r="G27" s="31" t="s">
        <v>19</v>
      </c>
      <c r="H27" s="10" t="s">
        <v>58</v>
      </c>
      <c r="I27" s="95"/>
      <c r="J27" s="84">
        <v>0</v>
      </c>
      <c r="K27" s="86">
        <v>0</v>
      </c>
      <c r="L27" s="86">
        <v>208000</v>
      </c>
      <c r="M27" s="86">
        <v>416000</v>
      </c>
      <c r="N27" s="86">
        <v>624000</v>
      </c>
      <c r="O27" s="86">
        <v>832000</v>
      </c>
      <c r="P27" s="86">
        <v>0</v>
      </c>
      <c r="Q27" s="86">
        <f t="shared" si="1"/>
        <v>2080000</v>
      </c>
    </row>
    <row r="28" spans="3:17" x14ac:dyDescent="0.25">
      <c r="C28" s="17"/>
      <c r="D28" s="106"/>
      <c r="E28" s="102"/>
      <c r="F28" s="92"/>
      <c r="G28" s="32" t="s">
        <v>25</v>
      </c>
      <c r="H28" s="19" t="s">
        <v>48</v>
      </c>
      <c r="I28" s="96"/>
      <c r="J28" s="20">
        <v>0</v>
      </c>
      <c r="K28" s="21">
        <v>21600</v>
      </c>
      <c r="L28" s="21">
        <v>21600</v>
      </c>
      <c r="M28" s="21">
        <v>21600</v>
      </c>
      <c r="N28" s="21">
        <v>21600</v>
      </c>
      <c r="O28" s="21">
        <v>21600</v>
      </c>
      <c r="P28" s="21">
        <v>0</v>
      </c>
      <c r="Q28" s="21">
        <f t="shared" si="1"/>
        <v>108000</v>
      </c>
    </row>
    <row r="29" spans="3:17" x14ac:dyDescent="0.25">
      <c r="C29" s="17"/>
      <c r="D29" s="112"/>
      <c r="E29" s="9" t="s">
        <v>59</v>
      </c>
      <c r="F29" s="39" t="s">
        <v>18</v>
      </c>
      <c r="G29" s="31" t="s">
        <v>33</v>
      </c>
      <c r="H29" s="10" t="s">
        <v>60</v>
      </c>
      <c r="I29" s="72" t="s">
        <v>61</v>
      </c>
      <c r="J29" s="14">
        <v>0</v>
      </c>
      <c r="K29" s="15">
        <v>0</v>
      </c>
      <c r="L29" s="15">
        <v>0</v>
      </c>
      <c r="M29" s="15">
        <v>0</v>
      </c>
      <c r="N29" s="15">
        <v>0</v>
      </c>
      <c r="O29" s="15">
        <v>0</v>
      </c>
      <c r="P29" s="15">
        <v>250000</v>
      </c>
      <c r="Q29" s="15">
        <f t="shared" si="1"/>
        <v>250000</v>
      </c>
    </row>
    <row r="30" spans="3:17" x14ac:dyDescent="0.25">
      <c r="C30" s="17"/>
      <c r="D30" s="111" t="s">
        <v>62</v>
      </c>
      <c r="E30" s="101" t="s">
        <v>63</v>
      </c>
      <c r="F30" s="90" t="s">
        <v>18</v>
      </c>
      <c r="G30" s="97" t="s">
        <v>19</v>
      </c>
      <c r="H30" s="19" t="s">
        <v>64</v>
      </c>
      <c r="I30" s="94" t="s">
        <v>65</v>
      </c>
      <c r="J30" s="20">
        <v>0</v>
      </c>
      <c r="K30" s="21">
        <v>0</v>
      </c>
      <c r="L30" s="21">
        <v>0</v>
      </c>
      <c r="M30" s="21">
        <v>552650</v>
      </c>
      <c r="N30" s="21">
        <v>0</v>
      </c>
      <c r="O30" s="21">
        <v>0</v>
      </c>
      <c r="P30" s="21">
        <v>0</v>
      </c>
      <c r="Q30" s="21">
        <f t="shared" si="1"/>
        <v>552650</v>
      </c>
    </row>
    <row r="31" spans="3:17" x14ac:dyDescent="0.25">
      <c r="C31" s="17"/>
      <c r="D31" s="106"/>
      <c r="E31" s="103"/>
      <c r="F31" s="91"/>
      <c r="G31" s="104"/>
      <c r="H31" s="10" t="s">
        <v>66</v>
      </c>
      <c r="I31" s="95"/>
      <c r="J31" s="14">
        <v>0</v>
      </c>
      <c r="K31" s="15">
        <v>0</v>
      </c>
      <c r="L31" s="15">
        <v>733250</v>
      </c>
      <c r="M31" s="15">
        <v>0</v>
      </c>
      <c r="N31" s="15">
        <v>0</v>
      </c>
      <c r="O31" s="15">
        <v>0</v>
      </c>
      <c r="P31" s="15">
        <v>0</v>
      </c>
      <c r="Q31" s="15">
        <f t="shared" si="1"/>
        <v>733250</v>
      </c>
    </row>
    <row r="32" spans="3:17" x14ac:dyDescent="0.25">
      <c r="C32" s="17"/>
      <c r="D32" s="106"/>
      <c r="E32" s="103"/>
      <c r="F32" s="92"/>
      <c r="G32" s="98"/>
      <c r="H32" s="19" t="s">
        <v>67</v>
      </c>
      <c r="I32" s="95"/>
      <c r="J32" s="20">
        <v>0</v>
      </c>
      <c r="K32" s="21">
        <v>0</v>
      </c>
      <c r="L32" s="21">
        <v>0</v>
      </c>
      <c r="M32" s="21">
        <v>0</v>
      </c>
      <c r="N32" s="21">
        <v>520800</v>
      </c>
      <c r="O32" s="21">
        <v>0</v>
      </c>
      <c r="P32" s="21">
        <v>0</v>
      </c>
      <c r="Q32" s="21">
        <f t="shared" si="1"/>
        <v>520800</v>
      </c>
    </row>
    <row r="33" spans="3:17" x14ac:dyDescent="0.25">
      <c r="C33" s="17"/>
      <c r="D33" s="106"/>
      <c r="E33" s="102"/>
      <c r="F33" s="37" t="s">
        <v>46</v>
      </c>
      <c r="G33" s="31" t="s">
        <v>30</v>
      </c>
      <c r="H33" s="10" t="s">
        <v>68</v>
      </c>
      <c r="I33" s="96"/>
      <c r="J33" s="14">
        <v>0</v>
      </c>
      <c r="K33" s="15">
        <v>0</v>
      </c>
      <c r="L33" s="15">
        <v>225000</v>
      </c>
      <c r="M33" s="15">
        <v>264000</v>
      </c>
      <c r="N33" s="15">
        <v>315000</v>
      </c>
      <c r="O33" s="15">
        <v>315000</v>
      </c>
      <c r="P33" s="15">
        <v>315000</v>
      </c>
      <c r="Q33" s="15">
        <f t="shared" si="1"/>
        <v>1434000</v>
      </c>
    </row>
    <row r="34" spans="3:17" x14ac:dyDescent="0.25">
      <c r="C34" s="17"/>
      <c r="D34" s="106"/>
      <c r="E34" s="18" t="s">
        <v>69</v>
      </c>
      <c r="F34" s="36" t="s">
        <v>18</v>
      </c>
      <c r="G34" s="32" t="s">
        <v>33</v>
      </c>
      <c r="H34" s="19" t="s">
        <v>70</v>
      </c>
      <c r="I34" s="71" t="s">
        <v>71</v>
      </c>
      <c r="J34" s="20">
        <v>0</v>
      </c>
      <c r="K34" s="21">
        <v>0</v>
      </c>
      <c r="L34" s="21">
        <v>7500</v>
      </c>
      <c r="M34" s="21">
        <v>15000</v>
      </c>
      <c r="N34" s="21">
        <v>22500</v>
      </c>
      <c r="O34" s="21">
        <v>0</v>
      </c>
      <c r="P34" s="21">
        <v>0</v>
      </c>
      <c r="Q34" s="21">
        <f t="shared" si="1"/>
        <v>45000</v>
      </c>
    </row>
    <row r="35" spans="3:17" x14ac:dyDescent="0.25">
      <c r="C35" s="17"/>
      <c r="D35" s="112"/>
      <c r="E35" s="9" t="s">
        <v>72</v>
      </c>
      <c r="F35" s="39" t="s">
        <v>18</v>
      </c>
      <c r="G35" s="31" t="s">
        <v>33</v>
      </c>
      <c r="H35" s="10" t="s">
        <v>73</v>
      </c>
      <c r="I35" s="72" t="s">
        <v>74</v>
      </c>
      <c r="J35" s="14">
        <v>0</v>
      </c>
      <c r="K35" s="15">
        <v>100000</v>
      </c>
      <c r="L35" s="15">
        <v>100000</v>
      </c>
      <c r="M35" s="15">
        <v>100000</v>
      </c>
      <c r="N35" s="15">
        <v>0</v>
      </c>
      <c r="O35" s="15">
        <v>0</v>
      </c>
      <c r="P35" s="15">
        <v>0</v>
      </c>
      <c r="Q35" s="15">
        <f t="shared" si="1"/>
        <v>300000</v>
      </c>
    </row>
    <row r="36" spans="3:17" x14ac:dyDescent="0.25">
      <c r="C36" s="17"/>
      <c r="D36" s="111" t="s">
        <v>75</v>
      </c>
      <c r="E36" s="101" t="s">
        <v>76</v>
      </c>
      <c r="F36" s="90" t="s">
        <v>18</v>
      </c>
      <c r="G36" s="32" t="s">
        <v>25</v>
      </c>
      <c r="H36" s="19" t="s">
        <v>77</v>
      </c>
      <c r="I36" s="94" t="s">
        <v>78</v>
      </c>
      <c r="J36" s="20">
        <v>30000</v>
      </c>
      <c r="K36" s="21">
        <v>30000</v>
      </c>
      <c r="L36" s="21">
        <v>30000</v>
      </c>
      <c r="M36" s="21">
        <v>30000</v>
      </c>
      <c r="N36" s="21">
        <v>0</v>
      </c>
      <c r="O36" s="21">
        <v>0</v>
      </c>
      <c r="P36" s="21">
        <v>0</v>
      </c>
      <c r="Q36" s="21">
        <f t="shared" si="1"/>
        <v>120000</v>
      </c>
    </row>
    <row r="37" spans="3:17" x14ac:dyDescent="0.25">
      <c r="C37" s="17"/>
      <c r="D37" s="106"/>
      <c r="E37" s="103"/>
      <c r="F37" s="91"/>
      <c r="G37" s="31" t="s">
        <v>33</v>
      </c>
      <c r="H37" s="10" t="s">
        <v>79</v>
      </c>
      <c r="I37" s="95"/>
      <c r="J37" s="14">
        <v>100000</v>
      </c>
      <c r="K37" s="15">
        <v>0</v>
      </c>
      <c r="L37" s="15">
        <v>0</v>
      </c>
      <c r="M37" s="15">
        <v>0</v>
      </c>
      <c r="N37" s="15">
        <v>0</v>
      </c>
      <c r="O37" s="15">
        <v>0</v>
      </c>
      <c r="P37" s="15">
        <v>0</v>
      </c>
      <c r="Q37" s="15">
        <f t="shared" si="1"/>
        <v>100000</v>
      </c>
    </row>
    <row r="38" spans="3:17" x14ac:dyDescent="0.25">
      <c r="C38" s="17"/>
      <c r="D38" s="106"/>
      <c r="E38" s="103"/>
      <c r="F38" s="92"/>
      <c r="G38" s="32" t="s">
        <v>37</v>
      </c>
      <c r="H38" s="19" t="s">
        <v>80</v>
      </c>
      <c r="I38" s="95"/>
      <c r="J38" s="20">
        <v>10800</v>
      </c>
      <c r="K38" s="21">
        <v>10800</v>
      </c>
      <c r="L38" s="21">
        <v>10800</v>
      </c>
      <c r="M38" s="21">
        <v>10800</v>
      </c>
      <c r="N38" s="21">
        <v>0</v>
      </c>
      <c r="O38" s="21">
        <v>0</v>
      </c>
      <c r="P38" s="21">
        <v>0</v>
      </c>
      <c r="Q38" s="21">
        <f t="shared" si="1"/>
        <v>43200</v>
      </c>
    </row>
    <row r="39" spans="3:17" x14ac:dyDescent="0.25">
      <c r="C39" s="17"/>
      <c r="D39" s="106"/>
      <c r="E39" s="103"/>
      <c r="F39" s="37" t="s">
        <v>46</v>
      </c>
      <c r="G39" s="31" t="s">
        <v>25</v>
      </c>
      <c r="H39" s="10" t="s">
        <v>48</v>
      </c>
      <c r="I39" s="95"/>
      <c r="J39" s="14">
        <v>50000</v>
      </c>
      <c r="K39" s="15">
        <v>50000</v>
      </c>
      <c r="L39" s="15">
        <v>0</v>
      </c>
      <c r="M39" s="15">
        <v>0</v>
      </c>
      <c r="N39" s="15">
        <v>0</v>
      </c>
      <c r="O39" s="15">
        <v>0</v>
      </c>
      <c r="P39" s="15">
        <v>0</v>
      </c>
      <c r="Q39" s="15">
        <f t="shared" si="1"/>
        <v>100000</v>
      </c>
    </row>
    <row r="40" spans="3:17" x14ac:dyDescent="0.25">
      <c r="C40" s="17"/>
      <c r="D40" s="106"/>
      <c r="E40" s="102"/>
      <c r="F40" s="38" t="s">
        <v>52</v>
      </c>
      <c r="G40" s="32" t="s">
        <v>53</v>
      </c>
      <c r="H40" s="19" t="s">
        <v>81</v>
      </c>
      <c r="I40" s="96"/>
      <c r="J40" s="20">
        <v>100000</v>
      </c>
      <c r="K40" s="21">
        <v>200000</v>
      </c>
      <c r="L40" s="21">
        <v>200000</v>
      </c>
      <c r="M40" s="21">
        <v>0</v>
      </c>
      <c r="N40" s="21">
        <v>0</v>
      </c>
      <c r="O40" s="21">
        <v>0</v>
      </c>
      <c r="P40" s="21">
        <v>0</v>
      </c>
      <c r="Q40" s="21">
        <f t="shared" si="1"/>
        <v>500000</v>
      </c>
    </row>
    <row r="41" spans="3:17" x14ac:dyDescent="0.25">
      <c r="C41" s="17"/>
      <c r="D41" s="106"/>
      <c r="E41" s="101" t="s">
        <v>82</v>
      </c>
      <c r="F41" s="37" t="s">
        <v>18</v>
      </c>
      <c r="G41" s="31" t="s">
        <v>33</v>
      </c>
      <c r="H41" s="10" t="s">
        <v>83</v>
      </c>
      <c r="I41" s="94" t="s">
        <v>84</v>
      </c>
      <c r="J41" s="84">
        <v>0</v>
      </c>
      <c r="K41" s="86">
        <v>266667</v>
      </c>
      <c r="L41" s="86">
        <v>266667</v>
      </c>
      <c r="M41" s="86">
        <v>266667</v>
      </c>
      <c r="N41" s="86">
        <v>0</v>
      </c>
      <c r="O41" s="86">
        <v>0</v>
      </c>
      <c r="P41" s="86">
        <v>0</v>
      </c>
      <c r="Q41" s="86">
        <f t="shared" si="1"/>
        <v>800001</v>
      </c>
    </row>
    <row r="42" spans="3:17" x14ac:dyDescent="0.25">
      <c r="C42" s="17"/>
      <c r="D42" s="106"/>
      <c r="E42" s="102"/>
      <c r="F42" s="38" t="s">
        <v>46</v>
      </c>
      <c r="G42" s="32" t="s">
        <v>25</v>
      </c>
      <c r="H42" s="19" t="s">
        <v>48</v>
      </c>
      <c r="I42" s="96"/>
      <c r="J42" s="20">
        <v>0</v>
      </c>
      <c r="K42" s="21">
        <v>25000</v>
      </c>
      <c r="L42" s="21">
        <v>25000</v>
      </c>
      <c r="M42" s="21">
        <v>25000</v>
      </c>
      <c r="N42" s="21">
        <v>25000</v>
      </c>
      <c r="O42" s="21">
        <v>0</v>
      </c>
      <c r="P42" s="21">
        <v>0</v>
      </c>
      <c r="Q42" s="21">
        <f t="shared" si="1"/>
        <v>100000</v>
      </c>
    </row>
    <row r="43" spans="3:17" x14ac:dyDescent="0.25">
      <c r="C43" s="23"/>
      <c r="D43" s="112"/>
      <c r="E43" s="40" t="s">
        <v>85</v>
      </c>
      <c r="F43" s="37" t="s">
        <v>18</v>
      </c>
      <c r="G43" s="31" t="s">
        <v>33</v>
      </c>
      <c r="H43" s="10" t="s">
        <v>86</v>
      </c>
      <c r="I43" s="72" t="s">
        <v>87</v>
      </c>
      <c r="J43" s="14">
        <v>0</v>
      </c>
      <c r="K43" s="15">
        <v>0</v>
      </c>
      <c r="L43" s="15">
        <v>0</v>
      </c>
      <c r="M43" s="15">
        <v>100000</v>
      </c>
      <c r="N43" s="15">
        <v>0</v>
      </c>
      <c r="O43" s="15">
        <v>0</v>
      </c>
      <c r="P43" s="15">
        <v>0</v>
      </c>
      <c r="Q43" s="15">
        <f t="shared" si="1"/>
        <v>100000</v>
      </c>
    </row>
    <row r="44" spans="3:17" x14ac:dyDescent="0.25">
      <c r="C44" s="11" t="s">
        <v>88</v>
      </c>
      <c r="D44" s="12"/>
      <c r="E44" s="12"/>
      <c r="F44" s="12"/>
      <c r="G44" s="33"/>
      <c r="H44" s="12"/>
      <c r="I44" s="35"/>
      <c r="J44" s="114">
        <f t="shared" ref="J44:P44" si="2">SUM(J5:J43)</f>
        <v>703611</v>
      </c>
      <c r="K44" s="114">
        <f t="shared" si="2"/>
        <v>2013464</v>
      </c>
      <c r="L44" s="114">
        <f t="shared" si="2"/>
        <v>3904294</v>
      </c>
      <c r="M44" s="114">
        <f t="shared" si="2"/>
        <v>4766518</v>
      </c>
      <c r="N44" s="114">
        <f t="shared" si="2"/>
        <v>3916417</v>
      </c>
      <c r="O44" s="114">
        <f t="shared" si="2"/>
        <v>3634027</v>
      </c>
      <c r="P44" s="114">
        <f t="shared" si="2"/>
        <v>861975</v>
      </c>
      <c r="Q44" s="114">
        <f>SUM(Q5:Q43)</f>
        <v>19800306</v>
      </c>
    </row>
    <row r="45" spans="3:17" x14ac:dyDescent="0.25">
      <c r="C45" s="13" t="s">
        <v>89</v>
      </c>
      <c r="D45" s="105" t="s">
        <v>90</v>
      </c>
      <c r="E45" s="101" t="s">
        <v>91</v>
      </c>
      <c r="F45" s="90" t="s">
        <v>18</v>
      </c>
      <c r="G45" s="97" t="s">
        <v>19</v>
      </c>
      <c r="H45" s="10" t="s">
        <v>92</v>
      </c>
      <c r="I45" s="94" t="s">
        <v>93</v>
      </c>
      <c r="J45" s="14">
        <v>44999</v>
      </c>
      <c r="K45" s="15">
        <v>0</v>
      </c>
      <c r="L45" s="15">
        <v>0</v>
      </c>
      <c r="M45" s="15">
        <v>0</v>
      </c>
      <c r="N45" s="15">
        <v>0</v>
      </c>
      <c r="O45" s="15">
        <v>0</v>
      </c>
      <c r="P45" s="15">
        <v>0</v>
      </c>
      <c r="Q45" s="15">
        <f>SUM(J45:P45)</f>
        <v>44999</v>
      </c>
    </row>
    <row r="46" spans="3:17" x14ac:dyDescent="0.25">
      <c r="C46" s="17"/>
      <c r="D46" s="106"/>
      <c r="E46" s="103"/>
      <c r="F46" s="91"/>
      <c r="G46" s="104"/>
      <c r="H46" s="19" t="s">
        <v>22</v>
      </c>
      <c r="I46" s="95"/>
      <c r="J46" s="20">
        <v>3800</v>
      </c>
      <c r="K46" s="21">
        <v>0</v>
      </c>
      <c r="L46" s="21">
        <v>0</v>
      </c>
      <c r="M46" s="21">
        <v>3800</v>
      </c>
      <c r="N46" s="21">
        <v>0</v>
      </c>
      <c r="O46" s="21">
        <v>0</v>
      </c>
      <c r="P46" s="21">
        <v>0</v>
      </c>
      <c r="Q46" s="21">
        <f t="shared" ref="Q46:Q109" si="3">SUM(J46:P46)</f>
        <v>7600</v>
      </c>
    </row>
    <row r="47" spans="3:17" x14ac:dyDescent="0.25">
      <c r="C47" s="17"/>
      <c r="D47" s="106"/>
      <c r="E47" s="103"/>
      <c r="F47" s="91"/>
      <c r="G47" s="98"/>
      <c r="H47" s="10" t="s">
        <v>24</v>
      </c>
      <c r="I47" s="95"/>
      <c r="J47" s="84">
        <v>138063</v>
      </c>
      <c r="K47" s="86">
        <v>0</v>
      </c>
      <c r="L47" s="86">
        <v>0</v>
      </c>
      <c r="M47" s="86">
        <v>138063</v>
      </c>
      <c r="N47" s="86">
        <v>0</v>
      </c>
      <c r="O47" s="86">
        <v>0</v>
      </c>
      <c r="P47" s="86">
        <v>0</v>
      </c>
      <c r="Q47" s="86">
        <f t="shared" si="3"/>
        <v>276126</v>
      </c>
    </row>
    <row r="48" spans="3:17" x14ac:dyDescent="0.25">
      <c r="C48" s="17"/>
      <c r="D48" s="106"/>
      <c r="E48" s="103"/>
      <c r="F48" s="91"/>
      <c r="G48" s="97" t="s">
        <v>25</v>
      </c>
      <c r="H48" s="19" t="s">
        <v>94</v>
      </c>
      <c r="I48" s="95"/>
      <c r="J48" s="20">
        <v>42000</v>
      </c>
      <c r="K48" s="21">
        <v>42000</v>
      </c>
      <c r="L48" s="21">
        <v>42000</v>
      </c>
      <c r="M48" s="21">
        <v>42000</v>
      </c>
      <c r="N48" s="21">
        <v>42000</v>
      </c>
      <c r="O48" s="21">
        <v>42000</v>
      </c>
      <c r="P48" s="21">
        <v>42000</v>
      </c>
      <c r="Q48" s="21">
        <f t="shared" si="3"/>
        <v>294000</v>
      </c>
    </row>
    <row r="49" spans="3:17" x14ac:dyDescent="0.25">
      <c r="C49" s="17"/>
      <c r="D49" s="106"/>
      <c r="E49" s="103"/>
      <c r="F49" s="91"/>
      <c r="G49" s="98"/>
      <c r="H49" s="10" t="s">
        <v>26</v>
      </c>
      <c r="I49" s="95"/>
      <c r="J49" s="14">
        <v>24000</v>
      </c>
      <c r="K49" s="15">
        <v>24000</v>
      </c>
      <c r="L49" s="15">
        <v>24000</v>
      </c>
      <c r="M49" s="15">
        <v>24000</v>
      </c>
      <c r="N49" s="15">
        <v>24000</v>
      </c>
      <c r="O49" s="15">
        <v>24000</v>
      </c>
      <c r="P49" s="15">
        <v>24000</v>
      </c>
      <c r="Q49" s="15">
        <f t="shared" si="3"/>
        <v>168000</v>
      </c>
    </row>
    <row r="50" spans="3:17" x14ac:dyDescent="0.25">
      <c r="C50" s="17"/>
      <c r="D50" s="106"/>
      <c r="E50" s="103"/>
      <c r="F50" s="91"/>
      <c r="G50" s="97" t="s">
        <v>30</v>
      </c>
      <c r="H50" s="19" t="s">
        <v>31</v>
      </c>
      <c r="I50" s="95"/>
      <c r="J50" s="20">
        <v>3250</v>
      </c>
      <c r="K50" s="21">
        <v>3250</v>
      </c>
      <c r="L50" s="21">
        <v>3250</v>
      </c>
      <c r="M50" s="21">
        <v>3250</v>
      </c>
      <c r="N50" s="21">
        <v>3250</v>
      </c>
      <c r="O50" s="21">
        <v>3250</v>
      </c>
      <c r="P50" s="21">
        <v>0</v>
      </c>
      <c r="Q50" s="21">
        <f t="shared" si="3"/>
        <v>19500</v>
      </c>
    </row>
    <row r="51" spans="3:17" x14ac:dyDescent="0.25">
      <c r="C51" s="17"/>
      <c r="D51" s="106"/>
      <c r="E51" s="103"/>
      <c r="F51" s="91"/>
      <c r="G51" s="98"/>
      <c r="H51" s="10" t="s">
        <v>32</v>
      </c>
      <c r="I51" s="95"/>
      <c r="J51" s="14">
        <v>3860</v>
      </c>
      <c r="K51" s="15">
        <v>3860</v>
      </c>
      <c r="L51" s="15">
        <v>3860</v>
      </c>
      <c r="M51" s="15">
        <v>3860</v>
      </c>
      <c r="N51" s="15">
        <v>3860</v>
      </c>
      <c r="O51" s="15">
        <v>3860</v>
      </c>
      <c r="P51" s="15">
        <v>3860</v>
      </c>
      <c r="Q51" s="15">
        <f t="shared" si="3"/>
        <v>27020</v>
      </c>
    </row>
    <row r="52" spans="3:17" x14ac:dyDescent="0.25">
      <c r="C52" s="17"/>
      <c r="D52" s="106"/>
      <c r="E52" s="103"/>
      <c r="F52" s="91"/>
      <c r="G52" s="97" t="s">
        <v>33</v>
      </c>
      <c r="H52" s="19" t="s">
        <v>34</v>
      </c>
      <c r="I52" s="95"/>
      <c r="J52" s="20">
        <v>15000</v>
      </c>
      <c r="K52" s="21">
        <v>3000</v>
      </c>
      <c r="L52" s="21">
        <v>3000</v>
      </c>
      <c r="M52" s="21">
        <v>7500</v>
      </c>
      <c r="N52" s="21">
        <v>3000</v>
      </c>
      <c r="O52" s="21">
        <v>3000</v>
      </c>
      <c r="P52" s="21">
        <v>3000</v>
      </c>
      <c r="Q52" s="21">
        <f t="shared" si="3"/>
        <v>37500</v>
      </c>
    </row>
    <row r="53" spans="3:17" x14ac:dyDescent="0.25">
      <c r="C53" s="17"/>
      <c r="D53" s="106"/>
      <c r="E53" s="103"/>
      <c r="F53" s="91"/>
      <c r="G53" s="104"/>
      <c r="H53" s="10" t="s">
        <v>35</v>
      </c>
      <c r="I53" s="95"/>
      <c r="J53" s="14">
        <v>0</v>
      </c>
      <c r="K53" s="15">
        <v>0</v>
      </c>
      <c r="L53" s="15">
        <v>0</v>
      </c>
      <c r="M53" s="15">
        <v>0</v>
      </c>
      <c r="N53" s="15">
        <v>20000</v>
      </c>
      <c r="O53" s="15">
        <v>20000</v>
      </c>
      <c r="P53" s="15">
        <v>0</v>
      </c>
      <c r="Q53" s="15">
        <f t="shared" si="3"/>
        <v>40000</v>
      </c>
    </row>
    <row r="54" spans="3:17" x14ac:dyDescent="0.25">
      <c r="C54" s="17"/>
      <c r="D54" s="106"/>
      <c r="E54" s="103"/>
      <c r="F54" s="91"/>
      <c r="G54" s="98"/>
      <c r="H54" s="19" t="s">
        <v>36</v>
      </c>
      <c r="I54" s="95"/>
      <c r="J54" s="20">
        <v>0</v>
      </c>
      <c r="K54" s="21">
        <v>0</v>
      </c>
      <c r="L54" s="21">
        <v>0</v>
      </c>
      <c r="M54" s="21">
        <v>40000</v>
      </c>
      <c r="N54" s="21">
        <v>0</v>
      </c>
      <c r="O54" s="21">
        <v>0</v>
      </c>
      <c r="P54" s="21">
        <v>40000</v>
      </c>
      <c r="Q54" s="21">
        <f t="shared" si="3"/>
        <v>80000</v>
      </c>
    </row>
    <row r="55" spans="3:17" x14ac:dyDescent="0.25">
      <c r="C55" s="17"/>
      <c r="D55" s="106"/>
      <c r="E55" s="103"/>
      <c r="F55" s="91"/>
      <c r="G55" s="97" t="s">
        <v>37</v>
      </c>
      <c r="H55" s="10" t="s">
        <v>95</v>
      </c>
      <c r="I55" s="95"/>
      <c r="J55" s="14">
        <v>0</v>
      </c>
      <c r="K55" s="15">
        <v>46980</v>
      </c>
      <c r="L55" s="15">
        <v>46980</v>
      </c>
      <c r="M55" s="15">
        <v>46980</v>
      </c>
      <c r="N55" s="15">
        <v>46980</v>
      </c>
      <c r="O55" s="15">
        <v>46980</v>
      </c>
      <c r="P55" s="15">
        <v>46980</v>
      </c>
      <c r="Q55" s="15">
        <f t="shared" si="3"/>
        <v>281880</v>
      </c>
    </row>
    <row r="56" spans="3:17" x14ac:dyDescent="0.25">
      <c r="C56" s="17"/>
      <c r="D56" s="106"/>
      <c r="E56" s="103"/>
      <c r="F56" s="92"/>
      <c r="G56" s="98"/>
      <c r="H56" s="19" t="s">
        <v>96</v>
      </c>
      <c r="I56" s="95"/>
      <c r="J56" s="20">
        <v>4200</v>
      </c>
      <c r="K56" s="21">
        <v>4200</v>
      </c>
      <c r="L56" s="21">
        <v>4200</v>
      </c>
      <c r="M56" s="21">
        <v>4200</v>
      </c>
      <c r="N56" s="21">
        <v>4200</v>
      </c>
      <c r="O56" s="21">
        <v>4200</v>
      </c>
      <c r="P56" s="21">
        <v>4200</v>
      </c>
      <c r="Q56" s="21">
        <f t="shared" si="3"/>
        <v>29400</v>
      </c>
    </row>
    <row r="57" spans="3:17" x14ac:dyDescent="0.25">
      <c r="C57" s="17"/>
      <c r="D57" s="106"/>
      <c r="E57" s="102"/>
      <c r="F57" s="34" t="s">
        <v>97</v>
      </c>
      <c r="G57" s="31" t="s">
        <v>53</v>
      </c>
      <c r="H57" s="10" t="s">
        <v>98</v>
      </c>
      <c r="I57" s="96"/>
      <c r="J57" s="14">
        <v>25000</v>
      </c>
      <c r="K57" s="15">
        <v>25000</v>
      </c>
      <c r="L57" s="15">
        <v>25000</v>
      </c>
      <c r="M57" s="15">
        <v>25000</v>
      </c>
      <c r="N57" s="15">
        <v>25000</v>
      </c>
      <c r="O57" s="15">
        <v>25000</v>
      </c>
      <c r="P57" s="15">
        <v>25000</v>
      </c>
      <c r="Q57" s="15">
        <f t="shared" si="3"/>
        <v>175000</v>
      </c>
    </row>
    <row r="58" spans="3:17" x14ac:dyDescent="0.25">
      <c r="C58" s="17"/>
      <c r="D58" s="106"/>
      <c r="E58" s="101" t="s">
        <v>99</v>
      </c>
      <c r="F58" s="110" t="s">
        <v>18</v>
      </c>
      <c r="G58" s="32" t="s">
        <v>100</v>
      </c>
      <c r="H58" s="19" t="s">
        <v>101</v>
      </c>
      <c r="I58" s="94" t="s">
        <v>102</v>
      </c>
      <c r="J58" s="20">
        <v>60000</v>
      </c>
      <c r="K58" s="21">
        <v>0</v>
      </c>
      <c r="L58" s="21">
        <v>0</v>
      </c>
      <c r="M58" s="21">
        <v>30000</v>
      </c>
      <c r="N58" s="21">
        <v>0</v>
      </c>
      <c r="O58" s="21">
        <v>0</v>
      </c>
      <c r="P58" s="21">
        <v>0</v>
      </c>
      <c r="Q58" s="21">
        <f t="shared" si="3"/>
        <v>90000</v>
      </c>
    </row>
    <row r="59" spans="3:17" x14ac:dyDescent="0.25">
      <c r="C59" s="17"/>
      <c r="D59" s="106"/>
      <c r="E59" s="103"/>
      <c r="F59" s="91"/>
      <c r="G59" s="31" t="s">
        <v>25</v>
      </c>
      <c r="H59" s="10" t="s">
        <v>103</v>
      </c>
      <c r="I59" s="95"/>
      <c r="J59" s="14">
        <v>30000</v>
      </c>
      <c r="K59" s="15">
        <v>0</v>
      </c>
      <c r="L59" s="15">
        <v>0</v>
      </c>
      <c r="M59" s="15">
        <v>15000</v>
      </c>
      <c r="N59" s="15">
        <v>0</v>
      </c>
      <c r="O59" s="15">
        <v>0</v>
      </c>
      <c r="P59" s="15">
        <v>0</v>
      </c>
      <c r="Q59" s="15">
        <f t="shared" si="3"/>
        <v>45000</v>
      </c>
    </row>
    <row r="60" spans="3:17" x14ac:dyDescent="0.25">
      <c r="C60" s="17"/>
      <c r="D60" s="106"/>
      <c r="E60" s="103"/>
      <c r="F60" s="91"/>
      <c r="G60" s="32" t="s">
        <v>33</v>
      </c>
      <c r="H60" s="19" t="s">
        <v>104</v>
      </c>
      <c r="I60" s="95"/>
      <c r="J60" s="20">
        <v>15000</v>
      </c>
      <c r="K60" s="21">
        <v>0</v>
      </c>
      <c r="L60" s="21">
        <v>0</v>
      </c>
      <c r="M60" s="21">
        <v>7500</v>
      </c>
      <c r="N60" s="21">
        <v>0</v>
      </c>
      <c r="O60" s="21">
        <v>0</v>
      </c>
      <c r="P60" s="21">
        <v>0</v>
      </c>
      <c r="Q60" s="21">
        <f t="shared" si="3"/>
        <v>22500</v>
      </c>
    </row>
    <row r="61" spans="3:17" x14ac:dyDescent="0.25">
      <c r="C61" s="17"/>
      <c r="D61" s="106"/>
      <c r="E61" s="103"/>
      <c r="F61" s="91"/>
      <c r="G61" s="108" t="s">
        <v>37</v>
      </c>
      <c r="H61" s="10" t="s">
        <v>105</v>
      </c>
      <c r="I61" s="95"/>
      <c r="J61" s="14">
        <v>43200</v>
      </c>
      <c r="K61" s="15">
        <v>0</v>
      </c>
      <c r="L61" s="15">
        <v>0</v>
      </c>
      <c r="M61" s="15">
        <v>21600</v>
      </c>
      <c r="N61" s="15">
        <v>0</v>
      </c>
      <c r="O61" s="15">
        <v>0</v>
      </c>
      <c r="P61" s="15">
        <v>0</v>
      </c>
      <c r="Q61" s="15">
        <f t="shared" si="3"/>
        <v>64800</v>
      </c>
    </row>
    <row r="62" spans="3:17" x14ac:dyDescent="0.25">
      <c r="C62" s="17"/>
      <c r="D62" s="106"/>
      <c r="E62" s="102"/>
      <c r="F62" s="92"/>
      <c r="G62" s="109"/>
      <c r="H62" s="19" t="s">
        <v>106</v>
      </c>
      <c r="I62" s="96"/>
      <c r="J62" s="20">
        <v>28400</v>
      </c>
      <c r="K62" s="21">
        <v>0</v>
      </c>
      <c r="L62" s="21">
        <v>0</v>
      </c>
      <c r="M62" s="21">
        <v>14200</v>
      </c>
      <c r="N62" s="21">
        <v>0</v>
      </c>
      <c r="O62" s="21">
        <v>0</v>
      </c>
      <c r="P62" s="21">
        <v>0</v>
      </c>
      <c r="Q62" s="21">
        <f t="shared" si="3"/>
        <v>42600</v>
      </c>
    </row>
    <row r="63" spans="3:17" x14ac:dyDescent="0.25">
      <c r="C63" s="17"/>
      <c r="D63" s="106"/>
      <c r="E63" s="101" t="s">
        <v>107</v>
      </c>
      <c r="F63" s="90" t="s">
        <v>18</v>
      </c>
      <c r="G63" s="31" t="s">
        <v>100</v>
      </c>
      <c r="H63" s="10" t="s">
        <v>108</v>
      </c>
      <c r="I63" s="94" t="s">
        <v>109</v>
      </c>
      <c r="J63" s="14">
        <v>45000</v>
      </c>
      <c r="K63" s="15">
        <v>0</v>
      </c>
      <c r="L63" s="15">
        <v>0</v>
      </c>
      <c r="M63" s="15">
        <v>45000</v>
      </c>
      <c r="N63" s="15">
        <v>0</v>
      </c>
      <c r="O63" s="15">
        <v>0</v>
      </c>
      <c r="P63" s="15">
        <v>0</v>
      </c>
      <c r="Q63" s="15">
        <f t="shared" si="3"/>
        <v>90000</v>
      </c>
    </row>
    <row r="64" spans="3:17" x14ac:dyDescent="0.25">
      <c r="C64" s="17"/>
      <c r="D64" s="106"/>
      <c r="E64" s="103"/>
      <c r="F64" s="91"/>
      <c r="G64" s="32" t="s">
        <v>25</v>
      </c>
      <c r="H64" s="19" t="s">
        <v>110</v>
      </c>
      <c r="I64" s="95"/>
      <c r="J64" s="20">
        <v>22500</v>
      </c>
      <c r="K64" s="21">
        <v>0</v>
      </c>
      <c r="L64" s="21">
        <v>0</v>
      </c>
      <c r="M64" s="21">
        <v>22500</v>
      </c>
      <c r="N64" s="21">
        <v>0</v>
      </c>
      <c r="O64" s="21">
        <v>0</v>
      </c>
      <c r="P64" s="21">
        <v>0</v>
      </c>
      <c r="Q64" s="21">
        <f t="shared" si="3"/>
        <v>45000</v>
      </c>
    </row>
    <row r="65" spans="3:17" ht="24" x14ac:dyDescent="0.25">
      <c r="C65" s="17"/>
      <c r="D65" s="106"/>
      <c r="E65" s="103"/>
      <c r="F65" s="91"/>
      <c r="G65" s="31" t="s">
        <v>111</v>
      </c>
      <c r="H65" s="10" t="s">
        <v>112</v>
      </c>
      <c r="I65" s="95"/>
      <c r="J65" s="14">
        <v>66000</v>
      </c>
      <c r="K65" s="15">
        <v>0</v>
      </c>
      <c r="L65" s="15">
        <v>0</v>
      </c>
      <c r="M65" s="15">
        <v>66000</v>
      </c>
      <c r="N65" s="15">
        <v>0</v>
      </c>
      <c r="O65" s="15">
        <v>0</v>
      </c>
      <c r="P65" s="15">
        <v>0</v>
      </c>
      <c r="Q65" s="15">
        <f t="shared" si="3"/>
        <v>132000</v>
      </c>
    </row>
    <row r="66" spans="3:17" x14ac:dyDescent="0.25">
      <c r="C66" s="17"/>
      <c r="D66" s="106"/>
      <c r="E66" s="103"/>
      <c r="F66" s="91"/>
      <c r="G66" s="97" t="s">
        <v>37</v>
      </c>
      <c r="H66" s="19" t="s">
        <v>113</v>
      </c>
      <c r="I66" s="95"/>
      <c r="J66" s="20">
        <v>29100</v>
      </c>
      <c r="K66" s="21">
        <v>0</v>
      </c>
      <c r="L66" s="21">
        <v>0</v>
      </c>
      <c r="M66" s="21">
        <v>29100</v>
      </c>
      <c r="N66" s="21">
        <v>0</v>
      </c>
      <c r="O66" s="21">
        <v>0</v>
      </c>
      <c r="P66" s="21">
        <v>0</v>
      </c>
      <c r="Q66" s="21">
        <f t="shared" si="3"/>
        <v>58200</v>
      </c>
    </row>
    <row r="67" spans="3:17" x14ac:dyDescent="0.25">
      <c r="C67" s="17"/>
      <c r="D67" s="106"/>
      <c r="E67" s="103"/>
      <c r="F67" s="93"/>
      <c r="G67" s="98"/>
      <c r="H67" s="10" t="s">
        <v>114</v>
      </c>
      <c r="I67" s="95"/>
      <c r="J67" s="14">
        <v>11400</v>
      </c>
      <c r="K67" s="15">
        <v>0</v>
      </c>
      <c r="L67" s="15">
        <v>0</v>
      </c>
      <c r="M67" s="15">
        <v>11400</v>
      </c>
      <c r="N67" s="15">
        <v>0</v>
      </c>
      <c r="O67" s="15">
        <v>0</v>
      </c>
      <c r="P67" s="15">
        <v>0</v>
      </c>
      <c r="Q67" s="15">
        <f t="shared" si="3"/>
        <v>22800</v>
      </c>
    </row>
    <row r="68" spans="3:17" x14ac:dyDescent="0.25">
      <c r="C68" s="17"/>
      <c r="D68" s="106"/>
      <c r="E68" s="102"/>
      <c r="F68" s="38" t="s">
        <v>97</v>
      </c>
      <c r="G68" s="32" t="s">
        <v>53</v>
      </c>
      <c r="H68" s="19" t="s">
        <v>115</v>
      </c>
      <c r="I68" s="96"/>
      <c r="J68" s="20">
        <v>0</v>
      </c>
      <c r="K68" s="21">
        <v>0</v>
      </c>
      <c r="L68" s="21">
        <v>0</v>
      </c>
      <c r="M68" s="21">
        <v>100000</v>
      </c>
      <c r="N68" s="21">
        <v>0</v>
      </c>
      <c r="O68" s="21">
        <v>0</v>
      </c>
      <c r="P68" s="21">
        <v>0</v>
      </c>
      <c r="Q68" s="21">
        <f t="shared" si="3"/>
        <v>100000</v>
      </c>
    </row>
    <row r="69" spans="3:17" x14ac:dyDescent="0.25">
      <c r="C69" s="17"/>
      <c r="D69" s="106"/>
      <c r="E69" s="101" t="s">
        <v>116</v>
      </c>
      <c r="F69" s="37" t="s">
        <v>18</v>
      </c>
      <c r="G69" s="31" t="s">
        <v>37</v>
      </c>
      <c r="H69" s="10" t="s">
        <v>117</v>
      </c>
      <c r="I69" s="94" t="s">
        <v>118</v>
      </c>
      <c r="J69" s="14">
        <v>2000</v>
      </c>
      <c r="K69" s="15">
        <v>5500</v>
      </c>
      <c r="L69" s="15">
        <v>5500</v>
      </c>
      <c r="M69" s="15">
        <v>5500</v>
      </c>
      <c r="N69" s="15">
        <v>5500</v>
      </c>
      <c r="O69" s="15">
        <v>3000</v>
      </c>
      <c r="P69" s="15">
        <v>0</v>
      </c>
      <c r="Q69" s="15">
        <f t="shared" si="3"/>
        <v>27000</v>
      </c>
    </row>
    <row r="70" spans="3:17" x14ac:dyDescent="0.25">
      <c r="C70" s="17"/>
      <c r="D70" s="106"/>
      <c r="E70" s="102"/>
      <c r="F70" s="38" t="s">
        <v>46</v>
      </c>
      <c r="G70" s="32" t="s">
        <v>25</v>
      </c>
      <c r="H70" s="19" t="s">
        <v>119</v>
      </c>
      <c r="I70" s="96"/>
      <c r="J70" s="20">
        <v>6000</v>
      </c>
      <c r="K70" s="21">
        <v>16500</v>
      </c>
      <c r="L70" s="21">
        <v>16500</v>
      </c>
      <c r="M70" s="21">
        <v>16500</v>
      </c>
      <c r="N70" s="21">
        <v>16500</v>
      </c>
      <c r="O70" s="21">
        <v>9000</v>
      </c>
      <c r="P70" s="21">
        <v>0</v>
      </c>
      <c r="Q70" s="21">
        <f t="shared" si="3"/>
        <v>81000</v>
      </c>
    </row>
    <row r="71" spans="3:17" x14ac:dyDescent="0.25">
      <c r="C71" s="17"/>
      <c r="D71" s="106"/>
      <c r="E71" s="101" t="s">
        <v>120</v>
      </c>
      <c r="F71" s="90" t="s">
        <v>18</v>
      </c>
      <c r="G71" s="31" t="s">
        <v>19</v>
      </c>
      <c r="H71" s="10" t="s">
        <v>121</v>
      </c>
      <c r="I71" s="94" t="s">
        <v>122</v>
      </c>
      <c r="J71" s="14">
        <v>18000</v>
      </c>
      <c r="K71" s="15">
        <v>0</v>
      </c>
      <c r="L71" s="15">
        <v>0</v>
      </c>
      <c r="M71" s="15">
        <v>18000</v>
      </c>
      <c r="N71" s="15">
        <v>0</v>
      </c>
      <c r="O71" s="15">
        <v>0</v>
      </c>
      <c r="P71" s="15">
        <v>0</v>
      </c>
      <c r="Q71" s="15">
        <f t="shared" si="3"/>
        <v>36000</v>
      </c>
    </row>
    <row r="72" spans="3:17" x14ac:dyDescent="0.25">
      <c r="C72" s="17"/>
      <c r="D72" s="106"/>
      <c r="E72" s="103"/>
      <c r="F72" s="91"/>
      <c r="G72" s="32" t="s">
        <v>100</v>
      </c>
      <c r="H72" s="19" t="s">
        <v>123</v>
      </c>
      <c r="I72" s="95"/>
      <c r="J72" s="20">
        <v>60000</v>
      </c>
      <c r="K72" s="21">
        <v>5000</v>
      </c>
      <c r="L72" s="21">
        <v>5000</v>
      </c>
      <c r="M72" s="21">
        <v>5000</v>
      </c>
      <c r="N72" s="21">
        <v>5000</v>
      </c>
      <c r="O72" s="21">
        <v>15000</v>
      </c>
      <c r="P72" s="21">
        <v>0</v>
      </c>
      <c r="Q72" s="21">
        <f t="shared" si="3"/>
        <v>95000</v>
      </c>
    </row>
    <row r="73" spans="3:17" x14ac:dyDescent="0.25">
      <c r="C73" s="17"/>
      <c r="D73" s="106"/>
      <c r="E73" s="103"/>
      <c r="F73" s="91"/>
      <c r="G73" s="31" t="s">
        <v>33</v>
      </c>
      <c r="H73" s="10" t="s">
        <v>124</v>
      </c>
      <c r="I73" s="95"/>
      <c r="J73" s="14">
        <v>1500</v>
      </c>
      <c r="K73" s="15">
        <v>1500</v>
      </c>
      <c r="L73" s="15">
        <v>1500</v>
      </c>
      <c r="M73" s="15">
        <v>1500</v>
      </c>
      <c r="N73" s="15">
        <v>1500</v>
      </c>
      <c r="O73" s="15">
        <v>1500</v>
      </c>
      <c r="P73" s="15">
        <v>1500</v>
      </c>
      <c r="Q73" s="15">
        <f t="shared" si="3"/>
        <v>10500</v>
      </c>
    </row>
    <row r="74" spans="3:17" ht="24" x14ac:dyDescent="0.25">
      <c r="C74" s="17"/>
      <c r="D74" s="106"/>
      <c r="E74" s="103"/>
      <c r="F74" s="91"/>
      <c r="G74" s="32" t="s">
        <v>111</v>
      </c>
      <c r="H74" s="19" t="s">
        <v>125</v>
      </c>
      <c r="I74" s="95"/>
      <c r="J74" s="20">
        <v>13200</v>
      </c>
      <c r="K74" s="21">
        <v>0</v>
      </c>
      <c r="L74" s="21">
        <v>0</v>
      </c>
      <c r="M74" s="21">
        <v>0</v>
      </c>
      <c r="N74" s="21">
        <v>0</v>
      </c>
      <c r="O74" s="21">
        <v>13200</v>
      </c>
      <c r="P74" s="21">
        <v>0</v>
      </c>
      <c r="Q74" s="21">
        <f t="shared" si="3"/>
        <v>26400</v>
      </c>
    </row>
    <row r="75" spans="3:17" x14ac:dyDescent="0.25">
      <c r="C75" s="17"/>
      <c r="D75" s="106"/>
      <c r="E75" s="102"/>
      <c r="F75" s="92"/>
      <c r="G75" s="31" t="s">
        <v>37</v>
      </c>
      <c r="H75" s="10" t="s">
        <v>105</v>
      </c>
      <c r="I75" s="96"/>
      <c r="J75" s="14">
        <v>10800</v>
      </c>
      <c r="K75" s="15">
        <v>0</v>
      </c>
      <c r="L75" s="15">
        <v>0</v>
      </c>
      <c r="M75" s="15">
        <v>0</v>
      </c>
      <c r="N75" s="15">
        <v>0</v>
      </c>
      <c r="O75" s="15">
        <v>10800</v>
      </c>
      <c r="P75" s="15">
        <v>0</v>
      </c>
      <c r="Q75" s="15">
        <f t="shared" si="3"/>
        <v>21600</v>
      </c>
    </row>
    <row r="76" spans="3:17" x14ac:dyDescent="0.25">
      <c r="C76" s="17"/>
      <c r="D76" s="106"/>
      <c r="E76" s="101" t="s">
        <v>126</v>
      </c>
      <c r="F76" s="90" t="s">
        <v>18</v>
      </c>
      <c r="G76" s="32" t="s">
        <v>19</v>
      </c>
      <c r="H76" s="19" t="s">
        <v>127</v>
      </c>
      <c r="I76" s="94" t="s">
        <v>128</v>
      </c>
      <c r="J76" s="20">
        <v>40000</v>
      </c>
      <c r="K76" s="21">
        <v>110000</v>
      </c>
      <c r="L76" s="21">
        <v>110000</v>
      </c>
      <c r="M76" s="21">
        <v>110000</v>
      </c>
      <c r="N76" s="21">
        <v>110000</v>
      </c>
      <c r="O76" s="21">
        <v>60000</v>
      </c>
      <c r="P76" s="21">
        <v>0</v>
      </c>
      <c r="Q76" s="21">
        <f t="shared" si="3"/>
        <v>540000</v>
      </c>
    </row>
    <row r="77" spans="3:17" ht="24" x14ac:dyDescent="0.25">
      <c r="C77" s="17"/>
      <c r="D77" s="106"/>
      <c r="E77" s="103"/>
      <c r="F77" s="93"/>
      <c r="G77" s="31" t="s">
        <v>111</v>
      </c>
      <c r="H77" s="10" t="s">
        <v>129</v>
      </c>
      <c r="I77" s="95"/>
      <c r="J77" s="14">
        <v>50000</v>
      </c>
      <c r="K77" s="15">
        <v>137500</v>
      </c>
      <c r="L77" s="15">
        <v>137500</v>
      </c>
      <c r="M77" s="15">
        <v>137500</v>
      </c>
      <c r="N77" s="15">
        <v>137500</v>
      </c>
      <c r="O77" s="15">
        <v>75000</v>
      </c>
      <c r="P77" s="15">
        <v>0</v>
      </c>
      <c r="Q77" s="15">
        <f t="shared" si="3"/>
        <v>675000</v>
      </c>
    </row>
    <row r="78" spans="3:17" x14ac:dyDescent="0.25">
      <c r="C78" s="17"/>
      <c r="D78" s="106"/>
      <c r="E78" s="102"/>
      <c r="F78" s="38" t="s">
        <v>46</v>
      </c>
      <c r="G78" s="32" t="s">
        <v>25</v>
      </c>
      <c r="H78" s="19" t="s">
        <v>130</v>
      </c>
      <c r="I78" s="96"/>
      <c r="J78" s="20">
        <v>89600</v>
      </c>
      <c r="K78" s="21">
        <v>246400</v>
      </c>
      <c r="L78" s="21">
        <v>246400</v>
      </c>
      <c r="M78" s="21">
        <v>246400</v>
      </c>
      <c r="N78" s="21">
        <v>246400</v>
      </c>
      <c r="O78" s="21">
        <v>134400</v>
      </c>
      <c r="P78" s="21">
        <v>0</v>
      </c>
      <c r="Q78" s="21">
        <f t="shared" si="3"/>
        <v>1209600</v>
      </c>
    </row>
    <row r="79" spans="3:17" ht="24" x14ac:dyDescent="0.25">
      <c r="C79" s="17"/>
      <c r="D79" s="106"/>
      <c r="E79" s="9" t="s">
        <v>131</v>
      </c>
      <c r="F79" s="39" t="s">
        <v>18</v>
      </c>
      <c r="G79" s="31" t="s">
        <v>111</v>
      </c>
      <c r="H79" s="10" t="s">
        <v>132</v>
      </c>
      <c r="I79" s="72" t="s">
        <v>133</v>
      </c>
      <c r="J79" s="14">
        <v>0</v>
      </c>
      <c r="K79" s="15">
        <v>30000</v>
      </c>
      <c r="L79" s="15">
        <v>60000</v>
      </c>
      <c r="M79" s="15">
        <v>60000</v>
      </c>
      <c r="N79" s="15">
        <v>90000</v>
      </c>
      <c r="O79" s="15">
        <v>60000</v>
      </c>
      <c r="P79" s="15">
        <v>0</v>
      </c>
      <c r="Q79" s="15">
        <f t="shared" si="3"/>
        <v>300000</v>
      </c>
    </row>
    <row r="80" spans="3:17" x14ac:dyDescent="0.25">
      <c r="C80" s="17"/>
      <c r="D80" s="107"/>
      <c r="E80" s="18" t="s">
        <v>134</v>
      </c>
      <c r="F80" s="36" t="s">
        <v>18</v>
      </c>
      <c r="G80" s="32" t="s">
        <v>33</v>
      </c>
      <c r="H80" s="19" t="s">
        <v>60</v>
      </c>
      <c r="I80" s="71" t="s">
        <v>135</v>
      </c>
      <c r="J80" s="20">
        <v>0</v>
      </c>
      <c r="K80" s="21">
        <v>0</v>
      </c>
      <c r="L80" s="21">
        <v>0</v>
      </c>
      <c r="M80" s="21">
        <v>0</v>
      </c>
      <c r="N80" s="21">
        <v>0</v>
      </c>
      <c r="O80" s="21">
        <v>0</v>
      </c>
      <c r="P80" s="21">
        <v>250000</v>
      </c>
      <c r="Q80" s="21">
        <f t="shared" si="3"/>
        <v>250000</v>
      </c>
    </row>
    <row r="81" spans="3:17" x14ac:dyDescent="0.25">
      <c r="C81" s="17"/>
      <c r="D81" s="105" t="s">
        <v>136</v>
      </c>
      <c r="E81" s="101" t="s">
        <v>137</v>
      </c>
      <c r="F81" s="37" t="s">
        <v>18</v>
      </c>
      <c r="G81" s="31" t="s">
        <v>33</v>
      </c>
      <c r="H81" s="10" t="s">
        <v>138</v>
      </c>
      <c r="I81" s="94" t="s">
        <v>139</v>
      </c>
      <c r="J81" s="14">
        <v>50000</v>
      </c>
      <c r="K81" s="15">
        <v>0</v>
      </c>
      <c r="L81" s="15">
        <v>0</v>
      </c>
      <c r="M81" s="15">
        <v>0</v>
      </c>
      <c r="N81" s="15">
        <v>0</v>
      </c>
      <c r="O81" s="15">
        <v>0</v>
      </c>
      <c r="P81" s="15">
        <v>0</v>
      </c>
      <c r="Q81" s="15">
        <f t="shared" si="3"/>
        <v>50000</v>
      </c>
    </row>
    <row r="82" spans="3:17" x14ac:dyDescent="0.25">
      <c r="C82" s="17"/>
      <c r="D82" s="106"/>
      <c r="E82" s="102"/>
      <c r="F82" s="38" t="s">
        <v>97</v>
      </c>
      <c r="G82" s="32" t="s">
        <v>53</v>
      </c>
      <c r="H82" s="19" t="s">
        <v>140</v>
      </c>
      <c r="I82" s="96"/>
      <c r="J82" s="20">
        <v>50000</v>
      </c>
      <c r="K82" s="21">
        <v>50000</v>
      </c>
      <c r="L82" s="21">
        <v>50000</v>
      </c>
      <c r="M82" s="21">
        <v>50000</v>
      </c>
      <c r="N82" s="21">
        <v>0</v>
      </c>
      <c r="O82" s="21">
        <v>0</v>
      </c>
      <c r="P82" s="21">
        <v>0</v>
      </c>
      <c r="Q82" s="21">
        <f t="shared" si="3"/>
        <v>200000</v>
      </c>
    </row>
    <row r="83" spans="3:17" x14ac:dyDescent="0.25">
      <c r="C83" s="17"/>
      <c r="D83" s="106"/>
      <c r="E83" s="101" t="s">
        <v>141</v>
      </c>
      <c r="F83" s="90" t="s">
        <v>46</v>
      </c>
      <c r="G83" s="31" t="s">
        <v>19</v>
      </c>
      <c r="H83" s="10" t="s">
        <v>142</v>
      </c>
      <c r="I83" s="94" t="s">
        <v>143</v>
      </c>
      <c r="J83" s="14">
        <v>120000</v>
      </c>
      <c r="K83" s="15">
        <v>0</v>
      </c>
      <c r="L83" s="15">
        <v>0</v>
      </c>
      <c r="M83" s="15">
        <v>0</v>
      </c>
      <c r="N83" s="15">
        <v>0</v>
      </c>
      <c r="O83" s="15">
        <v>0</v>
      </c>
      <c r="P83" s="15">
        <v>0</v>
      </c>
      <c r="Q83" s="15">
        <f t="shared" si="3"/>
        <v>120000</v>
      </c>
    </row>
    <row r="84" spans="3:17" x14ac:dyDescent="0.25">
      <c r="C84" s="17"/>
      <c r="D84" s="106"/>
      <c r="E84" s="103"/>
      <c r="F84" s="91"/>
      <c r="G84" s="97" t="s">
        <v>25</v>
      </c>
      <c r="H84" s="19" t="s">
        <v>144</v>
      </c>
      <c r="I84" s="95"/>
      <c r="J84" s="20">
        <v>43200</v>
      </c>
      <c r="K84" s="21">
        <v>43200</v>
      </c>
      <c r="L84" s="21">
        <v>43200</v>
      </c>
      <c r="M84" s="21">
        <v>43200</v>
      </c>
      <c r="N84" s="21">
        <v>43200</v>
      </c>
      <c r="O84" s="21">
        <v>43200</v>
      </c>
      <c r="P84" s="21">
        <v>43200</v>
      </c>
      <c r="Q84" s="21">
        <f t="shared" si="3"/>
        <v>302400</v>
      </c>
    </row>
    <row r="85" spans="3:17" x14ac:dyDescent="0.25">
      <c r="C85" s="17"/>
      <c r="D85" s="112"/>
      <c r="E85" s="102"/>
      <c r="F85" s="93"/>
      <c r="G85" s="98"/>
      <c r="H85" s="10" t="s">
        <v>145</v>
      </c>
      <c r="I85" s="96"/>
      <c r="J85" s="14">
        <v>0</v>
      </c>
      <c r="K85" s="15">
        <f>25200-33.3333</f>
        <v>25166.666700000002</v>
      </c>
      <c r="L85" s="15">
        <f t="shared" ref="L85:P85" si="4">25200-33.3333</f>
        <v>25166.666700000002</v>
      </c>
      <c r="M85" s="15">
        <f t="shared" si="4"/>
        <v>25166.666700000002</v>
      </c>
      <c r="N85" s="15">
        <f t="shared" si="4"/>
        <v>25166.666700000002</v>
      </c>
      <c r="O85" s="15">
        <f t="shared" si="4"/>
        <v>25166.666700000002</v>
      </c>
      <c r="P85" s="15">
        <f t="shared" si="4"/>
        <v>25166.666700000002</v>
      </c>
      <c r="Q85" s="15">
        <f t="shared" si="3"/>
        <v>151000.00020000001</v>
      </c>
    </row>
    <row r="86" spans="3:17" x14ac:dyDescent="0.25">
      <c r="C86" s="17"/>
      <c r="D86" s="111" t="s">
        <v>146</v>
      </c>
      <c r="E86" s="101" t="s">
        <v>147</v>
      </c>
      <c r="F86" s="110" t="s">
        <v>18</v>
      </c>
      <c r="G86" s="32" t="s">
        <v>100</v>
      </c>
      <c r="H86" s="19" t="s">
        <v>148</v>
      </c>
      <c r="I86" s="94" t="s">
        <v>149</v>
      </c>
      <c r="J86" s="20">
        <v>45000</v>
      </c>
      <c r="K86" s="21">
        <v>0</v>
      </c>
      <c r="L86" s="21">
        <v>0</v>
      </c>
      <c r="M86" s="21">
        <v>0</v>
      </c>
      <c r="N86" s="21">
        <v>0</v>
      </c>
      <c r="O86" s="21">
        <v>0</v>
      </c>
      <c r="P86" s="21">
        <v>0</v>
      </c>
      <c r="Q86" s="21">
        <f t="shared" si="3"/>
        <v>45000</v>
      </c>
    </row>
    <row r="87" spans="3:17" x14ac:dyDescent="0.25">
      <c r="C87" s="17"/>
      <c r="D87" s="106"/>
      <c r="E87" s="103"/>
      <c r="F87" s="91"/>
      <c r="G87" s="31" t="s">
        <v>25</v>
      </c>
      <c r="H87" s="10" t="s">
        <v>150</v>
      </c>
      <c r="I87" s="95"/>
      <c r="J87" s="14">
        <v>3750</v>
      </c>
      <c r="K87" s="15">
        <v>0</v>
      </c>
      <c r="L87" s="15">
        <v>0</v>
      </c>
      <c r="M87" s="15">
        <v>0</v>
      </c>
      <c r="N87" s="15">
        <v>0</v>
      </c>
      <c r="O87" s="15">
        <v>0</v>
      </c>
      <c r="P87" s="15">
        <v>0</v>
      </c>
      <c r="Q87" s="15">
        <f t="shared" si="3"/>
        <v>3750</v>
      </c>
    </row>
    <row r="88" spans="3:17" x14ac:dyDescent="0.25">
      <c r="C88" s="17"/>
      <c r="D88" s="106"/>
      <c r="E88" s="103"/>
      <c r="F88" s="91"/>
      <c r="G88" s="32" t="s">
        <v>33</v>
      </c>
      <c r="H88" s="19" t="s">
        <v>124</v>
      </c>
      <c r="I88" s="95"/>
      <c r="J88" s="20">
        <v>7500</v>
      </c>
      <c r="K88" s="21">
        <v>0</v>
      </c>
      <c r="L88" s="21">
        <v>0</v>
      </c>
      <c r="M88" s="21">
        <v>0</v>
      </c>
      <c r="N88" s="21">
        <v>0</v>
      </c>
      <c r="O88" s="21">
        <v>0</v>
      </c>
      <c r="P88" s="21">
        <v>0</v>
      </c>
      <c r="Q88" s="21">
        <f t="shared" si="3"/>
        <v>7500</v>
      </c>
    </row>
    <row r="89" spans="3:17" x14ac:dyDescent="0.25">
      <c r="C89" s="17"/>
      <c r="D89" s="106"/>
      <c r="E89" s="102"/>
      <c r="F89" s="92"/>
      <c r="G89" s="31" t="s">
        <v>37</v>
      </c>
      <c r="H89" s="10" t="s">
        <v>151</v>
      </c>
      <c r="I89" s="96"/>
      <c r="J89" s="14">
        <v>10800</v>
      </c>
      <c r="K89" s="15">
        <v>0</v>
      </c>
      <c r="L89" s="15">
        <v>0</v>
      </c>
      <c r="M89" s="15">
        <v>0</v>
      </c>
      <c r="N89" s="15">
        <v>0</v>
      </c>
      <c r="O89" s="15">
        <v>0</v>
      </c>
      <c r="P89" s="15">
        <v>0</v>
      </c>
      <c r="Q89" s="15">
        <f t="shared" si="3"/>
        <v>10800</v>
      </c>
    </row>
    <row r="90" spans="3:17" x14ac:dyDescent="0.25">
      <c r="C90" s="17"/>
      <c r="D90" s="106"/>
      <c r="E90" s="18" t="s">
        <v>152</v>
      </c>
      <c r="F90" s="36" t="s">
        <v>18</v>
      </c>
      <c r="G90" s="32" t="s">
        <v>33</v>
      </c>
      <c r="H90" s="19" t="s">
        <v>153</v>
      </c>
      <c r="I90" s="71" t="s">
        <v>154</v>
      </c>
      <c r="J90" s="20">
        <v>15000</v>
      </c>
      <c r="K90" s="21">
        <v>15000</v>
      </c>
      <c r="L90" s="21">
        <v>0</v>
      </c>
      <c r="M90" s="21">
        <v>0</v>
      </c>
      <c r="N90" s="21">
        <v>0</v>
      </c>
      <c r="O90" s="21">
        <v>0</v>
      </c>
      <c r="P90" s="21">
        <v>0</v>
      </c>
      <c r="Q90" s="21">
        <f t="shared" si="3"/>
        <v>30000</v>
      </c>
    </row>
    <row r="91" spans="3:17" x14ac:dyDescent="0.25">
      <c r="C91" s="17"/>
      <c r="D91" s="106"/>
      <c r="E91" s="101" t="s">
        <v>155</v>
      </c>
      <c r="F91" s="90" t="s">
        <v>18</v>
      </c>
      <c r="G91" s="31" t="s">
        <v>19</v>
      </c>
      <c r="H91" s="10" t="s">
        <v>156</v>
      </c>
      <c r="I91" s="94" t="s">
        <v>157</v>
      </c>
      <c r="J91" s="14">
        <v>0</v>
      </c>
      <c r="K91" s="15">
        <v>10000</v>
      </c>
      <c r="L91" s="15">
        <v>0</v>
      </c>
      <c r="M91" s="15">
        <v>0</v>
      </c>
      <c r="N91" s="15">
        <v>0</v>
      </c>
      <c r="O91" s="15">
        <v>0</v>
      </c>
      <c r="P91" s="15">
        <v>0</v>
      </c>
      <c r="Q91" s="15">
        <f t="shared" si="3"/>
        <v>10000</v>
      </c>
    </row>
    <row r="92" spans="3:17" ht="24" x14ac:dyDescent="0.25">
      <c r="C92" s="17"/>
      <c r="D92" s="106"/>
      <c r="E92" s="103"/>
      <c r="F92" s="91"/>
      <c r="G92" s="32" t="s">
        <v>111</v>
      </c>
      <c r="H92" s="19" t="s">
        <v>158</v>
      </c>
      <c r="I92" s="95"/>
      <c r="J92" s="20">
        <v>0</v>
      </c>
      <c r="K92" s="21">
        <v>50400</v>
      </c>
      <c r="L92" s="21">
        <v>0</v>
      </c>
      <c r="M92" s="21">
        <v>0</v>
      </c>
      <c r="N92" s="21">
        <v>0</v>
      </c>
      <c r="O92" s="21">
        <v>0</v>
      </c>
      <c r="P92" s="21">
        <v>0</v>
      </c>
      <c r="Q92" s="21">
        <f t="shared" si="3"/>
        <v>50400</v>
      </c>
    </row>
    <row r="93" spans="3:17" x14ac:dyDescent="0.25">
      <c r="C93" s="17"/>
      <c r="D93" s="106"/>
      <c r="E93" s="102"/>
      <c r="F93" s="92"/>
      <c r="G93" s="31" t="s">
        <v>37</v>
      </c>
      <c r="H93" s="10" t="s">
        <v>159</v>
      </c>
      <c r="I93" s="96"/>
      <c r="J93" s="14">
        <v>0</v>
      </c>
      <c r="K93" s="15">
        <v>4800</v>
      </c>
      <c r="L93" s="15">
        <v>0</v>
      </c>
      <c r="M93" s="15">
        <v>0</v>
      </c>
      <c r="N93" s="15">
        <v>0</v>
      </c>
      <c r="O93" s="15">
        <v>0</v>
      </c>
      <c r="P93" s="15">
        <v>0</v>
      </c>
      <c r="Q93" s="15">
        <f t="shared" si="3"/>
        <v>4800</v>
      </c>
    </row>
    <row r="94" spans="3:17" x14ac:dyDescent="0.25">
      <c r="C94" s="17"/>
      <c r="D94" s="106"/>
      <c r="E94" s="101" t="s">
        <v>160</v>
      </c>
      <c r="F94" s="38" t="s">
        <v>18</v>
      </c>
      <c r="G94" s="32" t="s">
        <v>33</v>
      </c>
      <c r="H94" s="19" t="s">
        <v>161</v>
      </c>
      <c r="I94" s="94" t="s">
        <v>162</v>
      </c>
      <c r="J94" s="20">
        <v>35000</v>
      </c>
      <c r="K94" s="21">
        <v>35000</v>
      </c>
      <c r="L94" s="21">
        <v>0</v>
      </c>
      <c r="M94" s="21">
        <v>0</v>
      </c>
      <c r="N94" s="21">
        <v>0</v>
      </c>
      <c r="O94" s="21">
        <v>0</v>
      </c>
      <c r="P94" s="21">
        <v>0</v>
      </c>
      <c r="Q94" s="21">
        <f t="shared" si="3"/>
        <v>70000</v>
      </c>
    </row>
    <row r="95" spans="3:17" x14ac:dyDescent="0.25">
      <c r="C95" s="17"/>
      <c r="D95" s="106"/>
      <c r="E95" s="102"/>
      <c r="F95" s="37" t="s">
        <v>97</v>
      </c>
      <c r="G95" s="31" t="s">
        <v>53</v>
      </c>
      <c r="H95" s="10" t="s">
        <v>163</v>
      </c>
      <c r="I95" s="96"/>
      <c r="J95" s="14">
        <v>25000</v>
      </c>
      <c r="K95" s="15">
        <v>25000</v>
      </c>
      <c r="L95" s="15">
        <v>0</v>
      </c>
      <c r="M95" s="15">
        <v>0</v>
      </c>
      <c r="N95" s="15">
        <v>0</v>
      </c>
      <c r="O95" s="15">
        <v>0</v>
      </c>
      <c r="P95" s="15">
        <v>0</v>
      </c>
      <c r="Q95" s="15">
        <f t="shared" si="3"/>
        <v>50000</v>
      </c>
    </row>
    <row r="96" spans="3:17" x14ac:dyDescent="0.25">
      <c r="C96" s="17"/>
      <c r="D96" s="106"/>
      <c r="E96" s="101" t="s">
        <v>164</v>
      </c>
      <c r="F96" s="110" t="s">
        <v>18</v>
      </c>
      <c r="G96" s="97" t="s">
        <v>33</v>
      </c>
      <c r="H96" s="19" t="s">
        <v>165</v>
      </c>
      <c r="I96" s="94" t="s">
        <v>166</v>
      </c>
      <c r="J96" s="20">
        <v>0</v>
      </c>
      <c r="K96" s="21">
        <v>0</v>
      </c>
      <c r="L96" s="21">
        <v>97200</v>
      </c>
      <c r="M96" s="21">
        <v>97200</v>
      </c>
      <c r="N96" s="21">
        <v>97200</v>
      </c>
      <c r="O96" s="21">
        <v>32400</v>
      </c>
      <c r="P96" s="21">
        <v>0</v>
      </c>
      <c r="Q96" s="21">
        <f t="shared" si="3"/>
        <v>324000</v>
      </c>
    </row>
    <row r="97" spans="3:17" x14ac:dyDescent="0.25">
      <c r="C97" s="17"/>
      <c r="D97" s="106"/>
      <c r="E97" s="103"/>
      <c r="F97" s="93"/>
      <c r="G97" s="98"/>
      <c r="H97" s="10" t="s">
        <v>167</v>
      </c>
      <c r="I97" s="95"/>
      <c r="J97" s="14">
        <v>0</v>
      </c>
      <c r="K97" s="15">
        <v>0</v>
      </c>
      <c r="L97" s="15">
        <v>97200</v>
      </c>
      <c r="M97" s="15">
        <v>97200</v>
      </c>
      <c r="N97" s="15">
        <v>97200</v>
      </c>
      <c r="O97" s="15">
        <v>32400</v>
      </c>
      <c r="P97" s="15">
        <v>0</v>
      </c>
      <c r="Q97" s="15">
        <f t="shared" si="3"/>
        <v>324000</v>
      </c>
    </row>
    <row r="98" spans="3:17" x14ac:dyDescent="0.25">
      <c r="C98" s="17"/>
      <c r="D98" s="107"/>
      <c r="E98" s="102"/>
      <c r="F98" s="38" t="s">
        <v>97</v>
      </c>
      <c r="G98" s="47" t="s">
        <v>53</v>
      </c>
      <c r="H98" s="19" t="s">
        <v>168</v>
      </c>
      <c r="I98" s="96"/>
      <c r="J98" s="20">
        <v>0</v>
      </c>
      <c r="K98" s="85">
        <v>0</v>
      </c>
      <c r="L98" s="85">
        <v>15000</v>
      </c>
      <c r="M98" s="85">
        <v>15000</v>
      </c>
      <c r="N98" s="85">
        <v>15000</v>
      </c>
      <c r="O98" s="85">
        <v>5000</v>
      </c>
      <c r="P98" s="85">
        <v>0</v>
      </c>
      <c r="Q98" s="85">
        <f t="shared" si="3"/>
        <v>50000</v>
      </c>
    </row>
    <row r="99" spans="3:17" x14ac:dyDescent="0.25">
      <c r="C99" s="17"/>
      <c r="D99" s="105" t="s">
        <v>169</v>
      </c>
      <c r="E99" s="101" t="s">
        <v>170</v>
      </c>
      <c r="F99" s="90" t="s">
        <v>18</v>
      </c>
      <c r="G99" s="97" t="s">
        <v>33</v>
      </c>
      <c r="H99" s="10" t="s">
        <v>171</v>
      </c>
      <c r="I99" s="94" t="s">
        <v>172</v>
      </c>
      <c r="J99" s="14">
        <v>0</v>
      </c>
      <c r="K99" s="86">
        <v>44922</v>
      </c>
      <c r="L99" s="86">
        <v>44922</v>
      </c>
      <c r="M99" s="86">
        <v>44922</v>
      </c>
      <c r="N99" s="86">
        <v>44922</v>
      </c>
      <c r="O99" s="86">
        <v>0</v>
      </c>
      <c r="P99" s="86">
        <v>0</v>
      </c>
      <c r="Q99" s="86">
        <f t="shared" si="3"/>
        <v>179688</v>
      </c>
    </row>
    <row r="100" spans="3:17" x14ac:dyDescent="0.25">
      <c r="C100" s="17"/>
      <c r="D100" s="106"/>
      <c r="E100" s="103"/>
      <c r="F100" s="91"/>
      <c r="G100" s="104"/>
      <c r="H100" s="19" t="s">
        <v>173</v>
      </c>
      <c r="I100" s="95"/>
      <c r="J100" s="20">
        <v>0</v>
      </c>
      <c r="K100" s="86">
        <v>44922</v>
      </c>
      <c r="L100" s="86">
        <v>44922</v>
      </c>
      <c r="M100" s="86">
        <v>44922</v>
      </c>
      <c r="N100" s="86">
        <v>44922</v>
      </c>
      <c r="O100" s="85">
        <v>0</v>
      </c>
      <c r="P100" s="85">
        <v>0</v>
      </c>
      <c r="Q100" s="85">
        <f t="shared" si="3"/>
        <v>179688</v>
      </c>
    </row>
    <row r="101" spans="3:17" x14ac:dyDescent="0.25">
      <c r="C101" s="17"/>
      <c r="D101" s="106"/>
      <c r="E101" s="103"/>
      <c r="F101" s="91"/>
      <c r="G101" s="104"/>
      <c r="H101" s="10" t="s">
        <v>174</v>
      </c>
      <c r="I101" s="95"/>
      <c r="J101" s="14">
        <v>0</v>
      </c>
      <c r="K101" s="86">
        <v>44922</v>
      </c>
      <c r="L101" s="86">
        <v>44922</v>
      </c>
      <c r="M101" s="86">
        <v>44922</v>
      </c>
      <c r="N101" s="86">
        <v>44922</v>
      </c>
      <c r="O101" s="86">
        <v>0</v>
      </c>
      <c r="P101" s="86">
        <v>0</v>
      </c>
      <c r="Q101" s="86">
        <f t="shared" si="3"/>
        <v>179688</v>
      </c>
    </row>
    <row r="102" spans="3:17" x14ac:dyDescent="0.25">
      <c r="C102" s="17"/>
      <c r="D102" s="106"/>
      <c r="E102" s="102"/>
      <c r="F102" s="92"/>
      <c r="G102" s="98"/>
      <c r="H102" s="19" t="s">
        <v>175</v>
      </c>
      <c r="I102" s="96"/>
      <c r="J102" s="20">
        <v>0</v>
      </c>
      <c r="K102" s="86">
        <v>44922</v>
      </c>
      <c r="L102" s="86">
        <v>44922</v>
      </c>
      <c r="M102" s="86">
        <v>44922</v>
      </c>
      <c r="N102" s="86">
        <v>44922</v>
      </c>
      <c r="O102" s="86">
        <v>0</v>
      </c>
      <c r="P102" s="85">
        <v>0</v>
      </c>
      <c r="Q102" s="85">
        <f t="shared" si="3"/>
        <v>179688</v>
      </c>
    </row>
    <row r="103" spans="3:17" ht="24" x14ac:dyDescent="0.25">
      <c r="C103" s="23"/>
      <c r="D103" s="112"/>
      <c r="E103" s="9" t="s">
        <v>176</v>
      </c>
      <c r="F103" s="37" t="s">
        <v>18</v>
      </c>
      <c r="G103" s="31" t="s">
        <v>111</v>
      </c>
      <c r="H103" s="10" t="s">
        <v>177</v>
      </c>
      <c r="I103" s="72" t="s">
        <v>178</v>
      </c>
      <c r="J103" s="14">
        <v>0</v>
      </c>
      <c r="K103" s="15">
        <v>0</v>
      </c>
      <c r="L103" s="15">
        <v>0</v>
      </c>
      <c r="M103" s="15">
        <v>10000</v>
      </c>
      <c r="N103" s="15">
        <v>10000</v>
      </c>
      <c r="O103" s="15">
        <v>10000</v>
      </c>
      <c r="P103" s="15">
        <v>0</v>
      </c>
      <c r="Q103" s="15">
        <f t="shared" si="3"/>
        <v>30000</v>
      </c>
    </row>
    <row r="104" spans="3:17" x14ac:dyDescent="0.25">
      <c r="C104" s="11" t="s">
        <v>179</v>
      </c>
      <c r="D104" s="12"/>
      <c r="E104" s="12"/>
      <c r="F104" s="35"/>
      <c r="G104" s="33"/>
      <c r="H104" s="12"/>
      <c r="I104" s="35"/>
      <c r="J104" s="115">
        <f>SUM(J45:J103)</f>
        <v>1351122</v>
      </c>
      <c r="K104" s="116">
        <f t="shared" ref="K104:Q104" si="5">SUM(K45:K103)</f>
        <v>1142944.6666999999</v>
      </c>
      <c r="L104" s="116">
        <f t="shared" si="5"/>
        <v>1242144.6666999999</v>
      </c>
      <c r="M104" s="116">
        <f t="shared" si="5"/>
        <v>1818807.6666999999</v>
      </c>
      <c r="N104" s="116">
        <f t="shared" si="5"/>
        <v>1252144.6666999999</v>
      </c>
      <c r="O104" s="116">
        <f t="shared" si="5"/>
        <v>702356.66669999994</v>
      </c>
      <c r="P104" s="116">
        <f t="shared" si="5"/>
        <v>508906.6667</v>
      </c>
      <c r="Q104" s="114">
        <f t="shared" si="3"/>
        <v>8018427.0001999997</v>
      </c>
    </row>
    <row r="105" spans="3:17" x14ac:dyDescent="0.25">
      <c r="C105" s="13" t="s">
        <v>180</v>
      </c>
      <c r="D105" s="105" t="s">
        <v>181</v>
      </c>
      <c r="E105" s="101" t="s">
        <v>182</v>
      </c>
      <c r="F105" s="90" t="s">
        <v>18</v>
      </c>
      <c r="G105" s="31" t="s">
        <v>25</v>
      </c>
      <c r="H105" s="10" t="s">
        <v>183</v>
      </c>
      <c r="I105" s="94" t="s">
        <v>184</v>
      </c>
      <c r="J105" s="14">
        <v>0</v>
      </c>
      <c r="K105" s="15">
        <v>90000</v>
      </c>
      <c r="L105" s="15">
        <v>90000</v>
      </c>
      <c r="M105" s="15">
        <v>90000</v>
      </c>
      <c r="N105" s="15">
        <v>90000</v>
      </c>
      <c r="O105" s="15">
        <v>90000</v>
      </c>
      <c r="P105" s="15">
        <v>0</v>
      </c>
      <c r="Q105" s="16">
        <f t="shared" si="3"/>
        <v>450000</v>
      </c>
    </row>
    <row r="106" spans="3:17" x14ac:dyDescent="0.25">
      <c r="C106" s="17"/>
      <c r="D106" s="106"/>
      <c r="E106" s="103"/>
      <c r="F106" s="91"/>
      <c r="G106" s="32" t="s">
        <v>100</v>
      </c>
      <c r="H106" s="19" t="s">
        <v>185</v>
      </c>
      <c r="I106" s="95"/>
      <c r="J106" s="20">
        <v>140400</v>
      </c>
      <c r="K106" s="21">
        <v>140400</v>
      </c>
      <c r="L106" s="21">
        <v>140400</v>
      </c>
      <c r="M106" s="21">
        <v>140400</v>
      </c>
      <c r="N106" s="21">
        <v>140400</v>
      </c>
      <c r="O106" s="21">
        <v>140400</v>
      </c>
      <c r="P106" s="21">
        <v>140400</v>
      </c>
      <c r="Q106" s="22">
        <f t="shared" si="3"/>
        <v>982800</v>
      </c>
    </row>
    <row r="107" spans="3:17" x14ac:dyDescent="0.25">
      <c r="C107" s="17"/>
      <c r="D107" s="106"/>
      <c r="E107" s="103"/>
      <c r="F107" s="91"/>
      <c r="G107" s="31" t="s">
        <v>19</v>
      </c>
      <c r="H107" s="10" t="s">
        <v>24</v>
      </c>
      <c r="I107" s="95"/>
      <c r="J107" s="84">
        <v>83821</v>
      </c>
      <c r="K107" s="86">
        <v>0</v>
      </c>
      <c r="L107" s="86">
        <v>0</v>
      </c>
      <c r="M107" s="86">
        <v>83821</v>
      </c>
      <c r="N107" s="86">
        <v>0</v>
      </c>
      <c r="O107" s="86">
        <v>0</v>
      </c>
      <c r="P107" s="86">
        <v>0</v>
      </c>
      <c r="Q107" s="83">
        <f t="shared" si="3"/>
        <v>167642</v>
      </c>
    </row>
    <row r="108" spans="3:17" x14ac:dyDescent="0.25">
      <c r="C108" s="17"/>
      <c r="D108" s="106"/>
      <c r="E108" s="103"/>
      <c r="F108" s="91"/>
      <c r="G108" s="32" t="s">
        <v>33</v>
      </c>
      <c r="H108" s="19" t="s">
        <v>34</v>
      </c>
      <c r="I108" s="95"/>
      <c r="J108" s="20">
        <v>7500</v>
      </c>
      <c r="K108" s="21">
        <v>7500</v>
      </c>
      <c r="L108" s="21">
        <v>7500</v>
      </c>
      <c r="M108" s="21">
        <v>7500</v>
      </c>
      <c r="N108" s="21">
        <v>7500</v>
      </c>
      <c r="O108" s="21">
        <v>7500</v>
      </c>
      <c r="P108" s="21">
        <v>0</v>
      </c>
      <c r="Q108" s="22">
        <f t="shared" si="3"/>
        <v>45000</v>
      </c>
    </row>
    <row r="109" spans="3:17" x14ac:dyDescent="0.25">
      <c r="C109" s="17"/>
      <c r="D109" s="106"/>
      <c r="E109" s="103"/>
      <c r="F109" s="91"/>
      <c r="G109" s="97" t="s">
        <v>37</v>
      </c>
      <c r="H109" s="10" t="s">
        <v>186</v>
      </c>
      <c r="I109" s="95"/>
      <c r="J109" s="14">
        <v>13572</v>
      </c>
      <c r="K109" s="15">
        <v>18792</v>
      </c>
      <c r="L109" s="15">
        <v>18792</v>
      </c>
      <c r="M109" s="15">
        <v>18792</v>
      </c>
      <c r="N109" s="15">
        <v>18792</v>
      </c>
      <c r="O109" s="15">
        <v>18792</v>
      </c>
      <c r="P109" s="15">
        <v>13572</v>
      </c>
      <c r="Q109" s="16">
        <f t="shared" si="3"/>
        <v>121104</v>
      </c>
    </row>
    <row r="110" spans="3:17" x14ac:dyDescent="0.25">
      <c r="C110" s="17"/>
      <c r="D110" s="106"/>
      <c r="E110" s="103"/>
      <c r="F110" s="91"/>
      <c r="G110" s="104"/>
      <c r="H110" s="19" t="s">
        <v>187</v>
      </c>
      <c r="I110" s="95"/>
      <c r="J110" s="20">
        <v>10962</v>
      </c>
      <c r="K110" s="21">
        <v>10962</v>
      </c>
      <c r="L110" s="21">
        <v>10962</v>
      </c>
      <c r="M110" s="21">
        <v>10962</v>
      </c>
      <c r="N110" s="21">
        <v>10962</v>
      </c>
      <c r="O110" s="21">
        <v>10962</v>
      </c>
      <c r="P110" s="21">
        <v>10962</v>
      </c>
      <c r="Q110" s="22">
        <f t="shared" ref="Q110:Q141" si="6">SUM(J110:P110)</f>
        <v>76734</v>
      </c>
    </row>
    <row r="111" spans="3:17" x14ac:dyDescent="0.25">
      <c r="C111" s="17"/>
      <c r="D111" s="106"/>
      <c r="E111" s="103"/>
      <c r="F111" s="93"/>
      <c r="G111" s="98"/>
      <c r="H111" s="10" t="s">
        <v>188</v>
      </c>
      <c r="I111" s="95"/>
      <c r="J111" s="14">
        <v>3000</v>
      </c>
      <c r="K111" s="15">
        <v>2000</v>
      </c>
      <c r="L111" s="15">
        <v>2000</v>
      </c>
      <c r="M111" s="15">
        <v>2000</v>
      </c>
      <c r="N111" s="15">
        <v>2000</v>
      </c>
      <c r="O111" s="15">
        <v>2000</v>
      </c>
      <c r="P111" s="15">
        <v>2000</v>
      </c>
      <c r="Q111" s="16">
        <f t="shared" si="6"/>
        <v>15000</v>
      </c>
    </row>
    <row r="112" spans="3:17" x14ac:dyDescent="0.25">
      <c r="C112" s="17"/>
      <c r="D112" s="106"/>
      <c r="E112" s="103"/>
      <c r="F112" s="110" t="s">
        <v>97</v>
      </c>
      <c r="G112" s="32" t="s">
        <v>53</v>
      </c>
      <c r="H112" s="19" t="s">
        <v>189</v>
      </c>
      <c r="I112" s="95"/>
      <c r="J112" s="20">
        <v>25000</v>
      </c>
      <c r="K112" s="21">
        <v>25000</v>
      </c>
      <c r="L112" s="21">
        <v>25000</v>
      </c>
      <c r="M112" s="21">
        <v>25000</v>
      </c>
      <c r="N112" s="21">
        <v>25000</v>
      </c>
      <c r="O112" s="21">
        <v>25000</v>
      </c>
      <c r="P112" s="21">
        <v>25000</v>
      </c>
      <c r="Q112" s="22">
        <f t="shared" si="6"/>
        <v>175000</v>
      </c>
    </row>
    <row r="113" spans="3:17" x14ac:dyDescent="0.25">
      <c r="C113" s="17"/>
      <c r="D113" s="106"/>
      <c r="E113" s="102"/>
      <c r="F113" s="93"/>
      <c r="G113" s="31"/>
      <c r="H113" s="10" t="s">
        <v>190</v>
      </c>
      <c r="I113" s="96"/>
      <c r="J113" s="14">
        <v>0</v>
      </c>
      <c r="K113" s="15">
        <v>20000</v>
      </c>
      <c r="L113" s="15">
        <v>20000</v>
      </c>
      <c r="M113" s="15">
        <v>20000</v>
      </c>
      <c r="N113" s="15">
        <v>20000</v>
      </c>
      <c r="O113" s="15">
        <v>20000</v>
      </c>
      <c r="P113" s="15">
        <v>0</v>
      </c>
      <c r="Q113" s="16">
        <f t="shared" si="6"/>
        <v>100000</v>
      </c>
    </row>
    <row r="114" spans="3:17" x14ac:dyDescent="0.25">
      <c r="C114" s="17"/>
      <c r="D114" s="107"/>
      <c r="E114" s="18" t="s">
        <v>191</v>
      </c>
      <c r="F114" s="36" t="s">
        <v>18</v>
      </c>
      <c r="G114" s="32" t="s">
        <v>33</v>
      </c>
      <c r="H114" s="19" t="s">
        <v>192</v>
      </c>
      <c r="I114" s="71" t="s">
        <v>193</v>
      </c>
      <c r="J114" s="20">
        <v>50000</v>
      </c>
      <c r="K114" s="21">
        <v>50000</v>
      </c>
      <c r="L114" s="21">
        <v>50000</v>
      </c>
      <c r="M114" s="21">
        <v>50000</v>
      </c>
      <c r="N114" s="21">
        <v>50000</v>
      </c>
      <c r="O114" s="21">
        <v>0</v>
      </c>
      <c r="P114" s="21">
        <v>0</v>
      </c>
      <c r="Q114" s="22">
        <f t="shared" si="6"/>
        <v>250000</v>
      </c>
    </row>
    <row r="115" spans="3:17" x14ac:dyDescent="0.25">
      <c r="C115" s="17"/>
      <c r="D115" s="105" t="s">
        <v>194</v>
      </c>
      <c r="E115" s="101" t="s">
        <v>195</v>
      </c>
      <c r="F115" s="37" t="s">
        <v>18</v>
      </c>
      <c r="G115" s="31" t="s">
        <v>33</v>
      </c>
      <c r="H115" s="10" t="s">
        <v>196</v>
      </c>
      <c r="I115" s="94" t="s">
        <v>197</v>
      </c>
      <c r="J115" s="14">
        <v>0</v>
      </c>
      <c r="K115" s="15">
        <v>0</v>
      </c>
      <c r="L115" s="15">
        <v>0</v>
      </c>
      <c r="M115" s="15">
        <v>62500</v>
      </c>
      <c r="N115" s="15">
        <v>62500</v>
      </c>
      <c r="O115" s="15">
        <v>62500</v>
      </c>
      <c r="P115" s="15">
        <v>62500</v>
      </c>
      <c r="Q115" s="16">
        <f t="shared" si="6"/>
        <v>250000</v>
      </c>
    </row>
    <row r="116" spans="3:17" x14ac:dyDescent="0.25">
      <c r="C116" s="17"/>
      <c r="D116" s="106"/>
      <c r="E116" s="102"/>
      <c r="F116" s="38" t="s">
        <v>97</v>
      </c>
      <c r="G116" s="32" t="s">
        <v>53</v>
      </c>
      <c r="H116" s="19" t="s">
        <v>198</v>
      </c>
      <c r="I116" s="96"/>
      <c r="J116" s="20">
        <v>0</v>
      </c>
      <c r="K116" s="21">
        <v>0</v>
      </c>
      <c r="L116" s="21">
        <v>0</v>
      </c>
      <c r="M116" s="21">
        <v>18750</v>
      </c>
      <c r="N116" s="21">
        <v>18750</v>
      </c>
      <c r="O116" s="21">
        <v>18750</v>
      </c>
      <c r="P116" s="21">
        <v>18750</v>
      </c>
      <c r="Q116" s="22">
        <f t="shared" si="6"/>
        <v>75000</v>
      </c>
    </row>
    <row r="117" spans="3:17" x14ac:dyDescent="0.25">
      <c r="C117" s="17"/>
      <c r="D117" s="112"/>
      <c r="E117" s="9" t="s">
        <v>199</v>
      </c>
      <c r="F117" s="39" t="s">
        <v>18</v>
      </c>
      <c r="G117" s="31" t="s">
        <v>33</v>
      </c>
      <c r="H117" s="10" t="s">
        <v>200</v>
      </c>
      <c r="I117" s="72" t="s">
        <v>201</v>
      </c>
      <c r="J117" s="14">
        <v>0</v>
      </c>
      <c r="K117" s="15">
        <v>0</v>
      </c>
      <c r="L117" s="15">
        <v>0</v>
      </c>
      <c r="M117" s="15">
        <v>75000</v>
      </c>
      <c r="N117" s="15">
        <v>75000</v>
      </c>
      <c r="O117" s="15">
        <v>75000</v>
      </c>
      <c r="P117" s="15">
        <v>75000</v>
      </c>
      <c r="Q117" s="16">
        <f t="shared" si="6"/>
        <v>300000</v>
      </c>
    </row>
    <row r="118" spans="3:17" x14ac:dyDescent="0.25">
      <c r="C118" s="17"/>
      <c r="D118" s="111" t="s">
        <v>202</v>
      </c>
      <c r="E118" s="101" t="s">
        <v>203</v>
      </c>
      <c r="F118" s="90" t="s">
        <v>18</v>
      </c>
      <c r="G118" s="97" t="s">
        <v>33</v>
      </c>
      <c r="H118" s="19" t="s">
        <v>204</v>
      </c>
      <c r="I118" s="94" t="s">
        <v>205</v>
      </c>
      <c r="J118" s="20">
        <v>15000</v>
      </c>
      <c r="K118" s="21">
        <v>15000</v>
      </c>
      <c r="L118" s="21">
        <v>15000</v>
      </c>
      <c r="M118" s="21">
        <v>15000</v>
      </c>
      <c r="N118" s="21">
        <v>15000</v>
      </c>
      <c r="O118" s="21">
        <v>15000</v>
      </c>
      <c r="P118" s="21">
        <v>15000</v>
      </c>
      <c r="Q118" s="22">
        <f t="shared" si="6"/>
        <v>105000</v>
      </c>
    </row>
    <row r="119" spans="3:17" x14ac:dyDescent="0.25">
      <c r="C119" s="17"/>
      <c r="D119" s="106"/>
      <c r="E119" s="103"/>
      <c r="F119" s="91"/>
      <c r="G119" s="98"/>
      <c r="H119" s="10" t="s">
        <v>206</v>
      </c>
      <c r="I119" s="95"/>
      <c r="J119" s="14">
        <v>15000</v>
      </c>
      <c r="K119" s="15">
        <v>0</v>
      </c>
      <c r="L119" s="15">
        <v>0</v>
      </c>
      <c r="M119" s="15">
        <v>15000</v>
      </c>
      <c r="N119" s="15">
        <v>0</v>
      </c>
      <c r="O119" s="15">
        <v>0</v>
      </c>
      <c r="P119" s="15">
        <v>15000</v>
      </c>
      <c r="Q119" s="16">
        <f t="shared" si="6"/>
        <v>45000</v>
      </c>
    </row>
    <row r="120" spans="3:17" x14ac:dyDescent="0.25">
      <c r="C120" s="17"/>
      <c r="D120" s="106"/>
      <c r="E120" s="103"/>
      <c r="F120" s="91"/>
      <c r="G120" s="97" t="s">
        <v>111</v>
      </c>
      <c r="H120" s="19" t="s">
        <v>207</v>
      </c>
      <c r="I120" s="95"/>
      <c r="J120" s="20">
        <v>7500</v>
      </c>
      <c r="K120" s="21">
        <v>0</v>
      </c>
      <c r="L120" s="21">
        <v>0</v>
      </c>
      <c r="M120" s="21">
        <v>7500</v>
      </c>
      <c r="N120" s="21">
        <v>0</v>
      </c>
      <c r="O120" s="21">
        <v>0</v>
      </c>
      <c r="P120" s="21">
        <v>7500</v>
      </c>
      <c r="Q120" s="22">
        <f t="shared" si="6"/>
        <v>22500</v>
      </c>
    </row>
    <row r="121" spans="3:17" x14ac:dyDescent="0.25">
      <c r="C121" s="17"/>
      <c r="D121" s="106"/>
      <c r="E121" s="103"/>
      <c r="F121" s="91"/>
      <c r="G121" s="104"/>
      <c r="H121" s="10" t="s">
        <v>208</v>
      </c>
      <c r="I121" s="95"/>
      <c r="J121" s="14">
        <v>8000</v>
      </c>
      <c r="K121" s="15">
        <v>8000</v>
      </c>
      <c r="L121" s="15">
        <v>8000</v>
      </c>
      <c r="M121" s="15">
        <v>8000</v>
      </c>
      <c r="N121" s="15">
        <v>8000</v>
      </c>
      <c r="O121" s="15">
        <v>8000</v>
      </c>
      <c r="P121" s="15">
        <v>8000</v>
      </c>
      <c r="Q121" s="16">
        <f t="shared" si="6"/>
        <v>56000</v>
      </c>
    </row>
    <row r="122" spans="3:17" x14ac:dyDescent="0.25">
      <c r="C122" s="17"/>
      <c r="D122" s="106"/>
      <c r="E122" s="102"/>
      <c r="F122" s="92"/>
      <c r="G122" s="98"/>
      <c r="H122" s="19" t="s">
        <v>209</v>
      </c>
      <c r="I122" s="96"/>
      <c r="J122" s="20">
        <v>5000</v>
      </c>
      <c r="K122" s="21">
        <v>5000</v>
      </c>
      <c r="L122" s="21">
        <v>5000</v>
      </c>
      <c r="M122" s="21">
        <v>5000</v>
      </c>
      <c r="N122" s="21">
        <v>5000</v>
      </c>
      <c r="O122" s="21">
        <v>5000</v>
      </c>
      <c r="P122" s="21">
        <v>5000</v>
      </c>
      <c r="Q122" s="22">
        <f t="shared" si="6"/>
        <v>35000</v>
      </c>
    </row>
    <row r="123" spans="3:17" x14ac:dyDescent="0.25">
      <c r="C123" s="17"/>
      <c r="D123" s="106"/>
      <c r="E123" s="9" t="s">
        <v>210</v>
      </c>
      <c r="F123" s="39" t="s">
        <v>18</v>
      </c>
      <c r="G123" s="31" t="s">
        <v>33</v>
      </c>
      <c r="H123" s="10" t="s">
        <v>211</v>
      </c>
      <c r="I123" s="72" t="s">
        <v>212</v>
      </c>
      <c r="J123" s="14">
        <v>0</v>
      </c>
      <c r="K123" s="15">
        <v>60000</v>
      </c>
      <c r="L123" s="15">
        <v>60000</v>
      </c>
      <c r="M123" s="15">
        <v>60000</v>
      </c>
      <c r="N123" s="15">
        <v>60000</v>
      </c>
      <c r="O123" s="15">
        <v>60000</v>
      </c>
      <c r="P123" s="15">
        <v>0</v>
      </c>
      <c r="Q123" s="16">
        <f t="shared" si="6"/>
        <v>300000</v>
      </c>
    </row>
    <row r="124" spans="3:17" x14ac:dyDescent="0.25">
      <c r="C124" s="23"/>
      <c r="D124" s="107"/>
      <c r="E124" s="18" t="s">
        <v>213</v>
      </c>
      <c r="F124" s="38" t="s">
        <v>18</v>
      </c>
      <c r="G124" s="32" t="s">
        <v>33</v>
      </c>
      <c r="H124" s="19" t="s">
        <v>214</v>
      </c>
      <c r="I124" s="71" t="s">
        <v>215</v>
      </c>
      <c r="J124" s="20">
        <v>0</v>
      </c>
      <c r="K124" s="21">
        <v>50000</v>
      </c>
      <c r="L124" s="21">
        <v>50000</v>
      </c>
      <c r="M124" s="21">
        <v>50000</v>
      </c>
      <c r="N124" s="21">
        <v>50001</v>
      </c>
      <c r="O124" s="21">
        <v>0</v>
      </c>
      <c r="P124" s="21">
        <v>0</v>
      </c>
      <c r="Q124" s="22">
        <f t="shared" si="6"/>
        <v>200001</v>
      </c>
    </row>
    <row r="125" spans="3:17" x14ac:dyDescent="0.25">
      <c r="C125" s="24" t="s">
        <v>216</v>
      </c>
      <c r="D125" s="25"/>
      <c r="E125" s="25"/>
      <c r="F125" s="43"/>
      <c r="G125" s="41"/>
      <c r="H125" s="25"/>
      <c r="I125" s="43"/>
      <c r="J125" s="26">
        <f>SUM(J105:J124)</f>
        <v>384755</v>
      </c>
      <c r="K125" s="27">
        <f t="shared" ref="K125:P125" si="7">SUM(K105:K124)</f>
        <v>502654</v>
      </c>
      <c r="L125" s="27">
        <f t="shared" si="7"/>
        <v>502654</v>
      </c>
      <c r="M125" s="27">
        <f t="shared" si="7"/>
        <v>765225</v>
      </c>
      <c r="N125" s="27">
        <f t="shared" si="7"/>
        <v>658905</v>
      </c>
      <c r="O125" s="27">
        <f t="shared" si="7"/>
        <v>558904</v>
      </c>
      <c r="P125" s="27">
        <f t="shared" si="7"/>
        <v>398684</v>
      </c>
      <c r="Q125" s="88">
        <f t="shared" si="6"/>
        <v>3771781</v>
      </c>
    </row>
    <row r="126" spans="3:17" x14ac:dyDescent="0.25">
      <c r="C126" s="28" t="s">
        <v>217</v>
      </c>
      <c r="D126" s="105" t="s">
        <v>217</v>
      </c>
      <c r="E126" s="101" t="s">
        <v>217</v>
      </c>
      <c r="F126" s="90" t="s">
        <v>18</v>
      </c>
      <c r="G126" s="32" t="s">
        <v>218</v>
      </c>
      <c r="H126" s="19" t="s">
        <v>219</v>
      </c>
      <c r="I126" s="94" t="s">
        <v>220</v>
      </c>
      <c r="J126" s="20">
        <v>15600</v>
      </c>
      <c r="K126" s="21">
        <v>15600</v>
      </c>
      <c r="L126" s="21">
        <v>15600</v>
      </c>
      <c r="M126" s="21">
        <v>15600</v>
      </c>
      <c r="N126" s="21">
        <v>15600</v>
      </c>
      <c r="O126" s="21">
        <v>15600</v>
      </c>
      <c r="P126" s="21">
        <v>15600</v>
      </c>
      <c r="Q126" s="22">
        <f t="shared" si="6"/>
        <v>109200</v>
      </c>
    </row>
    <row r="127" spans="3:17" x14ac:dyDescent="0.25">
      <c r="C127" s="17"/>
      <c r="D127" s="106"/>
      <c r="E127" s="103"/>
      <c r="F127" s="91"/>
      <c r="G127" s="31"/>
      <c r="H127" s="10" t="s">
        <v>221</v>
      </c>
      <c r="I127" s="95"/>
      <c r="J127" s="14">
        <v>36000</v>
      </c>
      <c r="K127" s="15">
        <v>36000</v>
      </c>
      <c r="L127" s="15">
        <v>36000</v>
      </c>
      <c r="M127" s="15">
        <v>36000</v>
      </c>
      <c r="N127" s="15">
        <v>36000</v>
      </c>
      <c r="O127" s="15">
        <v>36000</v>
      </c>
      <c r="P127" s="15">
        <v>36000</v>
      </c>
      <c r="Q127" s="16">
        <f t="shared" si="6"/>
        <v>252000</v>
      </c>
    </row>
    <row r="128" spans="3:17" x14ac:dyDescent="0.25">
      <c r="C128" s="17"/>
      <c r="D128" s="106"/>
      <c r="E128" s="103"/>
      <c r="F128" s="91"/>
      <c r="G128" s="32"/>
      <c r="H128" s="19" t="s">
        <v>222</v>
      </c>
      <c r="I128" s="95"/>
      <c r="J128" s="20">
        <v>33000</v>
      </c>
      <c r="K128" s="21">
        <v>33000</v>
      </c>
      <c r="L128" s="21">
        <v>33000</v>
      </c>
      <c r="M128" s="21">
        <v>33000</v>
      </c>
      <c r="N128" s="21">
        <v>33000</v>
      </c>
      <c r="O128" s="21">
        <v>33000</v>
      </c>
      <c r="P128" s="21">
        <v>33000</v>
      </c>
      <c r="Q128" s="22">
        <f t="shared" si="6"/>
        <v>231000</v>
      </c>
    </row>
    <row r="129" spans="3:19" x14ac:dyDescent="0.25">
      <c r="C129" s="17"/>
      <c r="D129" s="106"/>
      <c r="E129" s="103"/>
      <c r="F129" s="91"/>
      <c r="G129" s="31"/>
      <c r="H129" s="10" t="s">
        <v>223</v>
      </c>
      <c r="I129" s="95"/>
      <c r="J129" s="14">
        <v>54000</v>
      </c>
      <c r="K129" s="15">
        <v>54000</v>
      </c>
      <c r="L129" s="15">
        <v>54000</v>
      </c>
      <c r="M129" s="15">
        <v>54000</v>
      </c>
      <c r="N129" s="15">
        <v>54000</v>
      </c>
      <c r="O129" s="15">
        <v>54000</v>
      </c>
      <c r="P129" s="15">
        <v>54000</v>
      </c>
      <c r="Q129" s="16">
        <f t="shared" si="6"/>
        <v>378000</v>
      </c>
    </row>
    <row r="130" spans="3:19" x14ac:dyDescent="0.25">
      <c r="C130" s="17"/>
      <c r="D130" s="106"/>
      <c r="E130" s="103"/>
      <c r="F130" s="91"/>
      <c r="G130" s="32"/>
      <c r="H130" s="19" t="s">
        <v>224</v>
      </c>
      <c r="I130" s="95"/>
      <c r="J130" s="20">
        <v>13200</v>
      </c>
      <c r="K130" s="21">
        <v>13200</v>
      </c>
      <c r="L130" s="21">
        <v>13200</v>
      </c>
      <c r="M130" s="21">
        <v>13200</v>
      </c>
      <c r="N130" s="21">
        <v>13200</v>
      </c>
      <c r="O130" s="21">
        <v>13200</v>
      </c>
      <c r="P130" s="21">
        <v>13200</v>
      </c>
      <c r="Q130" s="22">
        <f t="shared" si="6"/>
        <v>92400</v>
      </c>
    </row>
    <row r="131" spans="3:19" x14ac:dyDescent="0.25">
      <c r="C131" s="17"/>
      <c r="D131" s="106"/>
      <c r="E131" s="103"/>
      <c r="F131" s="91"/>
      <c r="G131" s="31" t="s">
        <v>19</v>
      </c>
      <c r="H131" s="10" t="s">
        <v>225</v>
      </c>
      <c r="I131" s="95"/>
      <c r="J131" s="14">
        <v>5000</v>
      </c>
      <c r="K131" s="15">
        <v>5000</v>
      </c>
      <c r="L131" s="15">
        <v>5000</v>
      </c>
      <c r="M131" s="15">
        <v>5000</v>
      </c>
      <c r="N131" s="15">
        <v>5000</v>
      </c>
      <c r="O131" s="15">
        <v>5000</v>
      </c>
      <c r="P131" s="15">
        <v>5000</v>
      </c>
      <c r="Q131" s="16">
        <f t="shared" si="6"/>
        <v>35000</v>
      </c>
    </row>
    <row r="132" spans="3:19" x14ac:dyDescent="0.25">
      <c r="C132" s="17"/>
      <c r="D132" s="106"/>
      <c r="E132" s="103"/>
      <c r="F132" s="92"/>
      <c r="G132" s="32" t="s">
        <v>37</v>
      </c>
      <c r="H132" s="19" t="s">
        <v>226</v>
      </c>
      <c r="I132" s="95"/>
      <c r="J132" s="20">
        <v>4698</v>
      </c>
      <c r="K132" s="21">
        <v>4698</v>
      </c>
      <c r="L132" s="21">
        <v>4698</v>
      </c>
      <c r="M132" s="21">
        <v>4698</v>
      </c>
      <c r="N132" s="21">
        <v>4698</v>
      </c>
      <c r="O132" s="21">
        <v>4698</v>
      </c>
      <c r="P132" s="21">
        <v>4698</v>
      </c>
      <c r="Q132" s="22">
        <f t="shared" si="6"/>
        <v>32886</v>
      </c>
    </row>
    <row r="133" spans="3:19" x14ac:dyDescent="0.25">
      <c r="C133" s="17"/>
      <c r="D133" s="106"/>
      <c r="E133" s="103"/>
      <c r="F133" s="90" t="s">
        <v>46</v>
      </c>
      <c r="G133" s="31" t="s">
        <v>30</v>
      </c>
      <c r="H133" s="10" t="s">
        <v>227</v>
      </c>
      <c r="I133" s="95"/>
      <c r="J133" s="14">
        <v>14000</v>
      </c>
      <c r="K133" s="15">
        <v>14000</v>
      </c>
      <c r="L133" s="15">
        <v>14000</v>
      </c>
      <c r="M133" s="15">
        <v>14000</v>
      </c>
      <c r="N133" s="15">
        <v>14000</v>
      </c>
      <c r="O133" s="15">
        <v>14000</v>
      </c>
      <c r="P133" s="15">
        <v>13998</v>
      </c>
      <c r="Q133" s="16">
        <f t="shared" si="6"/>
        <v>97998</v>
      </c>
    </row>
    <row r="134" spans="3:19" x14ac:dyDescent="0.25">
      <c r="C134" s="17"/>
      <c r="D134" s="106"/>
      <c r="E134" s="103"/>
      <c r="F134" s="92"/>
      <c r="G134" s="32"/>
      <c r="H134" s="19" t="s">
        <v>228</v>
      </c>
      <c r="I134" s="95"/>
      <c r="J134" s="78">
        <v>40286</v>
      </c>
      <c r="K134" s="78">
        <v>40286</v>
      </c>
      <c r="L134" s="78">
        <v>40286</v>
      </c>
      <c r="M134" s="78">
        <v>40286</v>
      </c>
      <c r="N134" s="78">
        <v>40286</v>
      </c>
      <c r="O134" s="78">
        <v>40286</v>
      </c>
      <c r="P134" s="78">
        <v>40286</v>
      </c>
      <c r="Q134" s="79">
        <f t="shared" si="6"/>
        <v>282002</v>
      </c>
    </row>
    <row r="135" spans="3:19" x14ac:dyDescent="0.25">
      <c r="C135" s="17"/>
      <c r="D135" s="106"/>
      <c r="E135" s="103"/>
      <c r="F135" s="37" t="s">
        <v>52</v>
      </c>
      <c r="G135" s="31" t="s">
        <v>53</v>
      </c>
      <c r="H135" s="10" t="s">
        <v>229</v>
      </c>
      <c r="I135" s="95"/>
      <c r="J135" s="86">
        <v>10714</v>
      </c>
      <c r="K135" s="86">
        <v>10714</v>
      </c>
      <c r="L135" s="86">
        <v>10714</v>
      </c>
      <c r="M135" s="86">
        <v>10714</v>
      </c>
      <c r="N135" s="86">
        <v>10714</v>
      </c>
      <c r="O135" s="86">
        <v>10714</v>
      </c>
      <c r="P135" s="86">
        <v>10716</v>
      </c>
      <c r="Q135" s="83">
        <f t="shared" si="6"/>
        <v>75000</v>
      </c>
      <c r="R135" s="80"/>
    </row>
    <row r="136" spans="3:19" x14ac:dyDescent="0.25">
      <c r="C136" s="17"/>
      <c r="D136" s="106"/>
      <c r="E136" s="103"/>
      <c r="F136" s="38" t="s">
        <v>97</v>
      </c>
      <c r="G136" s="32" t="s">
        <v>53</v>
      </c>
      <c r="H136" s="19" t="s">
        <v>230</v>
      </c>
      <c r="I136" s="99"/>
      <c r="J136" s="86">
        <v>10714</v>
      </c>
      <c r="K136" s="86">
        <v>10714</v>
      </c>
      <c r="L136" s="86">
        <v>10714</v>
      </c>
      <c r="M136" s="86">
        <v>10714</v>
      </c>
      <c r="N136" s="86">
        <v>10714</v>
      </c>
      <c r="O136" s="86">
        <v>10714</v>
      </c>
      <c r="P136" s="86">
        <v>10716</v>
      </c>
      <c r="Q136" s="79">
        <f t="shared" si="6"/>
        <v>75000</v>
      </c>
      <c r="R136" s="80"/>
    </row>
    <row r="137" spans="3:19" ht="15.75" thickBot="1" x14ac:dyDescent="0.3">
      <c r="C137" s="11" t="s">
        <v>231</v>
      </c>
      <c r="D137" s="12"/>
      <c r="E137" s="12"/>
      <c r="F137" s="35"/>
      <c r="G137" s="33"/>
      <c r="H137" s="12"/>
      <c r="I137" s="35"/>
      <c r="J137" s="87">
        <f>SUM(J126:J136)</f>
        <v>237212</v>
      </c>
      <c r="K137" s="87">
        <f t="shared" ref="K137:P137" si="8">SUM(K126:K136)</f>
        <v>237212</v>
      </c>
      <c r="L137" s="87">
        <f t="shared" si="8"/>
        <v>237212</v>
      </c>
      <c r="M137" s="87">
        <f t="shared" si="8"/>
        <v>237212</v>
      </c>
      <c r="N137" s="87">
        <f t="shared" si="8"/>
        <v>237212</v>
      </c>
      <c r="O137" s="87">
        <f t="shared" si="8"/>
        <v>237212</v>
      </c>
      <c r="P137" s="87">
        <f t="shared" si="8"/>
        <v>237214</v>
      </c>
      <c r="Q137" s="87">
        <f t="shared" si="6"/>
        <v>1660486</v>
      </c>
      <c r="R137" s="80"/>
    </row>
    <row r="138" spans="3:19" ht="15.75" thickTop="1" x14ac:dyDescent="0.25">
      <c r="C138" s="29" t="s">
        <v>232</v>
      </c>
      <c r="D138" s="30"/>
      <c r="E138" s="30"/>
      <c r="F138" s="44"/>
      <c r="G138" s="42"/>
      <c r="H138" s="30"/>
      <c r="I138" s="73"/>
      <c r="J138" s="75">
        <f>+J137+J125+J104+J44</f>
        <v>2676700</v>
      </c>
      <c r="K138" s="75">
        <f t="shared" ref="K138:Q138" si="9">+K137+K125+K104+K44</f>
        <v>3896274.6666999999</v>
      </c>
      <c r="L138" s="75">
        <f t="shared" si="9"/>
        <v>5886304.6666999999</v>
      </c>
      <c r="M138" s="75">
        <f t="shared" si="9"/>
        <v>7587762.6666999999</v>
      </c>
      <c r="N138" s="75">
        <f t="shared" si="9"/>
        <v>6064678.6666999999</v>
      </c>
      <c r="O138" s="75">
        <f t="shared" si="9"/>
        <v>5132499.6666999999</v>
      </c>
      <c r="P138" s="75">
        <f t="shared" si="9"/>
        <v>2006779.6666999999</v>
      </c>
      <c r="Q138" s="75">
        <f t="shared" si="6"/>
        <v>33251000.000199996</v>
      </c>
      <c r="R138" s="80"/>
    </row>
    <row r="139" spans="3:19" x14ac:dyDescent="0.25">
      <c r="C139" s="48" t="s">
        <v>233</v>
      </c>
      <c r="D139" s="48"/>
      <c r="E139" s="48"/>
      <c r="F139" s="48"/>
      <c r="G139" s="48"/>
      <c r="H139" s="48"/>
      <c r="I139" s="74"/>
      <c r="J139" s="76">
        <f t="shared" ref="J139:P139" si="10">+J138</f>
        <v>2676700</v>
      </c>
      <c r="K139" s="76">
        <f t="shared" si="10"/>
        <v>3896274.6666999999</v>
      </c>
      <c r="L139" s="76">
        <f t="shared" si="10"/>
        <v>5886304.6666999999</v>
      </c>
      <c r="M139" s="76">
        <f t="shared" si="10"/>
        <v>7587762.6666999999</v>
      </c>
      <c r="N139" s="76">
        <f t="shared" si="10"/>
        <v>6064678.6666999999</v>
      </c>
      <c r="O139" s="76">
        <f t="shared" si="10"/>
        <v>5132499.6666999999</v>
      </c>
      <c r="P139" s="76">
        <f t="shared" si="10"/>
        <v>2006779.6666999999</v>
      </c>
      <c r="Q139" s="76">
        <f t="shared" si="6"/>
        <v>33251000.000199996</v>
      </c>
      <c r="R139" s="80"/>
    </row>
    <row r="140" spans="3:19" x14ac:dyDescent="0.25">
      <c r="C140" s="48" t="s">
        <v>234</v>
      </c>
      <c r="D140" s="48"/>
      <c r="E140" s="48"/>
      <c r="F140" s="48"/>
      <c r="G140" s="48"/>
      <c r="H140" s="48"/>
      <c r="I140" s="74"/>
      <c r="J140" s="76">
        <v>1997900</v>
      </c>
      <c r="K140" s="76">
        <v>2949158</v>
      </c>
      <c r="L140" s="76">
        <v>4562188</v>
      </c>
      <c r="M140" s="76">
        <v>6093896</v>
      </c>
      <c r="N140" s="76">
        <v>4473812</v>
      </c>
      <c r="O140" s="76">
        <v>3513383</v>
      </c>
      <c r="P140" s="76">
        <v>1409663</v>
      </c>
      <c r="Q140" s="76">
        <f t="shared" si="6"/>
        <v>25000000</v>
      </c>
      <c r="R140" s="81"/>
      <c r="S140" s="82"/>
    </row>
    <row r="141" spans="3:19" x14ac:dyDescent="0.25">
      <c r="C141" s="48" t="s">
        <v>235</v>
      </c>
      <c r="D141" s="48"/>
      <c r="E141" s="48"/>
      <c r="F141" s="48"/>
      <c r="G141" s="48"/>
      <c r="H141" s="48"/>
      <c r="I141" s="74"/>
      <c r="J141" s="76">
        <f>+J134+J133+J83+J84+J85+J78+J70+J42+J39+J33+J27+J28+J23+J22</f>
        <v>363086</v>
      </c>
      <c r="K141" s="76">
        <f t="shared" ref="K141:P141" si="11">+K134+K133+K83+K84+K85+K78+K70+K42+K39+K33+K27+K28+K23+K22</f>
        <v>511402.6667</v>
      </c>
      <c r="L141" s="76">
        <f t="shared" si="11"/>
        <v>898402.66669999994</v>
      </c>
      <c r="M141" s="76">
        <f t="shared" si="11"/>
        <v>1149402.6666999999</v>
      </c>
      <c r="N141" s="76">
        <f t="shared" si="11"/>
        <v>1396402.6666999999</v>
      </c>
      <c r="O141" s="76">
        <f t="shared" si="11"/>
        <v>1434652.6666999999</v>
      </c>
      <c r="P141" s="76">
        <f t="shared" si="11"/>
        <v>437650.6667</v>
      </c>
      <c r="Q141" s="76">
        <f t="shared" si="6"/>
        <v>6191000.0001999997</v>
      </c>
      <c r="R141" s="80"/>
    </row>
    <row r="142" spans="3:19" x14ac:dyDescent="0.25">
      <c r="C142" s="48" t="s">
        <v>236</v>
      </c>
      <c r="D142" s="48" t="s">
        <v>97</v>
      </c>
      <c r="E142" s="48"/>
      <c r="F142" s="48"/>
      <c r="G142" s="48"/>
      <c r="H142" s="48"/>
      <c r="I142" s="74"/>
      <c r="J142" s="76">
        <v>135714</v>
      </c>
      <c r="K142" s="76">
        <v>155714</v>
      </c>
      <c r="L142" s="76">
        <v>145714</v>
      </c>
      <c r="M142" s="76">
        <v>264464</v>
      </c>
      <c r="N142" s="76">
        <v>114464</v>
      </c>
      <c r="O142" s="76">
        <v>104464</v>
      </c>
      <c r="P142" s="76">
        <v>79466</v>
      </c>
      <c r="Q142" s="76">
        <v>1000000</v>
      </c>
      <c r="R142" s="80"/>
    </row>
    <row r="143" spans="3:19" x14ac:dyDescent="0.25">
      <c r="C143" s="48" t="s">
        <v>237</v>
      </c>
      <c r="D143" s="48"/>
      <c r="E143" s="48"/>
      <c r="F143" s="48"/>
      <c r="G143" s="48"/>
      <c r="H143" s="48"/>
      <c r="I143" s="74"/>
      <c r="J143" s="76">
        <v>180000</v>
      </c>
      <c r="K143" s="76">
        <v>280000.00000000006</v>
      </c>
      <c r="L143" s="76">
        <v>280000.00000000006</v>
      </c>
      <c r="M143" s="76">
        <v>80000</v>
      </c>
      <c r="N143" s="76">
        <v>80000</v>
      </c>
      <c r="O143" s="76">
        <v>80000</v>
      </c>
      <c r="P143" s="76">
        <v>80000</v>
      </c>
      <c r="Q143" s="76">
        <v>1060000</v>
      </c>
      <c r="R143" s="80"/>
    </row>
    <row r="144" spans="3:19" x14ac:dyDescent="0.25">
      <c r="F144" s="45"/>
      <c r="R144" s="80"/>
    </row>
    <row r="145" spans="6:18" x14ac:dyDescent="0.25">
      <c r="F145" s="45"/>
      <c r="Q145" s="82"/>
      <c r="R145" s="80"/>
    </row>
    <row r="146" spans="6:18" x14ac:dyDescent="0.25">
      <c r="F146" s="45"/>
      <c r="R146" s="80"/>
    </row>
    <row r="147" spans="6:18" x14ac:dyDescent="0.25">
      <c r="F147" s="45"/>
      <c r="R147" s="80"/>
    </row>
    <row r="148" spans="6:18" x14ac:dyDescent="0.25">
      <c r="F148" s="45"/>
    </row>
    <row r="149" spans="6:18" x14ac:dyDescent="0.25">
      <c r="F149" s="45"/>
    </row>
    <row r="150" spans="6:18" x14ac:dyDescent="0.25">
      <c r="F150" s="45"/>
    </row>
  </sheetData>
  <mergeCells count="98">
    <mergeCell ref="F30:F32"/>
    <mergeCell ref="D36:D43"/>
    <mergeCell ref="E36:E40"/>
    <mergeCell ref="E41:E42"/>
    <mergeCell ref="D5:D29"/>
    <mergeCell ref="E21:E23"/>
    <mergeCell ref="E126:E136"/>
    <mergeCell ref="D126:D136"/>
    <mergeCell ref="F126:F132"/>
    <mergeCell ref="F133:F134"/>
    <mergeCell ref="D81:D85"/>
    <mergeCell ref="F118:F122"/>
    <mergeCell ref="D99:D103"/>
    <mergeCell ref="D86:D98"/>
    <mergeCell ref="F86:F89"/>
    <mergeCell ref="E81:E82"/>
    <mergeCell ref="E99:E102"/>
    <mergeCell ref="F99:F102"/>
    <mergeCell ref="E86:E89"/>
    <mergeCell ref="E91:E93"/>
    <mergeCell ref="F91:F93"/>
    <mergeCell ref="E94:E95"/>
    <mergeCell ref="E96:E98"/>
    <mergeCell ref="F96:F97"/>
    <mergeCell ref="F83:F85"/>
    <mergeCell ref="E83:E85"/>
    <mergeCell ref="G118:G119"/>
    <mergeCell ref="G120:G122"/>
    <mergeCell ref="D105:D114"/>
    <mergeCell ref="D115:D117"/>
    <mergeCell ref="D118:D124"/>
    <mergeCell ref="E105:E113"/>
    <mergeCell ref="E115:E116"/>
    <mergeCell ref="E118:E122"/>
    <mergeCell ref="F105:F111"/>
    <mergeCell ref="F112:F113"/>
    <mergeCell ref="G99:G102"/>
    <mergeCell ref="G109:G111"/>
    <mergeCell ref="G48:G49"/>
    <mergeCell ref="G50:G51"/>
    <mergeCell ref="G52:G54"/>
    <mergeCell ref="G84:G85"/>
    <mergeCell ref="G96:G97"/>
    <mergeCell ref="G30:G32"/>
    <mergeCell ref="E30:E33"/>
    <mergeCell ref="D45:D80"/>
    <mergeCell ref="G61:G62"/>
    <mergeCell ref="F58:F62"/>
    <mergeCell ref="F63:F67"/>
    <mergeCell ref="G66:G67"/>
    <mergeCell ref="E69:E70"/>
    <mergeCell ref="E71:E75"/>
    <mergeCell ref="E76:E78"/>
    <mergeCell ref="E45:E57"/>
    <mergeCell ref="E58:E62"/>
    <mergeCell ref="E63:E68"/>
    <mergeCell ref="F45:F56"/>
    <mergeCell ref="G45:G47"/>
    <mergeCell ref="D30:D35"/>
    <mergeCell ref="E24:E25"/>
    <mergeCell ref="E26:E28"/>
    <mergeCell ref="G5:G8"/>
    <mergeCell ref="G9:G12"/>
    <mergeCell ref="G13:G14"/>
    <mergeCell ref="G15:G17"/>
    <mergeCell ref="G18:G19"/>
    <mergeCell ref="F5:F19"/>
    <mergeCell ref="F22:F23"/>
    <mergeCell ref="E5:E19"/>
    <mergeCell ref="F27:F28"/>
    <mergeCell ref="I5:I19"/>
    <mergeCell ref="I21:I23"/>
    <mergeCell ref="I24:I25"/>
    <mergeCell ref="I26:I28"/>
    <mergeCell ref="I30:I33"/>
    <mergeCell ref="I118:I122"/>
    <mergeCell ref="I126:I136"/>
    <mergeCell ref="I86:I89"/>
    <mergeCell ref="I91:I93"/>
    <mergeCell ref="I94:I95"/>
    <mergeCell ref="I96:I98"/>
    <mergeCell ref="I99:I102"/>
    <mergeCell ref="F71:F75"/>
    <mergeCell ref="F76:F77"/>
    <mergeCell ref="F36:F38"/>
    <mergeCell ref="I105:I113"/>
    <mergeCell ref="I115:I116"/>
    <mergeCell ref="I69:I70"/>
    <mergeCell ref="I71:I75"/>
    <mergeCell ref="I76:I78"/>
    <mergeCell ref="I81:I82"/>
    <mergeCell ref="I83:I85"/>
    <mergeCell ref="I36:I40"/>
    <mergeCell ref="I41:I42"/>
    <mergeCell ref="I45:I57"/>
    <mergeCell ref="I58:I62"/>
    <mergeCell ref="I63:I68"/>
    <mergeCell ref="G55:G56"/>
  </mergeCells>
  <phoneticPr fontId="8"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K131"/>
  <sheetViews>
    <sheetView topLeftCell="A110" zoomScaleNormal="100" workbookViewId="0">
      <selection activeCell="J82" sqref="J82"/>
    </sheetView>
  </sheetViews>
  <sheetFormatPr baseColWidth="10" defaultColWidth="11.42578125" defaultRowHeight="15" x14ac:dyDescent="0.25"/>
  <cols>
    <col min="1" max="2" width="11.42578125" style="45"/>
    <col min="3" max="4" width="21.42578125" style="69" customWidth="1"/>
    <col min="5" max="5" width="11.42578125" style="69"/>
    <col min="6" max="6" width="16.140625" style="1" customWidth="1"/>
    <col min="7" max="7" width="59.42578125" style="62" customWidth="1"/>
    <col min="8" max="9" width="11.42578125" style="45"/>
    <col min="10" max="10" width="11.42578125" style="66"/>
    <col min="11" max="16384" width="11.42578125" style="45"/>
  </cols>
  <sheetData>
    <row r="2" spans="2:10" ht="22.5" x14ac:dyDescent="0.25">
      <c r="B2" s="49" t="s">
        <v>0</v>
      </c>
      <c r="C2" s="67" t="s">
        <v>2</v>
      </c>
      <c r="D2" s="67" t="s">
        <v>238</v>
      </c>
      <c r="E2" s="67" t="s">
        <v>3</v>
      </c>
      <c r="F2" s="49" t="s">
        <v>4</v>
      </c>
      <c r="G2" s="61" t="s">
        <v>5</v>
      </c>
      <c r="H2" s="49" t="s">
        <v>239</v>
      </c>
      <c r="I2" s="49" t="s">
        <v>240</v>
      </c>
      <c r="J2" s="64" t="s">
        <v>241</v>
      </c>
    </row>
    <row r="3" spans="2:10" x14ac:dyDescent="0.25">
      <c r="B3" s="53" t="s">
        <v>15</v>
      </c>
      <c r="C3" s="53" t="s">
        <v>17</v>
      </c>
      <c r="D3" s="53" t="s">
        <v>21</v>
      </c>
      <c r="E3" s="51" t="s">
        <v>18</v>
      </c>
      <c r="F3" s="60" t="s">
        <v>19</v>
      </c>
      <c r="G3" s="63" t="s">
        <v>242</v>
      </c>
      <c r="H3" s="58">
        <v>2</v>
      </c>
      <c r="I3" s="58" t="s">
        <v>243</v>
      </c>
      <c r="J3" s="65">
        <v>72944</v>
      </c>
    </row>
    <row r="4" spans="2:10" x14ac:dyDescent="0.25">
      <c r="B4" s="53"/>
      <c r="C4" s="53"/>
      <c r="D4" s="53"/>
      <c r="E4" s="50"/>
      <c r="F4" s="60"/>
      <c r="G4" s="63" t="s">
        <v>20</v>
      </c>
      <c r="H4" s="58">
        <v>7</v>
      </c>
      <c r="I4" s="58" t="s">
        <v>243</v>
      </c>
      <c r="J4" s="65">
        <v>6111</v>
      </c>
    </row>
    <row r="5" spans="2:10" x14ac:dyDescent="0.25">
      <c r="B5" s="53"/>
      <c r="C5" s="53"/>
      <c r="D5" s="53"/>
      <c r="E5" s="51"/>
      <c r="F5" s="60"/>
      <c r="G5" s="63" t="s">
        <v>244</v>
      </c>
      <c r="H5" s="58">
        <v>3</v>
      </c>
      <c r="I5" s="58" t="s">
        <v>245</v>
      </c>
      <c r="J5" s="65">
        <v>3800</v>
      </c>
    </row>
    <row r="6" spans="2:10" x14ac:dyDescent="0.25">
      <c r="B6" s="53"/>
      <c r="C6" s="53"/>
      <c r="D6" s="53"/>
      <c r="E6" s="50"/>
      <c r="F6" s="60"/>
      <c r="G6" s="63" t="s">
        <v>23</v>
      </c>
      <c r="H6" s="58">
        <v>1</v>
      </c>
      <c r="I6" s="58" t="s">
        <v>246</v>
      </c>
      <c r="J6" s="65">
        <v>45000</v>
      </c>
    </row>
    <row r="7" spans="2:10" x14ac:dyDescent="0.25">
      <c r="B7" s="53"/>
      <c r="C7" s="53"/>
      <c r="D7" s="53"/>
      <c r="E7" s="51"/>
      <c r="F7" s="60" t="s">
        <v>25</v>
      </c>
      <c r="G7" s="63" t="s">
        <v>26</v>
      </c>
      <c r="H7" s="58">
        <v>84</v>
      </c>
      <c r="I7" s="58" t="s">
        <v>247</v>
      </c>
      <c r="J7" s="65">
        <v>2000</v>
      </c>
    </row>
    <row r="8" spans="2:10" x14ac:dyDescent="0.25">
      <c r="B8" s="53"/>
      <c r="C8" s="53"/>
      <c r="D8" s="53"/>
      <c r="E8" s="52"/>
      <c r="F8" s="60"/>
      <c r="G8" s="63" t="s">
        <v>27</v>
      </c>
      <c r="H8" s="58">
        <v>84</v>
      </c>
      <c r="I8" s="58" t="s">
        <v>247</v>
      </c>
      <c r="J8" s="65">
        <v>3000</v>
      </c>
    </row>
    <row r="9" spans="2:10" x14ac:dyDescent="0.25">
      <c r="B9" s="53"/>
      <c r="C9" s="53"/>
      <c r="D9" s="53"/>
      <c r="E9" s="53"/>
      <c r="F9" s="60"/>
      <c r="G9" s="63" t="s">
        <v>28</v>
      </c>
      <c r="H9" s="58">
        <v>84</v>
      </c>
      <c r="I9" s="58" t="s">
        <v>247</v>
      </c>
      <c r="J9" s="65">
        <v>3000</v>
      </c>
    </row>
    <row r="10" spans="2:10" x14ac:dyDescent="0.25">
      <c r="B10" s="53"/>
      <c r="C10" s="53"/>
      <c r="D10" s="53"/>
      <c r="E10" s="53"/>
      <c r="F10" s="60"/>
      <c r="G10" s="63" t="s">
        <v>29</v>
      </c>
      <c r="H10" s="58">
        <v>84</v>
      </c>
      <c r="I10" s="58" t="s">
        <v>247</v>
      </c>
      <c r="J10" s="65">
        <v>3500</v>
      </c>
    </row>
    <row r="11" spans="2:10" ht="22.5" x14ac:dyDescent="0.25">
      <c r="B11" s="53"/>
      <c r="C11" s="53"/>
      <c r="D11" s="53"/>
      <c r="E11" s="53"/>
      <c r="F11" s="60" t="s">
        <v>30</v>
      </c>
      <c r="G11" s="63" t="s">
        <v>248</v>
      </c>
      <c r="H11" s="58">
        <v>1.5</v>
      </c>
      <c r="I11" s="58" t="s">
        <v>249</v>
      </c>
      <c r="J11" s="65">
        <v>13000</v>
      </c>
    </row>
    <row r="12" spans="2:10" x14ac:dyDescent="0.25">
      <c r="B12" s="53"/>
      <c r="C12" s="53"/>
      <c r="D12" s="53"/>
      <c r="E12" s="53"/>
      <c r="F12" s="60"/>
      <c r="G12" s="63" t="s">
        <v>250</v>
      </c>
      <c r="H12" s="58">
        <v>7</v>
      </c>
      <c r="I12" s="58" t="s">
        <v>251</v>
      </c>
      <c r="J12" s="65">
        <v>3860</v>
      </c>
    </row>
    <row r="13" spans="2:10" ht="22.5" x14ac:dyDescent="0.25">
      <c r="B13" s="53"/>
      <c r="C13" s="53"/>
      <c r="D13" s="53"/>
      <c r="E13" s="53"/>
      <c r="F13" s="60" t="s">
        <v>33</v>
      </c>
      <c r="G13" s="63" t="s">
        <v>34</v>
      </c>
      <c r="H13" s="58">
        <v>2.5000000000000004</v>
      </c>
      <c r="I13" s="58" t="s">
        <v>249</v>
      </c>
      <c r="J13" s="65">
        <v>15000</v>
      </c>
    </row>
    <row r="14" spans="2:10" x14ac:dyDescent="0.25">
      <c r="B14" s="53"/>
      <c r="C14" s="53"/>
      <c r="D14" s="53"/>
      <c r="E14" s="53"/>
      <c r="F14" s="60"/>
      <c r="G14" s="63" t="s">
        <v>35</v>
      </c>
      <c r="H14" s="58">
        <v>2</v>
      </c>
      <c r="I14" s="58" t="s">
        <v>252</v>
      </c>
      <c r="J14" s="65">
        <v>20000</v>
      </c>
    </row>
    <row r="15" spans="2:10" x14ac:dyDescent="0.25">
      <c r="B15" s="53"/>
      <c r="C15" s="53"/>
      <c r="D15" s="53"/>
      <c r="E15" s="53"/>
      <c r="F15" s="60"/>
      <c r="G15" s="63" t="s">
        <v>253</v>
      </c>
      <c r="H15" s="58">
        <v>2</v>
      </c>
      <c r="I15" s="58" t="s">
        <v>249</v>
      </c>
      <c r="J15" s="65">
        <v>40000</v>
      </c>
    </row>
    <row r="16" spans="2:10" x14ac:dyDescent="0.25">
      <c r="B16" s="53"/>
      <c r="C16" s="53"/>
      <c r="D16" s="53"/>
      <c r="E16" s="53"/>
      <c r="F16" s="60" t="s">
        <v>37</v>
      </c>
      <c r="G16" s="63" t="s">
        <v>254</v>
      </c>
      <c r="H16" s="58">
        <v>420</v>
      </c>
      <c r="I16" s="58" t="s">
        <v>255</v>
      </c>
      <c r="J16" s="65">
        <v>90</v>
      </c>
    </row>
    <row r="17" spans="2:10" x14ac:dyDescent="0.25">
      <c r="B17" s="53"/>
      <c r="C17" s="53"/>
      <c r="D17" s="53"/>
      <c r="E17" s="53"/>
      <c r="F17" s="60"/>
      <c r="G17" s="63" t="s">
        <v>256</v>
      </c>
      <c r="H17" s="58">
        <v>720</v>
      </c>
      <c r="I17" s="58" t="s">
        <v>257</v>
      </c>
      <c r="J17" s="65">
        <v>261</v>
      </c>
    </row>
    <row r="18" spans="2:10" ht="33.75" x14ac:dyDescent="0.25">
      <c r="B18" s="53"/>
      <c r="C18" s="53" t="s">
        <v>40</v>
      </c>
      <c r="D18" s="53" t="s">
        <v>42</v>
      </c>
      <c r="E18" s="53" t="s">
        <v>18</v>
      </c>
      <c r="F18" s="60" t="s">
        <v>33</v>
      </c>
      <c r="G18" s="63" t="s">
        <v>258</v>
      </c>
      <c r="H18" s="58">
        <v>1</v>
      </c>
      <c r="I18" s="58" t="s">
        <v>259</v>
      </c>
      <c r="J18" s="65">
        <v>231800</v>
      </c>
    </row>
    <row r="19" spans="2:10" ht="33.75" x14ac:dyDescent="0.25">
      <c r="B19" s="53"/>
      <c r="C19" s="53" t="s">
        <v>43</v>
      </c>
      <c r="D19" s="53" t="s">
        <v>45</v>
      </c>
      <c r="E19" s="53" t="s">
        <v>18</v>
      </c>
      <c r="F19" s="60" t="s">
        <v>19</v>
      </c>
      <c r="G19" s="63" t="s">
        <v>260</v>
      </c>
      <c r="H19" s="58">
        <v>400</v>
      </c>
      <c r="I19" s="58" t="s">
        <v>261</v>
      </c>
      <c r="J19" s="65">
        <v>3867</v>
      </c>
    </row>
    <row r="20" spans="2:10" x14ac:dyDescent="0.25">
      <c r="B20" s="53"/>
      <c r="C20" s="53"/>
      <c r="D20" s="53"/>
      <c r="E20" s="53" t="s">
        <v>46</v>
      </c>
      <c r="F20" s="60" t="s">
        <v>19</v>
      </c>
      <c r="G20" s="63" t="s">
        <v>47</v>
      </c>
      <c r="H20" s="58">
        <v>400</v>
      </c>
      <c r="I20" s="58" t="s">
        <v>243</v>
      </c>
      <c r="J20" s="65">
        <v>100</v>
      </c>
    </row>
    <row r="21" spans="2:10" ht="22.5" x14ac:dyDescent="0.25">
      <c r="B21" s="53"/>
      <c r="C21" s="53"/>
      <c r="D21" s="53"/>
      <c r="E21" s="53"/>
      <c r="F21" s="60" t="s">
        <v>25</v>
      </c>
      <c r="G21" s="63" t="s">
        <v>262</v>
      </c>
      <c r="H21" s="58">
        <v>96</v>
      </c>
      <c r="I21" s="58" t="s">
        <v>247</v>
      </c>
      <c r="J21" s="65">
        <v>885</v>
      </c>
    </row>
    <row r="22" spans="2:10" ht="33.75" x14ac:dyDescent="0.25">
      <c r="B22" s="53"/>
      <c r="C22" s="53" t="s">
        <v>49</v>
      </c>
      <c r="D22" s="53" t="s">
        <v>51</v>
      </c>
      <c r="E22" s="53" t="s">
        <v>18</v>
      </c>
      <c r="F22" s="60" t="s">
        <v>33</v>
      </c>
      <c r="G22" s="63" t="s">
        <v>263</v>
      </c>
      <c r="H22" s="58">
        <v>20</v>
      </c>
      <c r="I22" s="58" t="s">
        <v>259</v>
      </c>
      <c r="J22" s="65">
        <v>90000</v>
      </c>
    </row>
    <row r="23" spans="2:10" x14ac:dyDescent="0.25">
      <c r="B23" s="53"/>
      <c r="C23" s="53"/>
      <c r="D23" s="53"/>
      <c r="E23" s="53" t="s">
        <v>52</v>
      </c>
      <c r="F23" s="60" t="s">
        <v>53</v>
      </c>
      <c r="G23" s="63" t="s">
        <v>264</v>
      </c>
      <c r="H23" s="58">
        <v>7</v>
      </c>
      <c r="I23" s="58" t="s">
        <v>249</v>
      </c>
      <c r="J23" s="65">
        <v>69286</v>
      </c>
    </row>
    <row r="24" spans="2:10" ht="33.75" x14ac:dyDescent="0.25">
      <c r="B24" s="53"/>
      <c r="C24" s="53" t="s">
        <v>55</v>
      </c>
      <c r="D24" s="53" t="s">
        <v>57</v>
      </c>
      <c r="E24" s="53" t="s">
        <v>18</v>
      </c>
      <c r="F24" s="60" t="s">
        <v>19</v>
      </c>
      <c r="G24" s="63" t="s">
        <v>265</v>
      </c>
      <c r="H24" s="58">
        <v>5850</v>
      </c>
      <c r="I24" s="58" t="s">
        <v>266</v>
      </c>
      <c r="J24" s="65">
        <v>1040</v>
      </c>
    </row>
    <row r="25" spans="2:10" ht="22.5" x14ac:dyDescent="0.25">
      <c r="B25" s="53"/>
      <c r="C25" s="53"/>
      <c r="D25" s="53"/>
      <c r="E25" s="53" t="s">
        <v>46</v>
      </c>
      <c r="F25" s="60" t="s">
        <v>19</v>
      </c>
      <c r="G25" s="63" t="s">
        <v>267</v>
      </c>
      <c r="H25" s="58">
        <v>2000</v>
      </c>
      <c r="I25" s="58" t="s">
        <v>266</v>
      </c>
      <c r="J25" s="65">
        <v>1040</v>
      </c>
    </row>
    <row r="26" spans="2:10" ht="22.5" x14ac:dyDescent="0.25">
      <c r="B26" s="53"/>
      <c r="C26" s="53"/>
      <c r="D26" s="53"/>
      <c r="E26" s="53"/>
      <c r="F26" s="60" t="s">
        <v>25</v>
      </c>
      <c r="G26" s="63" t="s">
        <v>262</v>
      </c>
      <c r="H26" s="58">
        <v>120</v>
      </c>
      <c r="I26" s="58" t="s">
        <v>247</v>
      </c>
      <c r="J26" s="65">
        <v>900</v>
      </c>
    </row>
    <row r="27" spans="2:10" ht="22.5" x14ac:dyDescent="0.25">
      <c r="B27" s="53"/>
      <c r="C27" s="53" t="s">
        <v>59</v>
      </c>
      <c r="D27" s="53" t="s">
        <v>61</v>
      </c>
      <c r="E27" s="53" t="s">
        <v>18</v>
      </c>
      <c r="F27" s="60" t="s">
        <v>33</v>
      </c>
      <c r="G27" s="63" t="s">
        <v>268</v>
      </c>
      <c r="H27" s="58">
        <v>1</v>
      </c>
      <c r="I27" s="58" t="s">
        <v>249</v>
      </c>
      <c r="J27" s="65">
        <v>250000</v>
      </c>
    </row>
    <row r="28" spans="2:10" ht="22.5" x14ac:dyDescent="0.25">
      <c r="B28" s="53"/>
      <c r="C28" s="53" t="s">
        <v>63</v>
      </c>
      <c r="D28" s="53" t="s">
        <v>65</v>
      </c>
      <c r="E28" s="53" t="s">
        <v>18</v>
      </c>
      <c r="F28" s="60" t="s">
        <v>19</v>
      </c>
      <c r="G28" s="63" t="s">
        <v>269</v>
      </c>
      <c r="H28" s="58">
        <v>1</v>
      </c>
      <c r="I28" s="58" t="s">
        <v>270</v>
      </c>
      <c r="J28" s="65">
        <v>552650</v>
      </c>
    </row>
    <row r="29" spans="2:10" ht="22.5" x14ac:dyDescent="0.25">
      <c r="B29" s="53"/>
      <c r="C29" s="53"/>
      <c r="D29" s="53"/>
      <c r="E29" s="53"/>
      <c r="F29" s="60"/>
      <c r="G29" s="63" t="s">
        <v>271</v>
      </c>
      <c r="H29" s="58">
        <v>1</v>
      </c>
      <c r="I29" s="58" t="s">
        <v>270</v>
      </c>
      <c r="J29" s="65">
        <v>733250</v>
      </c>
    </row>
    <row r="30" spans="2:10" ht="22.5" x14ac:dyDescent="0.25">
      <c r="B30" s="53"/>
      <c r="C30" s="53"/>
      <c r="D30" s="53"/>
      <c r="E30" s="54"/>
      <c r="F30" s="60"/>
      <c r="G30" s="63" t="s">
        <v>272</v>
      </c>
      <c r="H30" s="58">
        <v>1</v>
      </c>
      <c r="I30" s="58" t="s">
        <v>270</v>
      </c>
      <c r="J30" s="65">
        <v>520800</v>
      </c>
    </row>
    <row r="31" spans="2:10" ht="22.5" x14ac:dyDescent="0.25">
      <c r="B31" s="53"/>
      <c r="C31" s="53"/>
      <c r="D31" s="53"/>
      <c r="E31" s="51" t="s">
        <v>46</v>
      </c>
      <c r="F31" s="60" t="s">
        <v>30</v>
      </c>
      <c r="G31" s="63" t="s">
        <v>273</v>
      </c>
      <c r="H31" s="58">
        <v>1</v>
      </c>
      <c r="I31" s="58" t="s">
        <v>249</v>
      </c>
      <c r="J31" s="65">
        <v>1434000</v>
      </c>
    </row>
    <row r="32" spans="2:10" ht="22.5" x14ac:dyDescent="0.25">
      <c r="B32" s="53"/>
      <c r="C32" s="53" t="s">
        <v>69</v>
      </c>
      <c r="D32" s="53" t="s">
        <v>71</v>
      </c>
      <c r="E32" s="50" t="s">
        <v>18</v>
      </c>
      <c r="F32" s="60" t="s">
        <v>33</v>
      </c>
      <c r="G32" s="63" t="s">
        <v>274</v>
      </c>
      <c r="H32" s="58">
        <v>3</v>
      </c>
      <c r="I32" s="58" t="s">
        <v>249</v>
      </c>
      <c r="J32" s="65">
        <v>15000</v>
      </c>
    </row>
    <row r="33" spans="2:10" ht="22.5" x14ac:dyDescent="0.25">
      <c r="B33" s="53"/>
      <c r="C33" s="53" t="s">
        <v>72</v>
      </c>
      <c r="D33" s="53" t="s">
        <v>74</v>
      </c>
      <c r="E33" s="51" t="s">
        <v>18</v>
      </c>
      <c r="F33" s="60" t="s">
        <v>33</v>
      </c>
      <c r="G33" s="63" t="s">
        <v>275</v>
      </c>
      <c r="H33" s="58">
        <v>3</v>
      </c>
      <c r="I33" s="58" t="s">
        <v>249</v>
      </c>
      <c r="J33" s="65">
        <v>100000</v>
      </c>
    </row>
    <row r="34" spans="2:10" ht="22.5" x14ac:dyDescent="0.25">
      <c r="B34" s="53"/>
      <c r="C34" s="53" t="s">
        <v>76</v>
      </c>
      <c r="D34" s="53" t="s">
        <v>78</v>
      </c>
      <c r="E34" s="50" t="s">
        <v>18</v>
      </c>
      <c r="F34" s="60" t="s">
        <v>25</v>
      </c>
      <c r="G34" s="63" t="s">
        <v>276</v>
      </c>
      <c r="H34" s="58">
        <v>240</v>
      </c>
      <c r="I34" s="58" t="s">
        <v>255</v>
      </c>
      <c r="J34" s="65">
        <v>500</v>
      </c>
    </row>
    <row r="35" spans="2:10" ht="22.5" x14ac:dyDescent="0.25">
      <c r="B35" s="53"/>
      <c r="C35" s="53"/>
      <c r="D35" s="53"/>
      <c r="E35" s="51"/>
      <c r="F35" s="60" t="s">
        <v>33</v>
      </c>
      <c r="G35" s="63" t="s">
        <v>79</v>
      </c>
      <c r="H35" s="58">
        <v>1</v>
      </c>
      <c r="I35" s="58" t="s">
        <v>249</v>
      </c>
      <c r="J35" s="65">
        <v>100000</v>
      </c>
    </row>
    <row r="36" spans="2:10" x14ac:dyDescent="0.25">
      <c r="B36" s="53"/>
      <c r="C36" s="53"/>
      <c r="D36" s="53"/>
      <c r="E36" s="50"/>
      <c r="F36" s="60" t="s">
        <v>37</v>
      </c>
      <c r="G36" s="63" t="s">
        <v>277</v>
      </c>
      <c r="H36" s="58">
        <v>4</v>
      </c>
      <c r="I36" s="58" t="s">
        <v>278</v>
      </c>
      <c r="J36" s="65">
        <v>10800</v>
      </c>
    </row>
    <row r="37" spans="2:10" ht="22.5" x14ac:dyDescent="0.25">
      <c r="B37" s="53"/>
      <c r="C37" s="53"/>
      <c r="D37" s="53"/>
      <c r="E37" s="51" t="s">
        <v>46</v>
      </c>
      <c r="F37" s="60" t="s">
        <v>25</v>
      </c>
      <c r="G37" s="63" t="s">
        <v>279</v>
      </c>
      <c r="H37" s="58">
        <v>1</v>
      </c>
      <c r="I37" s="58" t="s">
        <v>249</v>
      </c>
      <c r="J37" s="65">
        <v>100000</v>
      </c>
    </row>
    <row r="38" spans="2:10" x14ac:dyDescent="0.25">
      <c r="B38" s="53"/>
      <c r="C38" s="53"/>
      <c r="D38" s="53"/>
      <c r="E38" s="50" t="s">
        <v>52</v>
      </c>
      <c r="F38" s="60" t="s">
        <v>53</v>
      </c>
      <c r="G38" s="63" t="s">
        <v>81</v>
      </c>
      <c r="H38" s="58">
        <v>1</v>
      </c>
      <c r="I38" s="58" t="s">
        <v>249</v>
      </c>
      <c r="J38" s="65">
        <v>500000</v>
      </c>
    </row>
    <row r="39" spans="2:10" ht="22.5" x14ac:dyDescent="0.25">
      <c r="B39" s="53"/>
      <c r="C39" s="53" t="s">
        <v>82</v>
      </c>
      <c r="D39" s="53" t="s">
        <v>84</v>
      </c>
      <c r="E39" s="51" t="s">
        <v>18</v>
      </c>
      <c r="F39" s="60" t="s">
        <v>33</v>
      </c>
      <c r="G39" s="63" t="s">
        <v>280</v>
      </c>
      <c r="H39" s="58">
        <v>1</v>
      </c>
      <c r="I39" s="58" t="s">
        <v>249</v>
      </c>
      <c r="J39" s="65">
        <v>800001</v>
      </c>
    </row>
    <row r="40" spans="2:10" ht="22.5" x14ac:dyDescent="0.25">
      <c r="B40" s="53"/>
      <c r="C40" s="53"/>
      <c r="D40" s="53"/>
      <c r="E40" s="55" t="s">
        <v>46</v>
      </c>
      <c r="F40" s="60" t="s">
        <v>25</v>
      </c>
      <c r="G40" s="63" t="s">
        <v>279</v>
      </c>
      <c r="H40" s="58">
        <v>1</v>
      </c>
      <c r="I40" s="58" t="s">
        <v>249</v>
      </c>
      <c r="J40" s="65">
        <v>100000</v>
      </c>
    </row>
    <row r="41" spans="2:10" ht="22.5" x14ac:dyDescent="0.25">
      <c r="B41" s="53"/>
      <c r="C41" s="53" t="s">
        <v>85</v>
      </c>
      <c r="D41" s="53" t="s">
        <v>87</v>
      </c>
      <c r="E41" s="53" t="s">
        <v>18</v>
      </c>
      <c r="F41" s="60" t="s">
        <v>33</v>
      </c>
      <c r="G41" s="63" t="s">
        <v>86</v>
      </c>
      <c r="H41" s="58">
        <v>1</v>
      </c>
      <c r="I41" s="58" t="s">
        <v>249</v>
      </c>
      <c r="J41" s="65">
        <v>100000</v>
      </c>
    </row>
    <row r="42" spans="2:10" x14ac:dyDescent="0.25">
      <c r="B42" s="53" t="s">
        <v>89</v>
      </c>
      <c r="C42" s="53" t="s">
        <v>91</v>
      </c>
      <c r="D42" s="53" t="s">
        <v>93</v>
      </c>
      <c r="E42" s="53" t="s">
        <v>18</v>
      </c>
      <c r="F42" s="60" t="s">
        <v>19</v>
      </c>
      <c r="G42" s="63" t="s">
        <v>242</v>
      </c>
      <c r="H42" s="58">
        <v>2</v>
      </c>
      <c r="I42" s="58" t="s">
        <v>249</v>
      </c>
      <c r="J42" s="65">
        <v>138063</v>
      </c>
    </row>
    <row r="43" spans="2:10" x14ac:dyDescent="0.25">
      <c r="B43" s="53"/>
      <c r="C43" s="53"/>
      <c r="D43" s="53"/>
      <c r="E43" s="53"/>
      <c r="F43" s="60"/>
      <c r="G43" s="63" t="s">
        <v>281</v>
      </c>
      <c r="H43" s="58">
        <v>2</v>
      </c>
      <c r="I43" s="58" t="s">
        <v>245</v>
      </c>
      <c r="J43" s="65">
        <v>3800</v>
      </c>
    </row>
    <row r="44" spans="2:10" x14ac:dyDescent="0.25">
      <c r="B44" s="53"/>
      <c r="C44" s="53"/>
      <c r="D44" s="53"/>
      <c r="E44" s="53"/>
      <c r="F44" s="60"/>
      <c r="G44" s="63" t="s">
        <v>92</v>
      </c>
      <c r="H44" s="58">
        <v>1</v>
      </c>
      <c r="I44" s="58" t="s">
        <v>246</v>
      </c>
      <c r="J44" s="65">
        <v>44999</v>
      </c>
    </row>
    <row r="45" spans="2:10" x14ac:dyDescent="0.25">
      <c r="B45" s="53"/>
      <c r="C45" s="53"/>
      <c r="D45" s="53"/>
      <c r="E45" s="53"/>
      <c r="F45" s="60" t="s">
        <v>25</v>
      </c>
      <c r="G45" s="63" t="s">
        <v>282</v>
      </c>
      <c r="H45" s="58">
        <v>84</v>
      </c>
      <c r="I45" s="58" t="s">
        <v>247</v>
      </c>
      <c r="J45" s="65">
        <v>3500</v>
      </c>
    </row>
    <row r="46" spans="2:10" x14ac:dyDescent="0.25">
      <c r="B46" s="53"/>
      <c r="C46" s="53"/>
      <c r="D46" s="53"/>
      <c r="E46" s="53"/>
      <c r="F46" s="60"/>
      <c r="G46" s="63" t="s">
        <v>26</v>
      </c>
      <c r="H46" s="58">
        <v>84</v>
      </c>
      <c r="I46" s="58" t="s">
        <v>247</v>
      </c>
      <c r="J46" s="65">
        <v>2000</v>
      </c>
    </row>
    <row r="47" spans="2:10" x14ac:dyDescent="0.25">
      <c r="B47" s="53"/>
      <c r="C47" s="53"/>
      <c r="D47" s="53"/>
      <c r="E47" s="53"/>
      <c r="F47" s="60" t="s">
        <v>30</v>
      </c>
      <c r="G47" s="63" t="s">
        <v>31</v>
      </c>
      <c r="H47" s="58">
        <v>6</v>
      </c>
      <c r="I47" s="58" t="s">
        <v>283</v>
      </c>
      <c r="J47" s="65">
        <v>3250</v>
      </c>
    </row>
    <row r="48" spans="2:10" x14ac:dyDescent="0.25">
      <c r="B48" s="53"/>
      <c r="C48" s="53"/>
      <c r="D48" s="53"/>
      <c r="E48" s="53"/>
      <c r="F48" s="60"/>
      <c r="G48" s="63" t="s">
        <v>32</v>
      </c>
      <c r="H48" s="58">
        <v>7</v>
      </c>
      <c r="I48" s="58" t="s">
        <v>251</v>
      </c>
      <c r="J48" s="65">
        <v>3860</v>
      </c>
    </row>
    <row r="49" spans="2:10" ht="22.5" x14ac:dyDescent="0.25">
      <c r="B49" s="53"/>
      <c r="C49" s="53"/>
      <c r="D49" s="53"/>
      <c r="E49" s="53"/>
      <c r="F49" s="60" t="s">
        <v>33</v>
      </c>
      <c r="G49" s="63" t="s">
        <v>34</v>
      </c>
      <c r="H49" s="58">
        <v>6</v>
      </c>
      <c r="I49" s="58" t="s">
        <v>249</v>
      </c>
      <c r="J49" s="65">
        <v>6250</v>
      </c>
    </row>
    <row r="50" spans="2:10" x14ac:dyDescent="0.25">
      <c r="B50" s="53"/>
      <c r="C50" s="53"/>
      <c r="D50" s="53"/>
      <c r="E50" s="53"/>
      <c r="F50" s="60"/>
      <c r="G50" s="63" t="s">
        <v>35</v>
      </c>
      <c r="H50" s="58">
        <v>2</v>
      </c>
      <c r="I50" s="58" t="s">
        <v>246</v>
      </c>
      <c r="J50" s="65">
        <v>20000</v>
      </c>
    </row>
    <row r="51" spans="2:10" x14ac:dyDescent="0.25">
      <c r="B51" s="53"/>
      <c r="C51" s="53"/>
      <c r="D51" s="53"/>
      <c r="E51" s="53"/>
      <c r="F51" s="60"/>
      <c r="G51" s="63" t="s">
        <v>36</v>
      </c>
      <c r="H51" s="58">
        <v>2</v>
      </c>
      <c r="I51" s="58" t="s">
        <v>249</v>
      </c>
      <c r="J51" s="65">
        <v>40000</v>
      </c>
    </row>
    <row r="52" spans="2:10" x14ac:dyDescent="0.25">
      <c r="B52" s="53"/>
      <c r="C52" s="53"/>
      <c r="D52" s="53"/>
      <c r="E52" s="53"/>
      <c r="F52" s="60" t="s">
        <v>37</v>
      </c>
      <c r="G52" s="63" t="s">
        <v>95</v>
      </c>
      <c r="H52" s="58">
        <v>1080</v>
      </c>
      <c r="I52" s="58" t="s">
        <v>257</v>
      </c>
      <c r="J52" s="65">
        <v>261</v>
      </c>
    </row>
    <row r="53" spans="2:10" x14ac:dyDescent="0.25">
      <c r="B53" s="53"/>
      <c r="C53" s="53"/>
      <c r="D53" s="53"/>
      <c r="E53" s="53"/>
      <c r="F53" s="60"/>
      <c r="G53" s="63" t="s">
        <v>284</v>
      </c>
      <c r="H53" s="58">
        <v>420</v>
      </c>
      <c r="I53" s="58" t="s">
        <v>255</v>
      </c>
      <c r="J53" s="65">
        <v>70</v>
      </c>
    </row>
    <row r="54" spans="2:10" ht="22.5" x14ac:dyDescent="0.25">
      <c r="B54" s="53"/>
      <c r="C54" s="53"/>
      <c r="D54" s="53"/>
      <c r="E54" s="53" t="s">
        <v>97</v>
      </c>
      <c r="F54" s="60" t="s">
        <v>53</v>
      </c>
      <c r="G54" s="63" t="s">
        <v>285</v>
      </c>
      <c r="H54" s="58">
        <v>7</v>
      </c>
      <c r="I54" s="58" t="s">
        <v>283</v>
      </c>
      <c r="J54" s="65">
        <v>25000</v>
      </c>
    </row>
    <row r="55" spans="2:10" ht="22.5" x14ac:dyDescent="0.25">
      <c r="B55" s="53"/>
      <c r="C55" s="53" t="s">
        <v>99</v>
      </c>
      <c r="D55" s="53" t="s">
        <v>102</v>
      </c>
      <c r="E55" s="53" t="s">
        <v>18</v>
      </c>
      <c r="F55" s="60" t="s">
        <v>100</v>
      </c>
      <c r="G55" s="63" t="s">
        <v>286</v>
      </c>
      <c r="H55" s="58">
        <v>180</v>
      </c>
      <c r="I55" s="58" t="s">
        <v>257</v>
      </c>
      <c r="J55" s="65">
        <v>500</v>
      </c>
    </row>
    <row r="56" spans="2:10" x14ac:dyDescent="0.25">
      <c r="B56" s="53"/>
      <c r="C56" s="53"/>
      <c r="D56" s="53"/>
      <c r="E56" s="53"/>
      <c r="F56" s="60" t="s">
        <v>25</v>
      </c>
      <c r="G56" s="63" t="s">
        <v>287</v>
      </c>
      <c r="H56" s="58">
        <v>180</v>
      </c>
      <c r="I56" s="58" t="s">
        <v>257</v>
      </c>
      <c r="J56" s="65">
        <v>250</v>
      </c>
    </row>
    <row r="57" spans="2:10" ht="22.5" x14ac:dyDescent="0.25">
      <c r="B57" s="53"/>
      <c r="C57" s="53"/>
      <c r="D57" s="53"/>
      <c r="E57" s="53"/>
      <c r="F57" s="60" t="s">
        <v>33</v>
      </c>
      <c r="G57" s="63" t="s">
        <v>104</v>
      </c>
      <c r="H57" s="58">
        <v>1.5</v>
      </c>
      <c r="I57" s="58" t="s">
        <v>249</v>
      </c>
      <c r="J57" s="65">
        <v>11250</v>
      </c>
    </row>
    <row r="58" spans="2:10" x14ac:dyDescent="0.25">
      <c r="B58" s="53"/>
      <c r="C58" s="53"/>
      <c r="D58" s="53"/>
      <c r="E58" s="53"/>
      <c r="F58" s="60" t="s">
        <v>37</v>
      </c>
      <c r="G58" s="63" t="s">
        <v>288</v>
      </c>
      <c r="H58" s="58">
        <v>6</v>
      </c>
      <c r="I58" s="58" t="s">
        <v>278</v>
      </c>
      <c r="J58" s="65">
        <v>10800</v>
      </c>
    </row>
    <row r="59" spans="2:10" x14ac:dyDescent="0.25">
      <c r="B59" s="53"/>
      <c r="C59" s="53"/>
      <c r="D59" s="53"/>
      <c r="E59" s="53"/>
      <c r="F59" s="60"/>
      <c r="G59" s="63" t="s">
        <v>289</v>
      </c>
      <c r="H59" s="58">
        <v>6</v>
      </c>
      <c r="I59" s="58" t="s">
        <v>278</v>
      </c>
      <c r="J59" s="65">
        <v>7100</v>
      </c>
    </row>
    <row r="60" spans="2:10" ht="22.5" x14ac:dyDescent="0.25">
      <c r="B60" s="53"/>
      <c r="C60" s="53" t="s">
        <v>107</v>
      </c>
      <c r="D60" s="53" t="s">
        <v>109</v>
      </c>
      <c r="E60" s="56" t="s">
        <v>18</v>
      </c>
      <c r="F60" s="60" t="s">
        <v>100</v>
      </c>
      <c r="G60" s="63" t="s">
        <v>290</v>
      </c>
      <c r="H60" s="58">
        <v>180</v>
      </c>
      <c r="I60" s="58" t="s">
        <v>257</v>
      </c>
      <c r="J60" s="65">
        <v>500</v>
      </c>
    </row>
    <row r="61" spans="2:10" ht="22.5" x14ac:dyDescent="0.25">
      <c r="B61" s="53"/>
      <c r="C61" s="53"/>
      <c r="D61" s="53"/>
      <c r="E61" s="51"/>
      <c r="F61" s="60" t="s">
        <v>25</v>
      </c>
      <c r="G61" s="63" t="s">
        <v>291</v>
      </c>
      <c r="H61" s="58">
        <v>180</v>
      </c>
      <c r="I61" s="58" t="s">
        <v>257</v>
      </c>
      <c r="J61" s="65">
        <v>250</v>
      </c>
    </row>
    <row r="62" spans="2:10" ht="22.5" x14ac:dyDescent="0.25">
      <c r="B62" s="53"/>
      <c r="C62" s="53"/>
      <c r="D62" s="53"/>
      <c r="E62" s="51"/>
      <c r="F62" s="60" t="s">
        <v>111</v>
      </c>
      <c r="G62" s="63" t="s">
        <v>292</v>
      </c>
      <c r="H62" s="58">
        <v>60</v>
      </c>
      <c r="I62" s="58" t="s">
        <v>293</v>
      </c>
      <c r="J62" s="65">
        <v>2200</v>
      </c>
    </row>
    <row r="63" spans="2:10" x14ac:dyDescent="0.25">
      <c r="B63" s="53"/>
      <c r="C63" s="53"/>
      <c r="D63" s="53"/>
      <c r="E63" s="51"/>
      <c r="F63" s="60" t="s">
        <v>37</v>
      </c>
      <c r="G63" s="63" t="s">
        <v>294</v>
      </c>
      <c r="H63" s="58">
        <v>2</v>
      </c>
      <c r="I63" s="58" t="s">
        <v>278</v>
      </c>
      <c r="J63" s="65">
        <v>29100</v>
      </c>
    </row>
    <row r="64" spans="2:10" x14ac:dyDescent="0.25">
      <c r="B64" s="53"/>
      <c r="C64" s="53"/>
      <c r="D64" s="53"/>
      <c r="E64" s="57"/>
      <c r="F64" s="60"/>
      <c r="G64" s="63" t="s">
        <v>295</v>
      </c>
      <c r="H64" s="58">
        <v>2</v>
      </c>
      <c r="I64" s="58" t="s">
        <v>278</v>
      </c>
      <c r="J64" s="65">
        <v>11400</v>
      </c>
    </row>
    <row r="65" spans="2:10" ht="22.5" x14ac:dyDescent="0.25">
      <c r="B65" s="53"/>
      <c r="C65" s="53"/>
      <c r="D65" s="53"/>
      <c r="E65" s="68" t="s">
        <v>97</v>
      </c>
      <c r="F65" s="60" t="s">
        <v>53</v>
      </c>
      <c r="G65" s="77" t="s">
        <v>296</v>
      </c>
      <c r="H65" s="58">
        <v>1</v>
      </c>
      <c r="I65" s="58" t="s">
        <v>249</v>
      </c>
      <c r="J65" s="65">
        <v>100000</v>
      </c>
    </row>
    <row r="66" spans="2:10" x14ac:dyDescent="0.25">
      <c r="B66" s="53"/>
      <c r="C66" s="53" t="s">
        <v>116</v>
      </c>
      <c r="D66" s="53" t="s">
        <v>118</v>
      </c>
      <c r="E66" s="53" t="s">
        <v>18</v>
      </c>
      <c r="F66" s="60" t="s">
        <v>37</v>
      </c>
      <c r="G66" s="77" t="s">
        <v>297</v>
      </c>
      <c r="H66" s="58">
        <v>270</v>
      </c>
      <c r="I66" s="58" t="s">
        <v>298</v>
      </c>
      <c r="J66" s="65">
        <v>100</v>
      </c>
    </row>
    <row r="67" spans="2:10" ht="22.5" x14ac:dyDescent="0.25">
      <c r="B67" s="53"/>
      <c r="C67" s="53"/>
      <c r="D67" s="53"/>
      <c r="E67" s="53" t="s">
        <v>46</v>
      </c>
      <c r="F67" s="60" t="s">
        <v>25</v>
      </c>
      <c r="G67" s="77" t="s">
        <v>299</v>
      </c>
      <c r="H67" s="58">
        <v>2700</v>
      </c>
      <c r="I67" s="58" t="s">
        <v>255</v>
      </c>
      <c r="J67" s="65">
        <v>30</v>
      </c>
    </row>
    <row r="68" spans="2:10" ht="22.5" x14ac:dyDescent="0.25">
      <c r="B68" s="53"/>
      <c r="C68" s="53" t="s">
        <v>120</v>
      </c>
      <c r="D68" s="53" t="s">
        <v>122</v>
      </c>
      <c r="E68" s="53" t="s">
        <v>18</v>
      </c>
      <c r="F68" s="60" t="s">
        <v>19</v>
      </c>
      <c r="G68" s="77" t="s">
        <v>300</v>
      </c>
      <c r="H68" s="58">
        <v>120</v>
      </c>
      <c r="I68" s="58" t="s">
        <v>252</v>
      </c>
      <c r="J68" s="65">
        <v>300</v>
      </c>
    </row>
    <row r="69" spans="2:10" ht="22.5" x14ac:dyDescent="0.25">
      <c r="B69" s="53"/>
      <c r="C69" s="53"/>
      <c r="D69" s="53"/>
      <c r="E69" s="53"/>
      <c r="F69" s="60" t="s">
        <v>100</v>
      </c>
      <c r="G69" s="77" t="s">
        <v>301</v>
      </c>
      <c r="H69" s="58">
        <v>190</v>
      </c>
      <c r="I69" s="58" t="s">
        <v>255</v>
      </c>
      <c r="J69" s="65">
        <v>500</v>
      </c>
    </row>
    <row r="70" spans="2:10" ht="22.5" x14ac:dyDescent="0.25">
      <c r="B70" s="53"/>
      <c r="C70" s="53"/>
      <c r="D70" s="53"/>
      <c r="E70" s="53"/>
      <c r="F70" s="60" t="s">
        <v>33</v>
      </c>
      <c r="G70" s="77" t="s">
        <v>124</v>
      </c>
      <c r="H70" s="58">
        <v>0.7</v>
      </c>
      <c r="I70" s="58" t="s">
        <v>249</v>
      </c>
      <c r="J70" s="65">
        <v>15000</v>
      </c>
    </row>
    <row r="71" spans="2:10" ht="22.5" x14ac:dyDescent="0.25">
      <c r="B71" s="53"/>
      <c r="C71" s="53"/>
      <c r="D71" s="53"/>
      <c r="E71" s="53"/>
      <c r="F71" s="60" t="s">
        <v>111</v>
      </c>
      <c r="G71" s="77" t="s">
        <v>302</v>
      </c>
      <c r="H71" s="58">
        <v>12</v>
      </c>
      <c r="I71" s="58" t="s">
        <v>293</v>
      </c>
      <c r="J71" s="65">
        <v>2200</v>
      </c>
    </row>
    <row r="72" spans="2:10" x14ac:dyDescent="0.25">
      <c r="B72" s="53"/>
      <c r="C72" s="53"/>
      <c r="D72" s="53"/>
      <c r="E72" s="53"/>
      <c r="F72" s="60" t="s">
        <v>37</v>
      </c>
      <c r="G72" s="77" t="s">
        <v>303</v>
      </c>
      <c r="H72" s="58">
        <v>2</v>
      </c>
      <c r="I72" s="58" t="s">
        <v>278</v>
      </c>
      <c r="J72" s="65">
        <v>10800</v>
      </c>
    </row>
    <row r="73" spans="2:10" x14ac:dyDescent="0.25">
      <c r="B73" s="53"/>
      <c r="C73" s="53" t="s">
        <v>126</v>
      </c>
      <c r="D73" s="53" t="s">
        <v>128</v>
      </c>
      <c r="E73" s="53" t="s">
        <v>18</v>
      </c>
      <c r="F73" s="60" t="s">
        <v>19</v>
      </c>
      <c r="G73" s="77" t="s">
        <v>304</v>
      </c>
      <c r="H73" s="58">
        <v>270</v>
      </c>
      <c r="I73" s="58" t="s">
        <v>305</v>
      </c>
      <c r="J73" s="65">
        <v>2000</v>
      </c>
    </row>
    <row r="74" spans="2:10" ht="22.5" x14ac:dyDescent="0.25">
      <c r="B74" s="53"/>
      <c r="C74" s="53"/>
      <c r="D74" s="53"/>
      <c r="E74" s="53"/>
      <c r="F74" s="60" t="s">
        <v>111</v>
      </c>
      <c r="G74" s="77" t="s">
        <v>306</v>
      </c>
      <c r="H74" s="58">
        <v>270</v>
      </c>
      <c r="I74" s="58" t="s">
        <v>307</v>
      </c>
      <c r="J74" s="65">
        <v>2500</v>
      </c>
    </row>
    <row r="75" spans="2:10" ht="22.5" x14ac:dyDescent="0.25">
      <c r="B75" s="53"/>
      <c r="C75" s="53"/>
      <c r="D75" s="53"/>
      <c r="E75" s="53" t="s">
        <v>46</v>
      </c>
      <c r="F75" s="60" t="s">
        <v>25</v>
      </c>
      <c r="G75" s="77" t="s">
        <v>308</v>
      </c>
      <c r="H75" s="58">
        <v>270</v>
      </c>
      <c r="I75" s="58" t="s">
        <v>298</v>
      </c>
      <c r="J75" s="65">
        <v>4480</v>
      </c>
    </row>
    <row r="76" spans="2:10" ht="22.5" x14ac:dyDescent="0.25">
      <c r="B76" s="53"/>
      <c r="C76" s="53" t="s">
        <v>131</v>
      </c>
      <c r="D76" s="53" t="s">
        <v>133</v>
      </c>
      <c r="E76" s="53" t="s">
        <v>18</v>
      </c>
      <c r="F76" s="60" t="s">
        <v>111</v>
      </c>
      <c r="G76" s="77" t="s">
        <v>309</v>
      </c>
      <c r="H76" s="58">
        <v>500</v>
      </c>
      <c r="I76" s="58" t="s">
        <v>293</v>
      </c>
      <c r="J76" s="65">
        <v>600</v>
      </c>
    </row>
    <row r="77" spans="2:10" ht="22.5" x14ac:dyDescent="0.25">
      <c r="B77" s="53"/>
      <c r="C77" s="53" t="s">
        <v>134</v>
      </c>
      <c r="D77" s="53" t="s">
        <v>135</v>
      </c>
      <c r="E77" s="53" t="s">
        <v>18</v>
      </c>
      <c r="F77" s="60" t="s">
        <v>33</v>
      </c>
      <c r="G77" s="77" t="s">
        <v>60</v>
      </c>
      <c r="H77" s="58">
        <v>1</v>
      </c>
      <c r="I77" s="58" t="s">
        <v>249</v>
      </c>
      <c r="J77" s="65">
        <v>250000</v>
      </c>
    </row>
    <row r="78" spans="2:10" ht="22.5" x14ac:dyDescent="0.25">
      <c r="B78" s="53"/>
      <c r="C78" s="53" t="s">
        <v>137</v>
      </c>
      <c r="D78" s="53" t="s">
        <v>139</v>
      </c>
      <c r="E78" s="53" t="s">
        <v>18</v>
      </c>
      <c r="F78" s="60" t="s">
        <v>33</v>
      </c>
      <c r="G78" s="77" t="s">
        <v>310</v>
      </c>
      <c r="H78" s="58">
        <v>1</v>
      </c>
      <c r="I78" s="58" t="s">
        <v>249</v>
      </c>
      <c r="J78" s="65">
        <v>50000</v>
      </c>
    </row>
    <row r="79" spans="2:10" ht="33.75" x14ac:dyDescent="0.25">
      <c r="B79" s="53"/>
      <c r="C79" s="53"/>
      <c r="D79" s="53"/>
      <c r="E79" s="53" t="s">
        <v>97</v>
      </c>
      <c r="F79" s="60" t="s">
        <v>53</v>
      </c>
      <c r="G79" s="77" t="s">
        <v>311</v>
      </c>
      <c r="H79" s="58">
        <v>1</v>
      </c>
      <c r="I79" s="58" t="s">
        <v>249</v>
      </c>
      <c r="J79" s="65">
        <v>200000</v>
      </c>
    </row>
    <row r="80" spans="2:10" x14ac:dyDescent="0.25">
      <c r="B80" s="53"/>
      <c r="C80" s="53" t="s">
        <v>141</v>
      </c>
      <c r="D80" s="53" t="s">
        <v>143</v>
      </c>
      <c r="E80" s="53" t="s">
        <v>46</v>
      </c>
      <c r="F80" s="60" t="s">
        <v>19</v>
      </c>
      <c r="G80" s="77" t="s">
        <v>312</v>
      </c>
      <c r="H80" s="58">
        <v>1</v>
      </c>
      <c r="I80" s="58" t="s">
        <v>245</v>
      </c>
      <c r="J80" s="65">
        <v>120000</v>
      </c>
    </row>
    <row r="81" spans="2:11" ht="22.5" x14ac:dyDescent="0.25">
      <c r="B81" s="53"/>
      <c r="C81" s="53"/>
      <c r="D81" s="53"/>
      <c r="E81" s="53"/>
      <c r="F81" s="60" t="s">
        <v>25</v>
      </c>
      <c r="G81" s="77" t="s">
        <v>313</v>
      </c>
      <c r="H81" s="58">
        <v>336</v>
      </c>
      <c r="I81" s="58" t="s">
        <v>247</v>
      </c>
      <c r="J81" s="65">
        <v>900</v>
      </c>
      <c r="K81" s="89"/>
    </row>
    <row r="82" spans="2:11" ht="22.5" x14ac:dyDescent="0.25">
      <c r="B82" s="53"/>
      <c r="C82" s="53"/>
      <c r="D82" s="53"/>
      <c r="E82" s="53"/>
      <c r="F82" s="60"/>
      <c r="G82" s="77" t="s">
        <v>314</v>
      </c>
      <c r="H82" s="58">
        <v>6</v>
      </c>
      <c r="I82" s="58" t="s">
        <v>249</v>
      </c>
      <c r="J82" s="65">
        <v>25000</v>
      </c>
    </row>
    <row r="83" spans="2:11" ht="22.5" x14ac:dyDescent="0.25">
      <c r="B83" s="53"/>
      <c r="C83" s="53" t="s">
        <v>147</v>
      </c>
      <c r="D83" s="53" t="s">
        <v>149</v>
      </c>
      <c r="E83" s="53" t="s">
        <v>18</v>
      </c>
      <c r="F83" s="60" t="s">
        <v>100</v>
      </c>
      <c r="G83" s="77" t="s">
        <v>315</v>
      </c>
      <c r="H83" s="58">
        <v>90</v>
      </c>
      <c r="I83" s="58" t="s">
        <v>255</v>
      </c>
      <c r="J83" s="65">
        <v>500</v>
      </c>
    </row>
    <row r="84" spans="2:11" x14ac:dyDescent="0.25">
      <c r="B84" s="53"/>
      <c r="C84" s="53"/>
      <c r="D84" s="53"/>
      <c r="E84" s="53"/>
      <c r="F84" s="60" t="s">
        <v>25</v>
      </c>
      <c r="G84" s="77" t="s">
        <v>316</v>
      </c>
      <c r="H84" s="58">
        <v>15</v>
      </c>
      <c r="I84" s="58" t="s">
        <v>255</v>
      </c>
      <c r="J84" s="65">
        <v>250</v>
      </c>
    </row>
    <row r="85" spans="2:11" ht="22.5" x14ac:dyDescent="0.25">
      <c r="B85" s="53"/>
      <c r="C85" s="53"/>
      <c r="D85" s="53"/>
      <c r="E85" s="53"/>
      <c r="F85" s="60" t="s">
        <v>33</v>
      </c>
      <c r="G85" s="77" t="s">
        <v>124</v>
      </c>
      <c r="H85" s="58">
        <v>0.5</v>
      </c>
      <c r="I85" s="58" t="s">
        <v>249</v>
      </c>
      <c r="J85" s="65">
        <v>15000</v>
      </c>
    </row>
    <row r="86" spans="2:11" x14ac:dyDescent="0.25">
      <c r="B86" s="53"/>
      <c r="C86" s="53"/>
      <c r="D86" s="53"/>
      <c r="E86" s="53"/>
      <c r="F86" s="60" t="s">
        <v>37</v>
      </c>
      <c r="G86" s="77" t="s">
        <v>151</v>
      </c>
      <c r="H86" s="58">
        <v>1</v>
      </c>
      <c r="I86" s="58" t="s">
        <v>278</v>
      </c>
      <c r="J86" s="65">
        <v>10800</v>
      </c>
    </row>
    <row r="87" spans="2:11" ht="22.5" x14ac:dyDescent="0.25">
      <c r="B87" s="53"/>
      <c r="C87" s="53" t="s">
        <v>152</v>
      </c>
      <c r="D87" s="53" t="s">
        <v>154</v>
      </c>
      <c r="E87" s="53" t="s">
        <v>18</v>
      </c>
      <c r="F87" s="60" t="s">
        <v>33</v>
      </c>
      <c r="G87" s="77" t="s">
        <v>153</v>
      </c>
      <c r="H87" s="58">
        <v>1</v>
      </c>
      <c r="I87" s="58" t="s">
        <v>249</v>
      </c>
      <c r="J87" s="65">
        <v>30000</v>
      </c>
    </row>
    <row r="88" spans="2:11" x14ac:dyDescent="0.25">
      <c r="B88" s="53"/>
      <c r="C88" s="53" t="s">
        <v>155</v>
      </c>
      <c r="D88" s="53" t="s">
        <v>157</v>
      </c>
      <c r="E88" s="53" t="s">
        <v>18</v>
      </c>
      <c r="F88" s="60" t="s">
        <v>19</v>
      </c>
      <c r="G88" s="77" t="s">
        <v>317</v>
      </c>
      <c r="H88" s="58">
        <v>10</v>
      </c>
      <c r="I88" s="58" t="s">
        <v>243</v>
      </c>
      <c r="J88" s="65">
        <v>1000</v>
      </c>
    </row>
    <row r="89" spans="2:11" ht="22.5" x14ac:dyDescent="0.25">
      <c r="B89" s="53"/>
      <c r="C89" s="53"/>
      <c r="D89" s="53"/>
      <c r="E89" s="53"/>
      <c r="F89" s="60" t="s">
        <v>111</v>
      </c>
      <c r="G89" s="77" t="s">
        <v>318</v>
      </c>
      <c r="H89" s="58">
        <v>6</v>
      </c>
      <c r="I89" s="58" t="s">
        <v>319</v>
      </c>
      <c r="J89" s="65">
        <v>8400</v>
      </c>
    </row>
    <row r="90" spans="2:11" ht="22.5" x14ac:dyDescent="0.25">
      <c r="B90" s="53"/>
      <c r="C90" s="53"/>
      <c r="D90" s="53"/>
      <c r="E90" s="53"/>
      <c r="F90" s="60" t="s">
        <v>37</v>
      </c>
      <c r="G90" s="77" t="s">
        <v>320</v>
      </c>
      <c r="H90" s="58">
        <v>6</v>
      </c>
      <c r="I90" s="58" t="s">
        <v>319</v>
      </c>
      <c r="J90" s="65">
        <v>800</v>
      </c>
    </row>
    <row r="91" spans="2:11" ht="22.5" x14ac:dyDescent="0.25">
      <c r="B91" s="53"/>
      <c r="C91" s="53" t="s">
        <v>160</v>
      </c>
      <c r="D91" s="53" t="s">
        <v>162</v>
      </c>
      <c r="E91" s="53" t="s">
        <v>18</v>
      </c>
      <c r="F91" s="60" t="s">
        <v>33</v>
      </c>
      <c r="G91" s="77" t="s">
        <v>321</v>
      </c>
      <c r="H91" s="58">
        <v>2</v>
      </c>
      <c r="I91" s="58" t="s">
        <v>249</v>
      </c>
      <c r="J91" s="65">
        <v>35000</v>
      </c>
    </row>
    <row r="92" spans="2:11" ht="22.5" x14ac:dyDescent="0.25">
      <c r="B92" s="53"/>
      <c r="C92" s="53"/>
      <c r="D92" s="53"/>
      <c r="E92" s="53" t="s">
        <v>97</v>
      </c>
      <c r="F92" s="60" t="s">
        <v>53</v>
      </c>
      <c r="G92" s="77" t="s">
        <v>322</v>
      </c>
      <c r="H92" s="58">
        <v>1</v>
      </c>
      <c r="I92" s="58" t="s">
        <v>249</v>
      </c>
      <c r="J92" s="65">
        <v>50000</v>
      </c>
    </row>
    <row r="93" spans="2:11" ht="22.5" x14ac:dyDescent="0.25">
      <c r="B93" s="53"/>
      <c r="C93" s="53" t="s">
        <v>164</v>
      </c>
      <c r="D93" s="53" t="s">
        <v>166</v>
      </c>
      <c r="E93" s="53" t="s">
        <v>18</v>
      </c>
      <c r="F93" s="60" t="s">
        <v>33</v>
      </c>
      <c r="G93" s="77" t="s">
        <v>323</v>
      </c>
      <c r="H93" s="58">
        <v>0.99999999999999989</v>
      </c>
      <c r="I93" s="58" t="s">
        <v>324</v>
      </c>
      <c r="J93" s="65">
        <v>324000</v>
      </c>
    </row>
    <row r="94" spans="2:11" ht="22.5" x14ac:dyDescent="0.25">
      <c r="B94" s="53"/>
      <c r="C94" s="53"/>
      <c r="D94" s="53"/>
      <c r="E94" s="53"/>
      <c r="F94" s="60"/>
      <c r="G94" s="77" t="s">
        <v>325</v>
      </c>
      <c r="H94" s="58">
        <v>0.99999999999999989</v>
      </c>
      <c r="I94" s="58" t="s">
        <v>324</v>
      </c>
      <c r="J94" s="65">
        <v>324000</v>
      </c>
    </row>
    <row r="95" spans="2:11" ht="22.5" x14ac:dyDescent="0.25">
      <c r="B95" s="53"/>
      <c r="C95" s="53"/>
      <c r="D95" s="53"/>
      <c r="E95" s="53" t="s">
        <v>97</v>
      </c>
      <c r="F95" s="60" t="s">
        <v>53</v>
      </c>
      <c r="G95" s="77" t="s">
        <v>326</v>
      </c>
      <c r="H95" s="58">
        <v>0.99999999999999989</v>
      </c>
      <c r="I95" s="58" t="s">
        <v>249</v>
      </c>
      <c r="J95" s="65">
        <v>50000</v>
      </c>
    </row>
    <row r="96" spans="2:11" ht="22.5" x14ac:dyDescent="0.25">
      <c r="B96" s="53"/>
      <c r="C96" s="53" t="s">
        <v>170</v>
      </c>
      <c r="D96" s="53" t="s">
        <v>172</v>
      </c>
      <c r="E96" s="53" t="s">
        <v>18</v>
      </c>
      <c r="F96" s="60" t="s">
        <v>33</v>
      </c>
      <c r="G96" s="77" t="s">
        <v>327</v>
      </c>
      <c r="H96" s="58">
        <v>1</v>
      </c>
      <c r="I96" s="58" t="s">
        <v>324</v>
      </c>
      <c r="J96" s="65">
        <v>179688</v>
      </c>
    </row>
    <row r="97" spans="2:10" ht="22.5" x14ac:dyDescent="0.25">
      <c r="B97" s="53"/>
      <c r="C97" s="53"/>
      <c r="D97" s="53"/>
      <c r="E97" s="53"/>
      <c r="F97" s="60"/>
      <c r="G97" s="77" t="s">
        <v>328</v>
      </c>
      <c r="H97" s="58">
        <v>1</v>
      </c>
      <c r="I97" s="58" t="s">
        <v>324</v>
      </c>
      <c r="J97" s="65">
        <v>179688</v>
      </c>
    </row>
    <row r="98" spans="2:10" ht="22.5" x14ac:dyDescent="0.25">
      <c r="B98" s="53"/>
      <c r="C98" s="53"/>
      <c r="D98" s="53"/>
      <c r="E98" s="53"/>
      <c r="F98" s="60"/>
      <c r="G98" s="77" t="s">
        <v>329</v>
      </c>
      <c r="H98" s="58">
        <v>1</v>
      </c>
      <c r="I98" s="58" t="s">
        <v>324</v>
      </c>
      <c r="J98" s="65">
        <v>179688</v>
      </c>
    </row>
    <row r="99" spans="2:10" ht="22.5" x14ac:dyDescent="0.25">
      <c r="B99" s="53"/>
      <c r="C99" s="53"/>
      <c r="D99" s="53"/>
      <c r="E99" s="53"/>
      <c r="F99" s="60"/>
      <c r="G99" s="77" t="s">
        <v>330</v>
      </c>
      <c r="H99" s="58">
        <v>1</v>
      </c>
      <c r="I99" s="58" t="s">
        <v>324</v>
      </c>
      <c r="J99" s="65">
        <v>179688</v>
      </c>
    </row>
    <row r="100" spans="2:10" ht="22.5" x14ac:dyDescent="0.25">
      <c r="B100" s="53"/>
      <c r="C100" s="53" t="s">
        <v>176</v>
      </c>
      <c r="D100" s="53" t="s">
        <v>178</v>
      </c>
      <c r="E100" s="53" t="s">
        <v>18</v>
      </c>
      <c r="F100" s="60" t="s">
        <v>111</v>
      </c>
      <c r="G100" s="77" t="s">
        <v>331</v>
      </c>
      <c r="H100" s="58">
        <v>3</v>
      </c>
      <c r="I100" s="58" t="s">
        <v>332</v>
      </c>
      <c r="J100" s="65">
        <v>10000</v>
      </c>
    </row>
    <row r="101" spans="2:10" x14ac:dyDescent="0.25">
      <c r="B101" s="53" t="s">
        <v>180</v>
      </c>
      <c r="C101" s="53" t="s">
        <v>182</v>
      </c>
      <c r="D101" s="53" t="s">
        <v>184</v>
      </c>
      <c r="E101" s="53" t="s">
        <v>18</v>
      </c>
      <c r="F101" s="60" t="s">
        <v>19</v>
      </c>
      <c r="G101" s="77" t="s">
        <v>242</v>
      </c>
      <c r="H101" s="59">
        <v>2</v>
      </c>
      <c r="I101" s="59" t="s">
        <v>249</v>
      </c>
      <c r="J101" s="65">
        <v>83821</v>
      </c>
    </row>
    <row r="102" spans="2:10" ht="22.5" x14ac:dyDescent="0.25">
      <c r="B102" s="53"/>
      <c r="C102" s="53"/>
      <c r="D102" s="53"/>
      <c r="E102" s="53"/>
      <c r="F102" s="60" t="s">
        <v>100</v>
      </c>
      <c r="G102" s="77" t="s">
        <v>333</v>
      </c>
      <c r="H102" s="58">
        <v>84</v>
      </c>
      <c r="I102" s="58" t="s">
        <v>334</v>
      </c>
      <c r="J102" s="65">
        <v>11700</v>
      </c>
    </row>
    <row r="103" spans="2:10" ht="22.5" x14ac:dyDescent="0.25">
      <c r="B103" s="53"/>
      <c r="C103" s="53"/>
      <c r="D103" s="53"/>
      <c r="E103" s="53"/>
      <c r="F103" s="60" t="s">
        <v>25</v>
      </c>
      <c r="G103" s="77" t="s">
        <v>335</v>
      </c>
      <c r="H103" s="58">
        <v>180</v>
      </c>
      <c r="I103" s="58" t="s">
        <v>334</v>
      </c>
      <c r="J103" s="65">
        <v>2500</v>
      </c>
    </row>
    <row r="104" spans="2:10" ht="22.5" x14ac:dyDescent="0.25">
      <c r="B104" s="53"/>
      <c r="C104" s="53"/>
      <c r="D104" s="53"/>
      <c r="E104" s="53"/>
      <c r="F104" s="60" t="s">
        <v>33</v>
      </c>
      <c r="G104" s="63" t="s">
        <v>34</v>
      </c>
      <c r="H104" s="58">
        <v>3</v>
      </c>
      <c r="I104" s="58" t="s">
        <v>249</v>
      </c>
      <c r="J104" s="65">
        <v>15000</v>
      </c>
    </row>
    <row r="105" spans="2:10" x14ac:dyDescent="0.25">
      <c r="B105" s="53"/>
      <c r="C105" s="53"/>
      <c r="D105" s="53"/>
      <c r="E105" s="53"/>
      <c r="F105" s="60" t="s">
        <v>37</v>
      </c>
      <c r="G105" s="63" t="s">
        <v>186</v>
      </c>
      <c r="H105" s="58">
        <v>464</v>
      </c>
      <c r="I105" s="58" t="s">
        <v>255</v>
      </c>
      <c r="J105" s="65">
        <v>261</v>
      </c>
    </row>
    <row r="106" spans="2:10" x14ac:dyDescent="0.25">
      <c r="B106" s="53"/>
      <c r="C106" s="53"/>
      <c r="D106" s="53"/>
      <c r="E106" s="53"/>
      <c r="F106" s="60"/>
      <c r="G106" s="63" t="s">
        <v>187</v>
      </c>
      <c r="H106" s="58">
        <v>294</v>
      </c>
      <c r="I106" s="58" t="s">
        <v>255</v>
      </c>
      <c r="J106" s="65">
        <v>261</v>
      </c>
    </row>
    <row r="107" spans="2:10" x14ac:dyDescent="0.25">
      <c r="B107" s="53"/>
      <c r="C107" s="53"/>
      <c r="D107" s="53"/>
      <c r="E107" s="53"/>
      <c r="F107" s="60"/>
      <c r="G107" s="63" t="s">
        <v>188</v>
      </c>
      <c r="H107" s="58">
        <v>30</v>
      </c>
      <c r="I107" s="58" t="s">
        <v>278</v>
      </c>
      <c r="J107" s="65">
        <v>500</v>
      </c>
    </row>
    <row r="108" spans="2:10" ht="22.5" x14ac:dyDescent="0.25">
      <c r="B108" s="53"/>
      <c r="C108" s="53"/>
      <c r="D108" s="53"/>
      <c r="E108" s="53" t="s">
        <v>97</v>
      </c>
      <c r="F108" s="60" t="s">
        <v>53</v>
      </c>
      <c r="G108" s="63" t="s">
        <v>336</v>
      </c>
      <c r="H108" s="58">
        <v>7</v>
      </c>
      <c r="I108" s="58" t="s">
        <v>249</v>
      </c>
      <c r="J108" s="65">
        <v>25000</v>
      </c>
    </row>
    <row r="109" spans="2:10" x14ac:dyDescent="0.25">
      <c r="B109" s="53"/>
      <c r="C109" s="53"/>
      <c r="D109" s="53"/>
      <c r="E109" s="53"/>
      <c r="F109" s="60"/>
      <c r="G109" s="63" t="s">
        <v>337</v>
      </c>
      <c r="H109" s="58">
        <v>1</v>
      </c>
      <c r="I109" s="58" t="s">
        <v>249</v>
      </c>
      <c r="J109" s="65">
        <v>100000</v>
      </c>
    </row>
    <row r="110" spans="2:10" ht="22.5" x14ac:dyDescent="0.25">
      <c r="B110" s="53"/>
      <c r="C110" s="53" t="s">
        <v>191</v>
      </c>
      <c r="D110" s="53" t="s">
        <v>193</v>
      </c>
      <c r="E110" s="53" t="s">
        <v>18</v>
      </c>
      <c r="F110" s="60" t="s">
        <v>33</v>
      </c>
      <c r="G110" s="63" t="s">
        <v>192</v>
      </c>
      <c r="H110" s="58">
        <v>1</v>
      </c>
      <c r="I110" s="58" t="s">
        <v>249</v>
      </c>
      <c r="J110" s="65">
        <v>250000</v>
      </c>
    </row>
    <row r="111" spans="2:10" ht="22.5" x14ac:dyDescent="0.25">
      <c r="B111" s="53"/>
      <c r="C111" s="53" t="s">
        <v>195</v>
      </c>
      <c r="D111" s="53" t="s">
        <v>197</v>
      </c>
      <c r="E111" s="53" t="s">
        <v>18</v>
      </c>
      <c r="F111" s="60" t="s">
        <v>33</v>
      </c>
      <c r="G111" s="63" t="s">
        <v>196</v>
      </c>
      <c r="H111" s="58">
        <v>1</v>
      </c>
      <c r="I111" s="58" t="s">
        <v>249</v>
      </c>
      <c r="J111" s="65">
        <v>250000</v>
      </c>
    </row>
    <row r="112" spans="2:10" ht="22.5" x14ac:dyDescent="0.25">
      <c r="B112" s="53"/>
      <c r="C112" s="53"/>
      <c r="D112" s="53"/>
      <c r="E112" s="53" t="s">
        <v>97</v>
      </c>
      <c r="F112" s="60" t="s">
        <v>53</v>
      </c>
      <c r="G112" s="63" t="s">
        <v>338</v>
      </c>
      <c r="H112" s="58">
        <v>1</v>
      </c>
      <c r="I112" s="58" t="s">
        <v>249</v>
      </c>
      <c r="J112" s="65">
        <v>75000</v>
      </c>
    </row>
    <row r="113" spans="2:10" ht="22.5" x14ac:dyDescent="0.25">
      <c r="B113" s="53"/>
      <c r="C113" s="53" t="s">
        <v>199</v>
      </c>
      <c r="D113" s="53" t="s">
        <v>201</v>
      </c>
      <c r="E113" s="53" t="s">
        <v>18</v>
      </c>
      <c r="F113" s="60" t="s">
        <v>33</v>
      </c>
      <c r="G113" s="63" t="s">
        <v>200</v>
      </c>
      <c r="H113" s="58">
        <v>1</v>
      </c>
      <c r="I113" s="58" t="s">
        <v>249</v>
      </c>
      <c r="J113" s="65">
        <v>300000</v>
      </c>
    </row>
    <row r="114" spans="2:10" ht="22.5" x14ac:dyDescent="0.25">
      <c r="B114" s="53"/>
      <c r="C114" s="53" t="s">
        <v>203</v>
      </c>
      <c r="D114" s="53" t="s">
        <v>205</v>
      </c>
      <c r="E114" s="53" t="s">
        <v>18</v>
      </c>
      <c r="F114" s="60" t="s">
        <v>33</v>
      </c>
      <c r="G114" s="63" t="s">
        <v>204</v>
      </c>
      <c r="H114" s="58">
        <v>7</v>
      </c>
      <c r="I114" s="58" t="s">
        <v>249</v>
      </c>
      <c r="J114" s="65">
        <v>15000</v>
      </c>
    </row>
    <row r="115" spans="2:10" x14ac:dyDescent="0.25">
      <c r="B115" s="53"/>
      <c r="C115" s="53"/>
      <c r="D115" s="53"/>
      <c r="E115" s="53"/>
      <c r="F115" s="60"/>
      <c r="G115" s="63" t="s">
        <v>206</v>
      </c>
      <c r="H115" s="58">
        <v>3</v>
      </c>
      <c r="I115" s="58" t="s">
        <v>249</v>
      </c>
      <c r="J115" s="65">
        <v>15000</v>
      </c>
    </row>
    <row r="116" spans="2:10" ht="22.5" x14ac:dyDescent="0.25">
      <c r="B116" s="53"/>
      <c r="C116" s="53"/>
      <c r="D116" s="53"/>
      <c r="E116" s="53"/>
      <c r="F116" s="60" t="s">
        <v>111</v>
      </c>
      <c r="G116" s="63" t="s">
        <v>339</v>
      </c>
      <c r="H116" s="58">
        <v>3</v>
      </c>
      <c r="I116" s="58" t="s">
        <v>207</v>
      </c>
      <c r="J116" s="65">
        <v>7500</v>
      </c>
    </row>
    <row r="117" spans="2:10" x14ac:dyDescent="0.25">
      <c r="B117" s="53"/>
      <c r="C117" s="53"/>
      <c r="D117" s="53"/>
      <c r="E117" s="53"/>
      <c r="F117" s="60"/>
      <c r="G117" s="63" t="s">
        <v>340</v>
      </c>
      <c r="H117" s="58">
        <v>56</v>
      </c>
      <c r="I117" s="58" t="s">
        <v>341</v>
      </c>
      <c r="J117" s="65">
        <v>1000</v>
      </c>
    </row>
    <row r="118" spans="2:10" x14ac:dyDescent="0.25">
      <c r="B118" s="53"/>
      <c r="C118" s="53"/>
      <c r="D118" s="53"/>
      <c r="E118" s="53"/>
      <c r="F118" s="60"/>
      <c r="G118" s="63" t="s">
        <v>342</v>
      </c>
      <c r="H118" s="58">
        <v>56</v>
      </c>
      <c r="I118" s="58" t="s">
        <v>209</v>
      </c>
      <c r="J118" s="65">
        <v>625</v>
      </c>
    </row>
    <row r="119" spans="2:10" ht="33.75" x14ac:dyDescent="0.25">
      <c r="B119" s="53"/>
      <c r="C119" s="53" t="s">
        <v>210</v>
      </c>
      <c r="D119" s="53" t="s">
        <v>212</v>
      </c>
      <c r="E119" s="53" t="s">
        <v>18</v>
      </c>
      <c r="F119" s="60" t="s">
        <v>33</v>
      </c>
      <c r="G119" s="63" t="s">
        <v>343</v>
      </c>
      <c r="H119" s="58">
        <v>1</v>
      </c>
      <c r="I119" s="58" t="s">
        <v>249</v>
      </c>
      <c r="J119" s="65">
        <v>300000</v>
      </c>
    </row>
    <row r="120" spans="2:10" ht="22.5" x14ac:dyDescent="0.25">
      <c r="B120" s="53"/>
      <c r="C120" s="53" t="s">
        <v>213</v>
      </c>
      <c r="D120" s="53" t="s">
        <v>215</v>
      </c>
      <c r="E120" s="56" t="s">
        <v>18</v>
      </c>
      <c r="F120" s="60" t="s">
        <v>33</v>
      </c>
      <c r="G120" s="63" t="s">
        <v>214</v>
      </c>
      <c r="H120" s="58">
        <v>1</v>
      </c>
      <c r="I120" s="58" t="s">
        <v>249</v>
      </c>
      <c r="J120" s="65">
        <v>200000</v>
      </c>
    </row>
    <row r="121" spans="2:10" x14ac:dyDescent="0.25">
      <c r="B121" s="53" t="s">
        <v>217</v>
      </c>
      <c r="C121" s="53" t="s">
        <v>217</v>
      </c>
      <c r="D121" s="53" t="s">
        <v>220</v>
      </c>
      <c r="E121" s="55" t="s">
        <v>18</v>
      </c>
      <c r="F121" s="60" t="s">
        <v>218</v>
      </c>
      <c r="G121" s="63" t="s">
        <v>219</v>
      </c>
      <c r="H121" s="58">
        <v>84</v>
      </c>
      <c r="I121" s="58" t="s">
        <v>247</v>
      </c>
      <c r="J121" s="65">
        <v>1300</v>
      </c>
    </row>
    <row r="122" spans="2:10" x14ac:dyDescent="0.25">
      <c r="B122" s="53"/>
      <c r="C122" s="53"/>
      <c r="D122" s="53"/>
      <c r="E122" s="53"/>
      <c r="F122" s="60"/>
      <c r="G122" s="63" t="s">
        <v>221</v>
      </c>
      <c r="H122" s="58">
        <v>84</v>
      </c>
      <c r="I122" s="58" t="s">
        <v>247</v>
      </c>
      <c r="J122" s="65">
        <v>3000</v>
      </c>
    </row>
    <row r="123" spans="2:10" x14ac:dyDescent="0.25">
      <c r="B123" s="53"/>
      <c r="C123" s="53"/>
      <c r="D123" s="53"/>
      <c r="E123" s="53"/>
      <c r="F123" s="60"/>
      <c r="G123" s="63" t="s">
        <v>222</v>
      </c>
      <c r="H123" s="58">
        <v>84</v>
      </c>
      <c r="I123" s="58" t="s">
        <v>247</v>
      </c>
      <c r="J123" s="65">
        <v>2750</v>
      </c>
    </row>
    <row r="124" spans="2:10" x14ac:dyDescent="0.25">
      <c r="B124" s="53"/>
      <c r="C124" s="53"/>
      <c r="D124" s="53"/>
      <c r="E124" s="53"/>
      <c r="F124" s="60"/>
      <c r="G124" s="63" t="s">
        <v>223</v>
      </c>
      <c r="H124" s="58">
        <v>84</v>
      </c>
      <c r="I124" s="58" t="s">
        <v>247</v>
      </c>
      <c r="J124" s="65">
        <v>4500</v>
      </c>
    </row>
    <row r="125" spans="2:10" x14ac:dyDescent="0.25">
      <c r="B125" s="53"/>
      <c r="C125" s="53"/>
      <c r="D125" s="53"/>
      <c r="E125" s="53"/>
      <c r="F125" s="60"/>
      <c r="G125" s="63" t="s">
        <v>224</v>
      </c>
      <c r="H125" s="58">
        <v>84</v>
      </c>
      <c r="I125" s="58" t="s">
        <v>247</v>
      </c>
      <c r="J125" s="65">
        <v>1100</v>
      </c>
    </row>
    <row r="126" spans="2:10" x14ac:dyDescent="0.25">
      <c r="B126" s="53"/>
      <c r="C126" s="53"/>
      <c r="D126" s="53"/>
      <c r="E126" s="53"/>
      <c r="F126" s="60" t="s">
        <v>19</v>
      </c>
      <c r="G126" s="63" t="s">
        <v>225</v>
      </c>
      <c r="H126" s="58">
        <v>7</v>
      </c>
      <c r="I126" s="58" t="s">
        <v>249</v>
      </c>
      <c r="J126" s="65">
        <v>5000</v>
      </c>
    </row>
    <row r="127" spans="2:10" x14ac:dyDescent="0.25">
      <c r="B127" s="53"/>
      <c r="C127" s="53"/>
      <c r="D127" s="53"/>
      <c r="E127" s="53"/>
      <c r="F127" s="60" t="s">
        <v>37</v>
      </c>
      <c r="G127" s="63" t="s">
        <v>226</v>
      </c>
      <c r="H127" s="58">
        <v>126</v>
      </c>
      <c r="I127" s="58" t="s">
        <v>255</v>
      </c>
      <c r="J127" s="65">
        <v>261</v>
      </c>
    </row>
    <row r="128" spans="2:10" x14ac:dyDescent="0.25">
      <c r="B128" s="53"/>
      <c r="C128" s="53"/>
      <c r="D128" s="53"/>
      <c r="E128" s="53" t="s">
        <v>46</v>
      </c>
      <c r="F128" s="60" t="s">
        <v>30</v>
      </c>
      <c r="G128" s="63" t="s">
        <v>344</v>
      </c>
      <c r="H128" s="58">
        <v>7</v>
      </c>
      <c r="I128" s="58" t="s">
        <v>249</v>
      </c>
      <c r="J128" s="65">
        <v>14000</v>
      </c>
    </row>
    <row r="129" spans="2:10" x14ac:dyDescent="0.25">
      <c r="B129" s="53"/>
      <c r="C129" s="53"/>
      <c r="D129" s="53"/>
      <c r="E129" s="53"/>
      <c r="F129" s="60"/>
      <c r="G129" s="63" t="s">
        <v>345</v>
      </c>
      <c r="H129" s="58">
        <v>7</v>
      </c>
      <c r="I129" s="58" t="s">
        <v>249</v>
      </c>
      <c r="J129" s="65">
        <v>40286</v>
      </c>
    </row>
    <row r="130" spans="2:10" x14ac:dyDescent="0.25">
      <c r="B130" s="53"/>
      <c r="C130" s="53"/>
      <c r="D130" s="53"/>
      <c r="E130" s="53" t="s">
        <v>52</v>
      </c>
      <c r="F130" s="60" t="s">
        <v>53</v>
      </c>
      <c r="G130" s="63" t="s">
        <v>229</v>
      </c>
      <c r="H130" s="58">
        <v>7</v>
      </c>
      <c r="I130" s="58" t="s">
        <v>249</v>
      </c>
      <c r="J130" s="65">
        <v>10714</v>
      </c>
    </row>
    <row r="131" spans="2:10" x14ac:dyDescent="0.25">
      <c r="B131" s="53"/>
      <c r="C131" s="53"/>
      <c r="D131" s="53"/>
      <c r="E131" s="53" t="s">
        <v>97</v>
      </c>
      <c r="F131" s="60" t="s">
        <v>53</v>
      </c>
      <c r="G131" s="63" t="s">
        <v>346</v>
      </c>
      <c r="H131" s="58">
        <v>7</v>
      </c>
      <c r="I131" s="58" t="s">
        <v>249</v>
      </c>
      <c r="J131" s="65">
        <v>10714</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a3cd7b71-671d-4139-9a97-5d1a7380fae4">
      <UserInfo>
        <DisplayName/>
        <AccountId xsi:nil="true"/>
        <AccountType/>
      </UserInfo>
    </SharedWithUsers>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9AE26DC3-7400-4F5E-8249-E91DC20D257D}">
  <ds:schemaRefs>
    <ds:schemaRef ds:uri="http://schemas.microsoft.com/sharepoint/v3/contenttype/forms"/>
  </ds:schemaRefs>
</ds:datastoreItem>
</file>

<file path=customXml/itemProps2.xml><?xml version="1.0" encoding="utf-8"?>
<ds:datastoreItem xmlns:ds="http://schemas.openxmlformats.org/officeDocument/2006/customXml" ds:itemID="{2627C862-BDE1-4AE4-B0CC-528C3ED3456F}"/>
</file>

<file path=customXml/itemProps3.xml><?xml version="1.0" encoding="utf-8"?>
<ds:datastoreItem xmlns:ds="http://schemas.openxmlformats.org/officeDocument/2006/customXml" ds:itemID="{581C1CC7-FF37-4568-94D2-F7C8F77E289F}">
  <ds:schemaRefs>
    <ds:schemaRef ds:uri="http://schemas.microsoft.com/office/2006/metadata/properties"/>
    <ds:schemaRef ds:uri="http://schemas.microsoft.com/office/infopath/2007/PartnerControls"/>
    <ds:schemaRef ds:uri="218d177c-a3bf-4b0b-adae-4c1a5ab298c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Annex 4 GCF Budget tables</vt:lpstr>
      <vt:lpstr>Notes and Assumptions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Leandro</dc:creator>
  <cp:keywords/>
  <dc:description/>
  <cp:lastModifiedBy>Author</cp:lastModifiedBy>
  <cp:revision/>
  <dcterms:created xsi:type="dcterms:W3CDTF">2020-03-23T07:47:48Z</dcterms:created>
  <dcterms:modified xsi:type="dcterms:W3CDTF">2021-02-12T21:04:06Z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Order">
    <vt:r8>44000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