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Tables/pivotTable4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Records2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xl/pivotCache/pivotCacheDefinition1.xml" ContentType="application/vnd.openxmlformats-officedocument.spreadsheetml.pivotCacheDefinition+xml"/>
  <Override PartName="/xl/metadata" ContentType="application/binary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benjaminbatinge/Documents/Liberia/"/>
    </mc:Choice>
  </mc:AlternateContent>
  <xr:revisionPtr revIDLastSave="0" documentId="13_ncr:1_{A0F71A56-430B-5743-8287-03D19F3F6FB9}" xr6:coauthVersionLast="45" xr6:coauthVersionMax="45" xr10:uidLastSave="{00000000-0000-0000-0000-000000000000}"/>
  <bookViews>
    <workbookView xWindow="2580" yWindow="460" windowWidth="33720" windowHeight="20740" tabRatio="500" activeTab="2" xr2:uid="{00000000-000D-0000-FFFF-FFFF00000000}"/>
  </bookViews>
  <sheets>
    <sheet name="Dashboard" sheetId="2" state="hidden" r:id="rId1"/>
    <sheet name="Title Lists" sheetId="4" r:id="rId2"/>
    <sheet name="O and M Projections" sheetId="11" r:id="rId3"/>
  </sheets>
  <definedNames>
    <definedName name="Categories">#REF!</definedName>
    <definedName name="Components">#REF!</definedName>
    <definedName name="Funding">#REF!</definedName>
    <definedName name="Outputs">#REF!</definedName>
    <definedName name="Slicer_Budget_Categories">#REF!</definedName>
    <definedName name="Slicer_Component">#REF!</definedName>
    <definedName name="Slicer_Output">#REF!</definedName>
  </definedNames>
  <calcPr calcId="191029" iterateDelta="1E-4"/>
  <pivotCaches>
    <pivotCache cacheId="0" r:id="rId4"/>
    <pivotCache cacheId="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11" roundtripDataSignature="AMtx7mgfV1VC5LW7+yvG1h04W3xRXP+biQ=="/>
    </ext>
  </extLst>
</workbook>
</file>

<file path=xl/calcChain.xml><?xml version="1.0" encoding="utf-8"?>
<calcChain xmlns="http://schemas.openxmlformats.org/spreadsheetml/2006/main">
  <c r="Q122" i="11" l="1"/>
  <c r="V131" i="11" l="1"/>
  <c r="U131" i="11"/>
  <c r="T131" i="11"/>
  <c r="S131" i="11"/>
  <c r="R131" i="11"/>
  <c r="Q131" i="11"/>
  <c r="W130" i="11"/>
  <c r="W129" i="11"/>
  <c r="W128" i="11"/>
  <c r="W127" i="11"/>
  <c r="W131" i="11" l="1"/>
  <c r="AF5" i="11" l="1"/>
  <c r="AF6" i="11"/>
  <c r="AF7" i="11"/>
  <c r="AF8" i="11"/>
  <c r="AF9" i="11"/>
  <c r="AF10" i="11"/>
  <c r="AF11" i="11"/>
  <c r="AF12" i="11"/>
  <c r="AF32" i="11"/>
  <c r="Q64" i="11"/>
  <c r="AF64" i="11" s="1"/>
  <c r="H60" i="11"/>
  <c r="N60" i="11"/>
  <c r="Q60" i="11" s="1"/>
  <c r="AF60" i="11" s="1"/>
  <c r="H61" i="11"/>
  <c r="N61" i="11"/>
  <c r="Q61" i="11" s="1"/>
  <c r="AF61" i="11" s="1"/>
  <c r="H56" i="11"/>
  <c r="N56" i="11"/>
  <c r="Q56" i="11" s="1"/>
  <c r="AF56" i="11" s="1"/>
  <c r="H9" i="11"/>
  <c r="N9" i="11"/>
  <c r="H10" i="11"/>
  <c r="N10" i="11"/>
  <c r="H11" i="11"/>
  <c r="N11" i="11"/>
  <c r="H16" i="11"/>
  <c r="N16" i="11"/>
  <c r="Q16" i="11" s="1"/>
  <c r="L114" i="11"/>
  <c r="K114" i="11"/>
  <c r="M114" i="11"/>
  <c r="I114" i="11"/>
  <c r="N152" i="11"/>
  <c r="M152" i="11"/>
  <c r="L152" i="11"/>
  <c r="K152" i="11"/>
  <c r="J152" i="11"/>
  <c r="I152" i="11"/>
  <c r="N151" i="11"/>
  <c r="M151" i="11"/>
  <c r="L151" i="11"/>
  <c r="K151" i="11"/>
  <c r="J151" i="11"/>
  <c r="I151" i="11"/>
  <c r="N150" i="11"/>
  <c r="M150" i="11"/>
  <c r="L150" i="11"/>
  <c r="K150" i="11"/>
  <c r="J150" i="11"/>
  <c r="I150" i="11"/>
  <c r="N149" i="11"/>
  <c r="M149" i="11"/>
  <c r="L149" i="11"/>
  <c r="K149" i="11"/>
  <c r="J149" i="11"/>
  <c r="I149" i="11"/>
  <c r="N148" i="11"/>
  <c r="M148" i="11"/>
  <c r="L148" i="11"/>
  <c r="K148" i="11"/>
  <c r="J148" i="11"/>
  <c r="I148" i="11"/>
  <c r="M147" i="11"/>
  <c r="L147" i="11"/>
  <c r="K147" i="11"/>
  <c r="J147" i="11"/>
  <c r="I147" i="11"/>
  <c r="N113" i="11"/>
  <c r="Q113" i="11" s="1"/>
  <c r="H113" i="11"/>
  <c r="N112" i="11"/>
  <c r="N147" i="11" s="1"/>
  <c r="H112" i="11"/>
  <c r="N111" i="11"/>
  <c r="Q111" i="11" s="1"/>
  <c r="H111" i="11"/>
  <c r="H8" i="11"/>
  <c r="N110" i="11"/>
  <c r="Q110" i="11" s="1"/>
  <c r="H110" i="11"/>
  <c r="N109" i="11"/>
  <c r="Q109" i="11" s="1"/>
  <c r="H109" i="11"/>
  <c r="N108" i="11"/>
  <c r="Q108" i="11" s="1"/>
  <c r="H108" i="11"/>
  <c r="N107" i="11"/>
  <c r="Q107" i="11" s="1"/>
  <c r="H107" i="11"/>
  <c r="N106" i="11"/>
  <c r="Q106" i="11" s="1"/>
  <c r="H106" i="11"/>
  <c r="N105" i="11"/>
  <c r="Q105" i="11" s="1"/>
  <c r="H105" i="11"/>
  <c r="N7" i="11"/>
  <c r="H7" i="11"/>
  <c r="N6" i="11"/>
  <c r="H6" i="11"/>
  <c r="N5" i="11"/>
  <c r="H5" i="11"/>
  <c r="N31" i="11"/>
  <c r="Q31" i="11" s="1"/>
  <c r="AF31" i="11" s="1"/>
  <c r="H31" i="11"/>
  <c r="N4" i="11"/>
  <c r="H4" i="11"/>
  <c r="N116" i="11"/>
  <c r="H116" i="11"/>
  <c r="N74" i="11"/>
  <c r="Q74" i="11" s="1"/>
  <c r="AF74" i="11" s="1"/>
  <c r="H74" i="11"/>
  <c r="N73" i="11"/>
  <c r="Q73" i="11" s="1"/>
  <c r="AF73" i="11" s="1"/>
  <c r="H73" i="11"/>
  <c r="N96" i="11"/>
  <c r="Q96" i="11" s="1"/>
  <c r="AF96" i="11" s="1"/>
  <c r="H96" i="11"/>
  <c r="N94" i="11"/>
  <c r="Q94" i="11" s="1"/>
  <c r="H94" i="11"/>
  <c r="N92" i="11"/>
  <c r="Q92" i="11" s="1"/>
  <c r="H92" i="11"/>
  <c r="N91" i="11"/>
  <c r="Q91" i="11" s="1"/>
  <c r="AF91" i="11" s="1"/>
  <c r="H91" i="11"/>
  <c r="N90" i="11"/>
  <c r="Q90" i="11" s="1"/>
  <c r="AF90" i="11" s="1"/>
  <c r="H90" i="11"/>
  <c r="N89" i="11"/>
  <c r="Q89" i="11" s="1"/>
  <c r="AF89" i="11" s="1"/>
  <c r="H89" i="11"/>
  <c r="N77" i="11"/>
  <c r="Q77" i="11" s="1"/>
  <c r="H77" i="11"/>
  <c r="N76" i="11"/>
  <c r="Q76" i="11" s="1"/>
  <c r="H76" i="11"/>
  <c r="N75" i="11"/>
  <c r="Q75" i="11" s="1"/>
  <c r="AF75" i="11" s="1"/>
  <c r="H75" i="11"/>
  <c r="N72" i="11"/>
  <c r="Q72" i="11" s="1"/>
  <c r="H72" i="11"/>
  <c r="N68" i="11"/>
  <c r="Q68" i="11" s="1"/>
  <c r="AF68" i="11" s="1"/>
  <c r="H68" i="11"/>
  <c r="N67" i="11"/>
  <c r="Q67" i="11" s="1"/>
  <c r="AF67" i="11" s="1"/>
  <c r="H67" i="11"/>
  <c r="N65" i="11"/>
  <c r="Q65" i="11" s="1"/>
  <c r="AF65" i="11" s="1"/>
  <c r="H65" i="11"/>
  <c r="N102" i="11"/>
  <c r="Q102" i="11" s="1"/>
  <c r="H102" i="11"/>
  <c r="N101" i="11"/>
  <c r="Q101" i="11" s="1"/>
  <c r="H101" i="11"/>
  <c r="N100" i="11"/>
  <c r="Q100" i="11" s="1"/>
  <c r="AF100" i="11" s="1"/>
  <c r="H100" i="11"/>
  <c r="N99" i="11"/>
  <c r="Q99" i="11" s="1"/>
  <c r="AF99" i="11" s="1"/>
  <c r="H99" i="11"/>
  <c r="N98" i="11"/>
  <c r="Q98" i="11" s="1"/>
  <c r="AF98" i="11" s="1"/>
  <c r="H98" i="11"/>
  <c r="N97" i="11"/>
  <c r="Q97" i="11" s="1"/>
  <c r="AF97" i="11" s="1"/>
  <c r="H97" i="11"/>
  <c r="N88" i="11"/>
  <c r="Q88" i="11" s="1"/>
  <c r="AF88" i="11" s="1"/>
  <c r="H88" i="11"/>
  <c r="N87" i="11"/>
  <c r="Q87" i="11" s="1"/>
  <c r="AF87" i="11" s="1"/>
  <c r="H87" i="11"/>
  <c r="N83" i="11"/>
  <c r="Q83" i="11" s="1"/>
  <c r="AF83" i="11" s="1"/>
  <c r="H83" i="11"/>
  <c r="N82" i="11"/>
  <c r="Q82" i="11" s="1"/>
  <c r="AF82" i="11" s="1"/>
  <c r="H82" i="11"/>
  <c r="N81" i="11"/>
  <c r="Q81" i="11" s="1"/>
  <c r="H81" i="11"/>
  <c r="N80" i="11"/>
  <c r="Q80" i="11" s="1"/>
  <c r="AF80" i="11" s="1"/>
  <c r="H80" i="11"/>
  <c r="N79" i="11"/>
  <c r="Q79" i="11" s="1"/>
  <c r="AF79" i="11" s="1"/>
  <c r="H79" i="11"/>
  <c r="N78" i="11"/>
  <c r="Q78" i="11" s="1"/>
  <c r="H78" i="11"/>
  <c r="N70" i="11"/>
  <c r="Q70" i="11" s="1"/>
  <c r="AF70" i="11" s="1"/>
  <c r="H70" i="11"/>
  <c r="N69" i="11"/>
  <c r="Q69" i="11" s="1"/>
  <c r="AF69" i="11" s="1"/>
  <c r="H69" i="11"/>
  <c r="N37" i="11"/>
  <c r="Q37" i="11" s="1"/>
  <c r="AF37" i="11" s="1"/>
  <c r="H37" i="11"/>
  <c r="N36" i="11"/>
  <c r="Q36" i="11" s="1"/>
  <c r="AF36" i="11" s="1"/>
  <c r="H36" i="11"/>
  <c r="N35" i="11"/>
  <c r="Q35" i="11" s="1"/>
  <c r="AF35" i="11" s="1"/>
  <c r="H35" i="11"/>
  <c r="N34" i="11"/>
  <c r="Q34" i="11" s="1"/>
  <c r="H34" i="11"/>
  <c r="N33" i="11"/>
  <c r="Q33" i="11" s="1"/>
  <c r="AF33" i="11" s="1"/>
  <c r="H33" i="11"/>
  <c r="N63" i="11"/>
  <c r="Q63" i="11" s="1"/>
  <c r="AF63" i="11" s="1"/>
  <c r="H63" i="11"/>
  <c r="N62" i="11"/>
  <c r="Q62" i="11" s="1"/>
  <c r="AF62" i="11" s="1"/>
  <c r="H62" i="11"/>
  <c r="N59" i="11"/>
  <c r="Q59" i="11" s="1"/>
  <c r="AF59" i="11" s="1"/>
  <c r="H59" i="11"/>
  <c r="N58" i="11"/>
  <c r="Q58" i="11" s="1"/>
  <c r="AF58" i="11" s="1"/>
  <c r="H58" i="11"/>
  <c r="N57" i="11"/>
  <c r="Q57" i="11" s="1"/>
  <c r="AF57" i="11" s="1"/>
  <c r="H57" i="11"/>
  <c r="N55" i="11"/>
  <c r="Q55" i="11" s="1"/>
  <c r="H55" i="11"/>
  <c r="N54" i="11"/>
  <c r="Q54" i="11" s="1"/>
  <c r="H54" i="11"/>
  <c r="N53" i="11"/>
  <c r="Q53" i="11" s="1"/>
  <c r="H53" i="11"/>
  <c r="N52" i="11"/>
  <c r="Q52" i="11" s="1"/>
  <c r="H52" i="11"/>
  <c r="N51" i="11"/>
  <c r="Q51" i="11" s="1"/>
  <c r="AF51" i="11" s="1"/>
  <c r="H51" i="11"/>
  <c r="N50" i="11"/>
  <c r="Q50" i="11" s="1"/>
  <c r="AF50" i="11" s="1"/>
  <c r="H50" i="11"/>
  <c r="N49" i="11"/>
  <c r="Q49" i="11" s="1"/>
  <c r="AF49" i="11" s="1"/>
  <c r="H49" i="11"/>
  <c r="N48" i="11"/>
  <c r="Q48" i="11" s="1"/>
  <c r="AF48" i="11" s="1"/>
  <c r="H48" i="11"/>
  <c r="N47" i="11"/>
  <c r="Q47" i="11" s="1"/>
  <c r="AF47" i="11" s="1"/>
  <c r="H47" i="11"/>
  <c r="N46" i="11"/>
  <c r="Q46" i="11" s="1"/>
  <c r="AF46" i="11" s="1"/>
  <c r="H46" i="11"/>
  <c r="N45" i="11"/>
  <c r="Q45" i="11" s="1"/>
  <c r="AF45" i="11" s="1"/>
  <c r="H45" i="11"/>
  <c r="N44" i="11"/>
  <c r="Q44" i="11" s="1"/>
  <c r="AF44" i="11" s="1"/>
  <c r="H44" i="11"/>
  <c r="N43" i="11"/>
  <c r="Q43" i="11" s="1"/>
  <c r="AF43" i="11" s="1"/>
  <c r="H43" i="11"/>
  <c r="N42" i="11"/>
  <c r="Q42" i="11" s="1"/>
  <c r="AF42" i="11" s="1"/>
  <c r="H42" i="11"/>
  <c r="N41" i="11"/>
  <c r="Q41" i="11" s="1"/>
  <c r="AF41" i="11" s="1"/>
  <c r="H41" i="11"/>
  <c r="N40" i="11"/>
  <c r="Q40" i="11" s="1"/>
  <c r="AF40" i="11" s="1"/>
  <c r="H40" i="11"/>
  <c r="N39" i="11"/>
  <c r="Q39" i="11" s="1"/>
  <c r="AF39" i="11" s="1"/>
  <c r="H39" i="11"/>
  <c r="N38" i="11"/>
  <c r="Q38" i="11" s="1"/>
  <c r="AF38" i="11" s="1"/>
  <c r="H38" i="11"/>
  <c r="N30" i="11"/>
  <c r="Q30" i="11" s="1"/>
  <c r="AF30" i="11" s="1"/>
  <c r="H30" i="11"/>
  <c r="N29" i="11"/>
  <c r="Q29" i="11" s="1"/>
  <c r="AF29" i="11" s="1"/>
  <c r="H29" i="11"/>
  <c r="N28" i="11"/>
  <c r="Q28" i="11" s="1"/>
  <c r="AF28" i="11" s="1"/>
  <c r="H28" i="11"/>
  <c r="N27" i="11"/>
  <c r="Q27" i="11" s="1"/>
  <c r="AF27" i="11" s="1"/>
  <c r="H27" i="11"/>
  <c r="N26" i="11"/>
  <c r="Q26" i="11" s="1"/>
  <c r="AF26" i="11" s="1"/>
  <c r="H26" i="11"/>
  <c r="N25" i="11"/>
  <c r="Q25" i="11" s="1"/>
  <c r="AF25" i="11" s="1"/>
  <c r="H25" i="11"/>
  <c r="N24" i="11"/>
  <c r="Q24" i="11" s="1"/>
  <c r="AF24" i="11" s="1"/>
  <c r="H24" i="11"/>
  <c r="N23" i="11"/>
  <c r="Q23" i="11" s="1"/>
  <c r="AF23" i="11" s="1"/>
  <c r="H23" i="11"/>
  <c r="N22" i="11"/>
  <c r="Q22" i="11" s="1"/>
  <c r="AF22" i="11" s="1"/>
  <c r="H22" i="11"/>
  <c r="N21" i="11"/>
  <c r="Q21" i="11" s="1"/>
  <c r="AF21" i="11" s="1"/>
  <c r="H21" i="11"/>
  <c r="N20" i="11"/>
  <c r="Q20" i="11" s="1"/>
  <c r="AF20" i="11" s="1"/>
  <c r="H20" i="11"/>
  <c r="N19" i="11"/>
  <c r="Q19" i="11" s="1"/>
  <c r="AF19" i="11" s="1"/>
  <c r="H19" i="11"/>
  <c r="N18" i="11"/>
  <c r="Q18" i="11" s="1"/>
  <c r="AF18" i="11" s="1"/>
  <c r="H18" i="11"/>
  <c r="N17" i="11"/>
  <c r="Q17" i="11" s="1"/>
  <c r="H17" i="11"/>
  <c r="N15" i="11"/>
  <c r="Q15" i="11" s="1"/>
  <c r="AF15" i="11" s="1"/>
  <c r="H15" i="11"/>
  <c r="N14" i="11"/>
  <c r="Q14" i="11" s="1"/>
  <c r="AF14" i="11" s="1"/>
  <c r="H14" i="11"/>
  <c r="N13" i="11"/>
  <c r="Q13" i="11" s="1"/>
  <c r="AF13" i="11" s="1"/>
  <c r="H13" i="11"/>
  <c r="N104" i="11"/>
  <c r="Q104" i="11" s="1"/>
  <c r="H104" i="11"/>
  <c r="N103" i="11"/>
  <c r="Q103" i="11" s="1"/>
  <c r="H103" i="11"/>
  <c r="N95" i="11"/>
  <c r="Q95" i="11" s="1"/>
  <c r="AF95" i="11" s="1"/>
  <c r="H95" i="11"/>
  <c r="N93" i="11"/>
  <c r="Q93" i="11" s="1"/>
  <c r="H93" i="11"/>
  <c r="N86" i="11"/>
  <c r="Q86" i="11" s="1"/>
  <c r="AF86" i="11" s="1"/>
  <c r="H86" i="11"/>
  <c r="N85" i="11"/>
  <c r="Q85" i="11" s="1"/>
  <c r="AF85" i="11" s="1"/>
  <c r="H85" i="11"/>
  <c r="N84" i="11"/>
  <c r="Q84" i="11" s="1"/>
  <c r="AF84" i="11" s="1"/>
  <c r="H84" i="11"/>
  <c r="N71" i="11"/>
  <c r="Q71" i="11" s="1"/>
  <c r="H71" i="11"/>
  <c r="N66" i="11"/>
  <c r="Q66" i="11" s="1"/>
  <c r="AF66" i="11" s="1"/>
  <c r="H66" i="11"/>
  <c r="R53" i="11" l="1"/>
  <c r="S53" i="11" s="1"/>
  <c r="R55" i="11"/>
  <c r="R52" i="11"/>
  <c r="S52" i="11" s="1"/>
  <c r="R54" i="11"/>
  <c r="R76" i="11"/>
  <c r="S76" i="11" s="1"/>
  <c r="R94" i="11"/>
  <c r="S94" i="11" s="1"/>
  <c r="R105" i="11"/>
  <c r="S105" i="11" s="1"/>
  <c r="R109" i="11"/>
  <c r="S109" i="11" s="1"/>
  <c r="R113" i="11"/>
  <c r="R16" i="11"/>
  <c r="R104" i="11"/>
  <c r="R17" i="11"/>
  <c r="S17" i="11" s="1"/>
  <c r="R34" i="11"/>
  <c r="S34" i="11" s="1"/>
  <c r="R78" i="11"/>
  <c r="S78" i="11" s="1"/>
  <c r="R101" i="11"/>
  <c r="R77" i="11"/>
  <c r="S77" i="11" s="1"/>
  <c r="R92" i="11"/>
  <c r="R106" i="11"/>
  <c r="R108" i="11"/>
  <c r="S108" i="11" s="1"/>
  <c r="R110" i="11"/>
  <c r="R71" i="11"/>
  <c r="R93" i="11"/>
  <c r="S93" i="11" s="1"/>
  <c r="R103" i="11"/>
  <c r="R81" i="11"/>
  <c r="S81" i="11" s="1"/>
  <c r="R102" i="11"/>
  <c r="R72" i="11"/>
  <c r="S72" i="11" s="1"/>
  <c r="R107" i="11"/>
  <c r="S107" i="11" s="1"/>
  <c r="R111" i="11"/>
  <c r="S111" i="11" s="1"/>
  <c r="Q112" i="11"/>
  <c r="J114" i="11"/>
  <c r="N8" i="11"/>
  <c r="H114" i="11"/>
  <c r="S54" i="11" l="1"/>
  <c r="T54" i="11" s="1"/>
  <c r="U54" i="11" s="1"/>
  <c r="V54" i="11" s="1"/>
  <c r="T52" i="11"/>
  <c r="U52" i="11"/>
  <c r="T53" i="11"/>
  <c r="U53" i="11" s="1"/>
  <c r="S55" i="11"/>
  <c r="T55" i="11" s="1"/>
  <c r="T107" i="11"/>
  <c r="U107" i="11" s="1"/>
  <c r="V107" i="11" s="1"/>
  <c r="W107" i="11" s="1"/>
  <c r="T105" i="11"/>
  <c r="U105" i="11" s="1"/>
  <c r="T76" i="11"/>
  <c r="U76" i="11" s="1"/>
  <c r="T111" i="11"/>
  <c r="U111" i="11" s="1"/>
  <c r="T109" i="11"/>
  <c r="T34" i="11"/>
  <c r="U34" i="11" s="1"/>
  <c r="S71" i="11"/>
  <c r="S92" i="11"/>
  <c r="T92" i="11" s="1"/>
  <c r="T93" i="11"/>
  <c r="S16" i="11"/>
  <c r="T16" i="11" s="1"/>
  <c r="S102" i="11"/>
  <c r="S110" i="11"/>
  <c r="S106" i="11"/>
  <c r="T77" i="11"/>
  <c r="R112" i="11"/>
  <c r="T72" i="11"/>
  <c r="U72" i="11" s="1"/>
  <c r="T81" i="11"/>
  <c r="S103" i="11"/>
  <c r="T108" i="11"/>
  <c r="U108" i="11" s="1"/>
  <c r="S101" i="11"/>
  <c r="T101" i="11" s="1"/>
  <c r="T78" i="11"/>
  <c r="U78" i="11" s="1"/>
  <c r="T17" i="11"/>
  <c r="S104" i="11"/>
  <c r="S113" i="11"/>
  <c r="T113" i="11" s="1"/>
  <c r="U109" i="11"/>
  <c r="V109" i="11" s="1"/>
  <c r="T94" i="11"/>
  <c r="Q114" i="11"/>
  <c r="N114" i="11"/>
  <c r="V53" i="11" l="1"/>
  <c r="W54" i="11"/>
  <c r="X54" i="11" s="1"/>
  <c r="V72" i="11"/>
  <c r="W72" i="11" s="1"/>
  <c r="V52" i="11"/>
  <c r="U55" i="11"/>
  <c r="W53" i="11"/>
  <c r="V34" i="11"/>
  <c r="W34" i="11" s="1"/>
  <c r="X34" i="11" s="1"/>
  <c r="U101" i="11"/>
  <c r="U93" i="11"/>
  <c r="V93" i="11" s="1"/>
  <c r="T110" i="11"/>
  <c r="U110" i="11" s="1"/>
  <c r="V108" i="11"/>
  <c r="W108" i="11" s="1"/>
  <c r="V78" i="11"/>
  <c r="T104" i="11"/>
  <c r="T103" i="11"/>
  <c r="V105" i="11"/>
  <c r="U81" i="11"/>
  <c r="V81" i="11" s="1"/>
  <c r="U94" i="11"/>
  <c r="W109" i="11"/>
  <c r="S112" i="11"/>
  <c r="T112" i="11" s="1"/>
  <c r="V111" i="11"/>
  <c r="T102" i="11"/>
  <c r="U102" i="11" s="1"/>
  <c r="U113" i="11"/>
  <c r="U92" i="11"/>
  <c r="V101" i="11"/>
  <c r="T71" i="11"/>
  <c r="V76" i="11"/>
  <c r="U77" i="11"/>
  <c r="U17" i="11"/>
  <c r="T106" i="11"/>
  <c r="U16" i="11"/>
  <c r="V92" i="11"/>
  <c r="U103" i="11"/>
  <c r="V103" i="11" s="1"/>
  <c r="X107" i="11"/>
  <c r="Y107" i="11" s="1"/>
  <c r="Y54" i="11" l="1"/>
  <c r="Z54" i="11" s="1"/>
  <c r="W93" i="11"/>
  <c r="X93" i="11" s="1"/>
  <c r="V55" i="11"/>
  <c r="X53" i="11"/>
  <c r="Y53" i="11" s="1"/>
  <c r="V110" i="11"/>
  <c r="W110" i="11" s="1"/>
  <c r="W52" i="11"/>
  <c r="AA54" i="11"/>
  <c r="U104" i="11"/>
  <c r="V104" i="11" s="1"/>
  <c r="S114" i="11"/>
  <c r="W76" i="11"/>
  <c r="X76" i="11" s="1"/>
  <c r="U112" i="11"/>
  <c r="W105" i="11"/>
  <c r="X105" i="11" s="1"/>
  <c r="Y105" i="11" s="1"/>
  <c r="V77" i="11"/>
  <c r="U71" i="11"/>
  <c r="W78" i="11"/>
  <c r="U106" i="11"/>
  <c r="W111" i="11"/>
  <c r="W103" i="11"/>
  <c r="X103" i="11" s="1"/>
  <c r="X72" i="11"/>
  <c r="V102" i="11"/>
  <c r="X108" i="11"/>
  <c r="V16" i="11"/>
  <c r="W16" i="11" s="1"/>
  <c r="V94" i="11"/>
  <c r="W94" i="11" s="1"/>
  <c r="W81" i="11"/>
  <c r="W77" i="11"/>
  <c r="X77" i="11" s="1"/>
  <c r="X110" i="11"/>
  <c r="Y110" i="11" s="1"/>
  <c r="Z107" i="11"/>
  <c r="AA107" i="11" s="1"/>
  <c r="AB107" i="11" s="1"/>
  <c r="T114" i="11"/>
  <c r="V113" i="11"/>
  <c r="W101" i="11"/>
  <c r="X101" i="11" s="1"/>
  <c r="X109" i="11"/>
  <c r="Y34" i="11"/>
  <c r="W92" i="11"/>
  <c r="V17" i="11"/>
  <c r="W104" i="11" l="1"/>
  <c r="X104" i="11" s="1"/>
  <c r="X52" i="11"/>
  <c r="Y52" i="11" s="1"/>
  <c r="W55" i="11"/>
  <c r="Z53" i="11"/>
  <c r="AB54" i="11"/>
  <c r="Y76" i="11"/>
  <c r="Z76" i="11" s="1"/>
  <c r="AA76" i="11" s="1"/>
  <c r="W102" i="11"/>
  <c r="X102" i="11" s="1"/>
  <c r="Y102" i="11" s="1"/>
  <c r="Z102" i="11" s="1"/>
  <c r="X81" i="11"/>
  <c r="Y81" i="11" s="1"/>
  <c r="Z81" i="11" s="1"/>
  <c r="Y103" i="11"/>
  <c r="X78" i="11"/>
  <c r="Y78" i="11" s="1"/>
  <c r="X16" i="11"/>
  <c r="Y16" i="11"/>
  <c r="Z16" i="11" s="1"/>
  <c r="AA16" i="11" s="1"/>
  <c r="Z103" i="11"/>
  <c r="AC107" i="11"/>
  <c r="AD107" i="11" s="1"/>
  <c r="AE107" i="11" s="1"/>
  <c r="AF107" i="11" s="1"/>
  <c r="W17" i="11"/>
  <c r="Y72" i="11"/>
  <c r="X92" i="11"/>
  <c r="Y77" i="11"/>
  <c r="V112" i="11"/>
  <c r="W112" i="11" s="1"/>
  <c r="X94" i="11"/>
  <c r="Y109" i="11"/>
  <c r="X111" i="11"/>
  <c r="Y111" i="11" s="1"/>
  <c r="Z111" i="11" s="1"/>
  <c r="V106" i="11"/>
  <c r="U114" i="11"/>
  <c r="V71" i="11"/>
  <c r="W71" i="11" s="1"/>
  <c r="Y108" i="11"/>
  <c r="W113" i="11"/>
  <c r="Y93" i="11"/>
  <c r="Z93" i="11" s="1"/>
  <c r="Y101" i="11"/>
  <c r="Z34" i="11"/>
  <c r="Z105" i="11"/>
  <c r="Z110" i="11"/>
  <c r="AA53" i="11" l="1"/>
  <c r="AB53" i="11" s="1"/>
  <c r="AC53" i="11" s="1"/>
  <c r="AD53" i="11" s="1"/>
  <c r="X55" i="11"/>
  <c r="Z78" i="11"/>
  <c r="AA78" i="11" s="1"/>
  <c r="Y104" i="11"/>
  <c r="Z104" i="11" s="1"/>
  <c r="Z72" i="11"/>
  <c r="Z52" i="11"/>
  <c r="AC54" i="11"/>
  <c r="AD54" i="11"/>
  <c r="AA93" i="11"/>
  <c r="AB93" i="11" s="1"/>
  <c r="AA103" i="11"/>
  <c r="AB103" i="11" s="1"/>
  <c r="AA105" i="11"/>
  <c r="W106" i="11"/>
  <c r="X106" i="11" s="1"/>
  <c r="Y106" i="11" s="1"/>
  <c r="X112" i="11"/>
  <c r="Y112" i="11" s="1"/>
  <c r="X17" i="11"/>
  <c r="Y17" i="11" s="1"/>
  <c r="AA81" i="11"/>
  <c r="AB81" i="11" s="1"/>
  <c r="V114" i="11"/>
  <c r="Y94" i="11"/>
  <c r="Z109" i="11"/>
  <c r="AA102" i="11"/>
  <c r="AB102" i="11" s="1"/>
  <c r="Z108" i="11"/>
  <c r="AA111" i="11"/>
  <c r="AA110" i="11"/>
  <c r="Z77" i="11"/>
  <c r="AA77" i="11" s="1"/>
  <c r="Y92" i="11"/>
  <c r="AA34" i="11"/>
  <c r="AA104" i="11"/>
  <c r="X71" i="11"/>
  <c r="X113" i="11"/>
  <c r="Y113" i="11" s="1"/>
  <c r="Z101" i="11"/>
  <c r="AB76" i="11"/>
  <c r="AB16" i="11"/>
  <c r="W114" i="11" l="1"/>
  <c r="AE53" i="11"/>
  <c r="AA52" i="11"/>
  <c r="AA72" i="11"/>
  <c r="AB72" i="11" s="1"/>
  <c r="AC72" i="11" s="1"/>
  <c r="AE54" i="11"/>
  <c r="AF54" i="11" s="1"/>
  <c r="AB78" i="11"/>
  <c r="AC78" i="11" s="1"/>
  <c r="AF53" i="11"/>
  <c r="AB104" i="11"/>
  <c r="AC104" i="11" s="1"/>
  <c r="AD104" i="11" s="1"/>
  <c r="Y55" i="11"/>
  <c r="Z112" i="11"/>
  <c r="Z17" i="11"/>
  <c r="AA17" i="11" s="1"/>
  <c r="AB17" i="11" s="1"/>
  <c r="AC103" i="11"/>
  <c r="AD103" i="11" s="1"/>
  <c r="AE103" i="11" s="1"/>
  <c r="AF103" i="11" s="1"/>
  <c r="AC102" i="11"/>
  <c r="AD102" i="11" s="1"/>
  <c r="AE102" i="11" s="1"/>
  <c r="AF102" i="11" s="1"/>
  <c r="AB105" i="11"/>
  <c r="AC105" i="11" s="1"/>
  <c r="AC81" i="11"/>
  <c r="AD81" i="11" s="1"/>
  <c r="AE81" i="11" s="1"/>
  <c r="AF81" i="11" s="1"/>
  <c r="Z113" i="11"/>
  <c r="AA113" i="11" s="1"/>
  <c r="AA112" i="11"/>
  <c r="X114" i="11"/>
  <c r="Y71" i="11"/>
  <c r="Z71" i="11" s="1"/>
  <c r="Z106" i="11"/>
  <c r="AA106" i="11" s="1"/>
  <c r="Z92" i="11"/>
  <c r="AB110" i="11"/>
  <c r="AA108" i="11"/>
  <c r="AC93" i="11"/>
  <c r="AD93" i="11" s="1"/>
  <c r="AE93" i="11" s="1"/>
  <c r="AF93" i="11" s="1"/>
  <c r="AA109" i="11"/>
  <c r="AC16" i="11"/>
  <c r="AB34" i="11"/>
  <c r="AC34" i="11" s="1"/>
  <c r="AB111" i="11"/>
  <c r="AC76" i="11"/>
  <c r="AD76" i="11" s="1"/>
  <c r="AE76" i="11" s="1"/>
  <c r="AF76" i="11" s="1"/>
  <c r="Z94" i="11"/>
  <c r="AA94" i="11" s="1"/>
  <c r="AB77" i="11"/>
  <c r="AA101" i="11"/>
  <c r="R114" i="11"/>
  <c r="AB112" i="11" l="1"/>
  <c r="AD112" i="11" s="1"/>
  <c r="AE112" i="11" s="1"/>
  <c r="AF112" i="11" s="1"/>
  <c r="AD78" i="11"/>
  <c r="AE78" i="11" s="1"/>
  <c r="AF78" i="11" s="1"/>
  <c r="Z55" i="11"/>
  <c r="AB52" i="11"/>
  <c r="AC52" i="11" s="1"/>
  <c r="AD52" i="11" s="1"/>
  <c r="AA55" i="11"/>
  <c r="AC112" i="11"/>
  <c r="AE104" i="11"/>
  <c r="AF104" i="11" s="1"/>
  <c r="AD105" i="11"/>
  <c r="AE105" i="11" s="1"/>
  <c r="AF105" i="11" s="1"/>
  <c r="AB106" i="11"/>
  <c r="AB101" i="11"/>
  <c r="AD16" i="11"/>
  <c r="AD72" i="11"/>
  <c r="AE72" i="11" s="1"/>
  <c r="AD111" i="11"/>
  <c r="AC111" i="11"/>
  <c r="AC17" i="11"/>
  <c r="AD17" i="11" s="1"/>
  <c r="AB108" i="11"/>
  <c r="AC106" i="11"/>
  <c r="AB113" i="11"/>
  <c r="AC113" i="11" s="1"/>
  <c r="Z114" i="11"/>
  <c r="AB109" i="11"/>
  <c r="AC109" i="11" s="1"/>
  <c r="AD109" i="11" s="1"/>
  <c r="AE109" i="11" s="1"/>
  <c r="AB94" i="11"/>
  <c r="AC77" i="11"/>
  <c r="AD77" i="11" s="1"/>
  <c r="AD34" i="11"/>
  <c r="AE34" i="11" s="1"/>
  <c r="AA92" i="11"/>
  <c r="Y114" i="11"/>
  <c r="AA71" i="11"/>
  <c r="AC110" i="11"/>
  <c r="AC101" i="11" l="1"/>
  <c r="AD101" i="11" s="1"/>
  <c r="AE101" i="11" s="1"/>
  <c r="AF101" i="11" s="1"/>
  <c r="AE52" i="11"/>
  <c r="AF52" i="11" s="1"/>
  <c r="AB55" i="11"/>
  <c r="AC55" i="11" s="1"/>
  <c r="AF72" i="11"/>
  <c r="AD113" i="11"/>
  <c r="AE113" i="11" s="1"/>
  <c r="AF113" i="11" s="1"/>
  <c r="AE111" i="11"/>
  <c r="AF111" i="11" s="1"/>
  <c r="AB92" i="11"/>
  <c r="AB71" i="11"/>
  <c r="AC108" i="11"/>
  <c r="AD108" i="11" s="1"/>
  <c r="AC94" i="11"/>
  <c r="AD94" i="11" s="1"/>
  <c r="AE16" i="11"/>
  <c r="AD106" i="11"/>
  <c r="AF34" i="11"/>
  <c r="AE17" i="11"/>
  <c r="AF17" i="11" s="1"/>
  <c r="AA114" i="11"/>
  <c r="AD110" i="11"/>
  <c r="AE110" i="11" s="1"/>
  <c r="AF110" i="11" s="1"/>
  <c r="AE77" i="11"/>
  <c r="AF77" i="11" s="1"/>
  <c r="AF109" i="11"/>
  <c r="AE94" i="11" l="1"/>
  <c r="AF94" i="11" s="1"/>
  <c r="AD55" i="11"/>
  <c r="AE55" i="11" s="1"/>
  <c r="AF106" i="11"/>
  <c r="AC92" i="11"/>
  <c r="AE106" i="11"/>
  <c r="AE108" i="11"/>
  <c r="AF108" i="11" s="1"/>
  <c r="AB114" i="11"/>
  <c r="AF16" i="11"/>
  <c r="AC71" i="11"/>
  <c r="AF55" i="11" l="1"/>
  <c r="AD71" i="11"/>
  <c r="AC114" i="11"/>
  <c r="AD92" i="11"/>
  <c r="AE92" i="11" s="1"/>
  <c r="AF92" i="11" l="1"/>
  <c r="AE71" i="11"/>
  <c r="AE114" i="11" s="1"/>
  <c r="AD114" i="11"/>
  <c r="AF71" i="11" l="1"/>
  <c r="AF114" i="11"/>
</calcChain>
</file>

<file path=xl/sharedStrings.xml><?xml version="1.0" encoding="utf-8"?>
<sst xmlns="http://schemas.openxmlformats.org/spreadsheetml/2006/main" count="714" uniqueCount="143">
  <si>
    <t>Annex 3 - Budget Plan</t>
  </si>
  <si>
    <t>Brief Project/ Programme Information</t>
  </si>
  <si>
    <t>Project/ Programme Title:</t>
  </si>
  <si>
    <t>Component</t>
  </si>
  <si>
    <t>Output</t>
  </si>
  <si>
    <t>Funding Source</t>
  </si>
  <si>
    <t>Unit</t>
  </si>
  <si>
    <t>GCF</t>
  </si>
  <si>
    <t>Consultant - Individual - International</t>
  </si>
  <si>
    <t>Work Days</t>
  </si>
  <si>
    <t>A1</t>
  </si>
  <si>
    <t>Consultant - Individual - Local</t>
  </si>
  <si>
    <t>Project Management Cost</t>
  </si>
  <si>
    <t xml:space="preserve">Workshop/Training </t>
  </si>
  <si>
    <t>Workshop</t>
  </si>
  <si>
    <t>Equipment</t>
  </si>
  <si>
    <t>A5</t>
  </si>
  <si>
    <t>Materials &amp; Goods</t>
  </si>
  <si>
    <t>GoL</t>
  </si>
  <si>
    <t>Training</t>
  </si>
  <si>
    <t>A6</t>
  </si>
  <si>
    <t xml:space="preserve">Component 2: Enhanced Detection, Monitoring, Analysis and Forecasting of the Hazards and Possible Consequences </t>
  </si>
  <si>
    <t xml:space="preserve"> Year 1</t>
  </si>
  <si>
    <t xml:space="preserve"> Year 2</t>
  </si>
  <si>
    <t xml:space="preserve"> Year 3</t>
  </si>
  <si>
    <t xml:space="preserve">  Year 4</t>
  </si>
  <si>
    <t xml:space="preserve">  Year 5</t>
  </si>
  <si>
    <t xml:space="preserve">  Total Budget</t>
  </si>
  <si>
    <t>Country(ies)</t>
  </si>
  <si>
    <t>Travel</t>
  </si>
  <si>
    <t>Accredited Entity</t>
  </si>
  <si>
    <t>Budget Currency</t>
  </si>
  <si>
    <t>USD/GBP/JPY/EUR</t>
  </si>
  <si>
    <t>Date of Submission</t>
  </si>
  <si>
    <t xml:space="preserve">Component 3: Improved warning dissemination and communication </t>
  </si>
  <si>
    <t>Professional Services – Companies/Firm</t>
  </si>
  <si>
    <t>Grand Total</t>
  </si>
  <si>
    <t>AfDB</t>
  </si>
  <si>
    <t>Components</t>
  </si>
  <si>
    <t>Outputs</t>
  </si>
  <si>
    <t>Budget Categories</t>
  </si>
  <si>
    <t>List of Funding Source</t>
  </si>
  <si>
    <t>Office Supplies</t>
  </si>
  <si>
    <t>Trust Fund</t>
  </si>
  <si>
    <t>Remuneration</t>
  </si>
  <si>
    <t>PMU Staff</t>
  </si>
  <si>
    <t>PMC</t>
  </si>
  <si>
    <t xml:space="preserve">SUB-TOTAL </t>
  </si>
  <si>
    <t>Meeting</t>
  </si>
  <si>
    <t>Recruit Project Manager</t>
  </si>
  <si>
    <t>Month</t>
  </si>
  <si>
    <t>PMU1</t>
  </si>
  <si>
    <t>Stationaries and supplies</t>
  </si>
  <si>
    <t>Yearly</t>
  </si>
  <si>
    <t>Total</t>
  </si>
  <si>
    <t>(blank)</t>
  </si>
  <si>
    <t>(Multiple Items)</t>
  </si>
  <si>
    <t/>
  </si>
  <si>
    <t>Component 1: Enhanced Disaster Risk Knowledge of individuals and institutions across the country</t>
  </si>
  <si>
    <t>Project management and technical staff (4) LNRC   -Including Running cost</t>
  </si>
  <si>
    <t xml:space="preserve">IFRC - CCST </t>
  </si>
  <si>
    <t xml:space="preserve"> RCRC Tehcnical Support </t>
  </si>
  <si>
    <t>Activities</t>
  </si>
  <si>
    <t xml:space="preserve">Component 4: Improved Preparedness and Response Capabilities through legislation and forecast-based financing (FBF) mechanism </t>
  </si>
  <si>
    <t>Component 5: Co-ordinated Project Management and Implementation across all climate information service units in Liberia</t>
  </si>
  <si>
    <t>Output 1.1: Established Guidelines, risk modelling tools and climate knowledge dissemination platform</t>
  </si>
  <si>
    <t>Output 1.2: Enhanced risk analysis for the design of Forecast based Financing and capacity building</t>
  </si>
  <si>
    <t>Output 2.1: Established Climate smart labs and automated decision management systems</t>
  </si>
  <si>
    <t>Output 2.2: Rehabilitated National Meterorological Center (NMC) and Enhanced hydromet observation networks</t>
  </si>
  <si>
    <t>Output 2.3 Established Quality Management System (QMS) for LMHS</t>
  </si>
  <si>
    <t>Output 2.4: Enhanced climate services information system</t>
  </si>
  <si>
    <t>Output 3.1: Effective communication channels and improved public weather services</t>
  </si>
  <si>
    <t>Output 3.2: Improved impact-based risk information service and Community-based EWS communication mechanism</t>
  </si>
  <si>
    <t>Output 4.1: Strengthened Legislation and Disaster Management Framework</t>
  </si>
  <si>
    <t>Output 4.2 Risk scenarios developped and outreach strategies designed for stakeholders at all level</t>
  </si>
  <si>
    <t>Output 4.3 Liberian Climate Change Trust Fund established</t>
  </si>
  <si>
    <t>Output 5.1: Enhanced collaboration with regional organization and other African Institutions</t>
  </si>
  <si>
    <t>Output 5.2: A Project Management Unit is in place and Project Supervision is achieved</t>
  </si>
  <si>
    <t>Output 5.3 Monitoring, Evaluation and Learning system is established</t>
  </si>
  <si>
    <t>Activity 1.1.1: Establishment of Guidelines and risk modelling tools</t>
  </si>
  <si>
    <t>Activity 1.1.2: Establishment of internet based geospatial platform</t>
  </si>
  <si>
    <t>Activity 1.2.1: climate hazards assessments, communities consultations and national database</t>
  </si>
  <si>
    <t>Activity 1.2.2: Community based actions and capacity building</t>
  </si>
  <si>
    <t xml:space="preserve">Activity 2.1.1: Development and Operationalization of an automated decision management system for climate services </t>
  </si>
  <si>
    <t>Activity 2.1.2: Establishment of Meteorological and Hydrological lab with LMS and LHS</t>
  </si>
  <si>
    <t xml:space="preserve">Activity 2.1.4: Installing solar systems for sustainable and uninterrupted power supply </t>
  </si>
  <si>
    <t>Activity 2.2.1: NMC Rehabilitation</t>
  </si>
  <si>
    <t>Activity 2.2.2: Enhancing the Hydrometerorological observation networks</t>
  </si>
  <si>
    <t>Activity 2.3.1: Developping good understanding of QMS, gap analysis and workplan</t>
  </si>
  <si>
    <t>Activity 2.3.2: QMS Policy Development and policy related training</t>
  </si>
  <si>
    <t>Activity 2.3.3: QMS ISO 9001 Certification</t>
  </si>
  <si>
    <t>Activity 2.4.1: Establishing an E-infrastructure for weather and seasonal forcasting with support system</t>
  </si>
  <si>
    <t>Activity 2.4.2: Establishment of Communities of Practice</t>
  </si>
  <si>
    <t>Activity 2.4.3: Production of seasonal forecasts and related trainings</t>
  </si>
  <si>
    <t>Activity 3.1.1: Trainings, surveys, engineering assistance and impact evaluation of dissemination measures</t>
  </si>
  <si>
    <t xml:space="preserve">Activity 3.1.2: Establishment of Public Weather Service studio </t>
  </si>
  <si>
    <t>Activity 3.2.1: Delivering improved impact based risk informtion service</t>
  </si>
  <si>
    <t>Activity 3.2.2: Establishing community-based EWS communication mechanism</t>
  </si>
  <si>
    <t>Activity 4.1.1: Developping and updating legislations in order to transform LMHS into a semi-autonomous agency</t>
  </si>
  <si>
    <t>Activity 4.1.2: Strengthening Liberia´s Disaster Management Framework</t>
  </si>
  <si>
    <t>Activity 4.2.1 : Delivering on early actions, consultations and roadmaps</t>
  </si>
  <si>
    <t>Activity 4.2.2: Dialogue, peer to peer learning, capacity building and pilot testing</t>
  </si>
  <si>
    <t xml:space="preserve">Activity 4.3.1 : Establishment of Liberian Climate Change Trust Fund </t>
  </si>
  <si>
    <t>Activity 5.2.1: Recuitment of PMU staff, Preparation of the Operational manual and Project supervision</t>
  </si>
  <si>
    <t>Activity 5.3.1: Monitoring, Evaluation and Learning System</t>
  </si>
  <si>
    <t>Activity 5.3.2: Impact Evaluation</t>
  </si>
  <si>
    <t>Activity 2.1.3 : Streghtening environmental monitoring lab and enhancing NDMA emergency operations</t>
  </si>
  <si>
    <t>Activity 5.1.1: Facilitation of collaboration and organizing study tours</t>
  </si>
  <si>
    <t>A2</t>
  </si>
  <si>
    <t>A3</t>
  </si>
  <si>
    <t>A4</t>
  </si>
  <si>
    <t>A7</t>
  </si>
  <si>
    <t>Work days</t>
  </si>
  <si>
    <t>Equipment for climate information systems for resilient development</t>
  </si>
  <si>
    <t>Unit cost (US$)</t>
  </si>
  <si>
    <t>Units</t>
  </si>
  <si>
    <t>Category</t>
  </si>
  <si>
    <t>Comments on O&amp;M</t>
  </si>
  <si>
    <t>An estimated 10% maintenance cost for all equipment, materials and goods</t>
  </si>
  <si>
    <t>Fixed/Permanent Labour Cost</t>
  </si>
  <si>
    <t>Percentage estimate of maintenance cost of equipment, materials and goods relative to total value</t>
  </si>
  <si>
    <t>Firm, individual, local, and international consultancy services</t>
  </si>
  <si>
    <t xml:space="preserve"> Trainings and Travels</t>
  </si>
  <si>
    <t>Projected revenue from climate information services</t>
  </si>
  <si>
    <t>Government of Lieria budgetary allocations</t>
  </si>
  <si>
    <t>xxx</t>
  </si>
  <si>
    <t xml:space="preserve">Institution </t>
  </si>
  <si>
    <t>FY 2017</t>
  </si>
  <si>
    <t>FY 2018</t>
  </si>
  <si>
    <t>FY 2019</t>
  </si>
  <si>
    <t>FY 2020</t>
  </si>
  <si>
    <t>FY 2021</t>
  </si>
  <si>
    <t>FY 2022</t>
  </si>
  <si>
    <t>Environmental Protection Agency</t>
  </si>
  <si>
    <t>Ministry of Transport</t>
  </si>
  <si>
    <t>National Disaster Management Agency</t>
  </si>
  <si>
    <t>Ministry of Mines &amp; Energy</t>
  </si>
  <si>
    <t>There will be no need for a project manager as the project will become fully integrated in the National Climate Agencies after the first five years</t>
  </si>
  <si>
    <t>Revenue streams</t>
  </si>
  <si>
    <t>A five-year budget of Climate Instititions in Liberia</t>
  </si>
  <si>
    <t>Initial project cost</t>
  </si>
  <si>
    <t>Addition cost post implementation</t>
  </si>
  <si>
    <t>Total Cost of 20-year Project life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</si>
</sst>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51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Cambria"/>
      <family val="1"/>
    </font>
    <font>
      <sz val="11"/>
      <color theme="1"/>
      <name val="Calibri"/>
      <family val="2"/>
    </font>
    <font>
      <b/>
      <sz val="11"/>
      <color theme="1"/>
      <name val="Cambria"/>
      <family val="1"/>
    </font>
    <font>
      <b/>
      <sz val="11"/>
      <color theme="0"/>
      <name val="Cambria"/>
      <family val="1"/>
    </font>
    <font>
      <b/>
      <sz val="9"/>
      <color theme="0"/>
      <name val="Arial"/>
      <family val="2"/>
    </font>
    <font>
      <sz val="1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2"/>
      <color theme="1"/>
      <name val="Cambria"/>
      <family val="1"/>
    </font>
    <font>
      <sz val="9"/>
      <color rgb="FFC0C0C0"/>
      <name val="Cambria"/>
      <family val="1"/>
    </font>
    <font>
      <sz val="8"/>
      <color theme="1"/>
      <name val="Calibri"/>
      <family val="2"/>
    </font>
    <font>
      <b/>
      <sz val="12"/>
      <color theme="0"/>
      <name val="Cambria"/>
      <family val="1"/>
    </font>
    <font>
      <sz val="10"/>
      <color theme="1"/>
      <name val="Calibri"/>
      <family val="2"/>
    </font>
    <font>
      <sz val="10"/>
      <color rgb="FF000000"/>
      <name val="Cambria"/>
      <family val="1"/>
    </font>
    <font>
      <sz val="10"/>
      <color theme="1"/>
      <name val="Arial"/>
      <family val="2"/>
    </font>
    <font>
      <sz val="10"/>
      <color rgb="FF808080"/>
      <name val="Cambria"/>
      <family val="1"/>
    </font>
    <font>
      <sz val="10"/>
      <color rgb="FF000000"/>
      <name val="Calibri"/>
      <family val="2"/>
    </font>
    <font>
      <b/>
      <sz val="8"/>
      <color theme="1"/>
      <name val="Cambria"/>
      <family val="1"/>
    </font>
    <font>
      <sz val="8"/>
      <color theme="1"/>
      <name val="Cambria"/>
      <family val="1"/>
    </font>
    <font>
      <sz val="8"/>
      <color rgb="FF000000"/>
      <name val="Cambria"/>
      <family val="1"/>
    </font>
    <font>
      <sz val="9"/>
      <color theme="1"/>
      <name val="Calibri"/>
      <family val="2"/>
    </font>
    <font>
      <b/>
      <sz val="8"/>
      <color theme="0"/>
      <name val="Cambria"/>
      <family val="1"/>
    </font>
    <font>
      <b/>
      <sz val="9"/>
      <color theme="0"/>
      <name val="Cambria"/>
      <family val="1"/>
    </font>
    <font>
      <u/>
      <sz val="11"/>
      <color theme="10"/>
      <name val="Arial"/>
      <family val="2"/>
    </font>
    <font>
      <u/>
      <sz val="11"/>
      <color theme="1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10"/>
      <color theme="0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sz val="8"/>
      <color rgb="FFFF0000"/>
      <name val="Cambria"/>
      <family val="1"/>
    </font>
    <font>
      <b/>
      <sz val="12"/>
      <color theme="1"/>
      <name val="Cambria"/>
      <family val="1"/>
    </font>
    <font>
      <i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969696"/>
      <name val="Cambria"/>
      <family val="1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969696"/>
      <name val="Arial"/>
      <family val="2"/>
    </font>
    <font>
      <sz val="10"/>
      <color rgb="FFFF0000"/>
      <name val="Cambria"/>
      <family val="1"/>
    </font>
    <font>
      <sz val="10"/>
      <color rgb="FF969696"/>
      <name val="Cambria"/>
      <family val="1"/>
    </font>
    <font>
      <b/>
      <sz val="10"/>
      <color theme="0"/>
      <name val="Cambria"/>
      <family val="1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b/>
      <u/>
      <sz val="20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339966"/>
        <bgColor rgb="FF339966"/>
      </patternFill>
    </fill>
    <fill>
      <patternFill patternType="solid">
        <fgColor theme="0"/>
        <bgColor theme="0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theme="0" tint="-0.14999847407452621"/>
        <b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/>
      <bottom/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5"/>
  </cellStyleXfs>
  <cellXfs count="171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43" fontId="2" fillId="0" borderId="0" xfId="0" applyNumberFormat="1" applyFont="1"/>
    <xf numFmtId="0" fontId="4" fillId="0" borderId="0" xfId="0" applyFont="1" applyAlignment="1">
      <alignment vertical="center"/>
    </xf>
    <xf numFmtId="0" fontId="2" fillId="4" borderId="4" xfId="0" applyFont="1" applyFill="1" applyBorder="1"/>
    <xf numFmtId="0" fontId="11" fillId="4" borderId="4" xfId="0" applyFont="1" applyFill="1" applyBorder="1" applyAlignment="1">
      <alignment horizontal="center"/>
    </xf>
    <xf numFmtId="43" fontId="3" fillId="0" borderId="0" xfId="0" applyNumberFormat="1" applyFont="1"/>
    <xf numFmtId="0" fontId="13" fillId="2" borderId="3" xfId="0" applyFont="1" applyFill="1" applyBorder="1" applyAlignment="1">
      <alignment horizontal="center" vertical="center"/>
    </xf>
    <xf numFmtId="0" fontId="14" fillId="0" borderId="0" xfId="0" applyFont="1"/>
    <xf numFmtId="0" fontId="2" fillId="3" borderId="3" xfId="0" applyFont="1" applyFill="1" applyBorder="1" applyAlignment="1">
      <alignment horizontal="left"/>
    </xf>
    <xf numFmtId="0" fontId="3" fillId="3" borderId="3" xfId="0" applyFont="1" applyFill="1" applyBorder="1"/>
    <xf numFmtId="0" fontId="2" fillId="5" borderId="3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/>
    </xf>
    <xf numFmtId="0" fontId="15" fillId="5" borderId="3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 wrapText="1"/>
    </xf>
    <xf numFmtId="0" fontId="17" fillId="3" borderId="3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2" fillId="6" borderId="3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/>
    </xf>
    <xf numFmtId="0" fontId="18" fillId="6" borderId="3" xfId="0" applyFont="1" applyFill="1" applyBorder="1"/>
    <xf numFmtId="0" fontId="15" fillId="3" borderId="3" xfId="0" applyFont="1" applyFill="1" applyBorder="1" applyAlignment="1">
      <alignment horizontal="left"/>
    </xf>
    <xf numFmtId="0" fontId="14" fillId="3" borderId="3" xfId="0" applyFont="1" applyFill="1" applyBorder="1"/>
    <xf numFmtId="0" fontId="2" fillId="7" borderId="3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0" fillId="0" borderId="0" xfId="0" applyFont="1" applyAlignment="1">
      <alignment wrapText="1"/>
    </xf>
    <xf numFmtId="0" fontId="0" fillId="0" borderId="6" xfId="0" applyFont="1" applyBorder="1" applyAlignment="1"/>
    <xf numFmtId="0" fontId="0" fillId="0" borderId="5" xfId="0" applyNumberFormat="1" applyFont="1" applyBorder="1" applyAlignment="1"/>
    <xf numFmtId="0" fontId="0" fillId="0" borderId="7" xfId="0" applyFont="1" applyBorder="1" applyAlignment="1"/>
    <xf numFmtId="0" fontId="0" fillId="0" borderId="7" xfId="0" pivotButton="1" applyFont="1" applyBorder="1" applyAlignment="1"/>
    <xf numFmtId="0" fontId="0" fillId="0" borderId="8" xfId="0" applyFont="1" applyBorder="1" applyAlignment="1"/>
    <xf numFmtId="0" fontId="0" fillId="0" borderId="9" xfId="0" applyFont="1" applyBorder="1" applyAlignment="1"/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12" xfId="0" applyFont="1" applyBorder="1" applyAlignment="1"/>
    <xf numFmtId="0" fontId="0" fillId="0" borderId="13" xfId="0" applyFont="1" applyBorder="1" applyAlignment="1"/>
    <xf numFmtId="0" fontId="0" fillId="0" borderId="14" xfId="0" applyFont="1" applyBorder="1" applyAlignment="1"/>
    <xf numFmtId="0" fontId="0" fillId="0" borderId="15" xfId="0" applyFont="1" applyBorder="1" applyAlignment="1"/>
    <xf numFmtId="0" fontId="0" fillId="0" borderId="16" xfId="0" applyFont="1" applyBorder="1" applyAlignment="1"/>
    <xf numFmtId="0" fontId="0" fillId="0" borderId="17" xfId="0" applyFont="1" applyBorder="1" applyAlignment="1"/>
    <xf numFmtId="0" fontId="0" fillId="0" borderId="18" xfId="0" applyFont="1" applyBorder="1" applyAlignment="1"/>
    <xf numFmtId="0" fontId="0" fillId="0" borderId="19" xfId="0" applyFont="1" applyBorder="1" applyAlignment="1"/>
    <xf numFmtId="0" fontId="0" fillId="0" borderId="7" xfId="0" applyNumberFormat="1" applyFont="1" applyBorder="1" applyAlignment="1"/>
    <xf numFmtId="0" fontId="0" fillId="0" borderId="10" xfId="0" applyNumberFormat="1" applyFont="1" applyBorder="1" applyAlignment="1"/>
    <xf numFmtId="0" fontId="0" fillId="0" borderId="19" xfId="0" applyNumberFormat="1" applyFont="1" applyBorder="1" applyAlignment="1"/>
    <xf numFmtId="0" fontId="0" fillId="0" borderId="12" xfId="0" applyNumberFormat="1" applyFont="1" applyBorder="1" applyAlignment="1"/>
    <xf numFmtId="0" fontId="0" fillId="0" borderId="20" xfId="0" applyNumberFormat="1" applyFont="1" applyBorder="1" applyAlignment="1"/>
    <xf numFmtId="0" fontId="0" fillId="0" borderId="15" xfId="0" applyNumberFormat="1" applyFont="1" applyBorder="1" applyAlignment="1"/>
    <xf numFmtId="0" fontId="0" fillId="0" borderId="21" xfId="0" applyNumberFormat="1" applyFont="1" applyBorder="1" applyAlignment="1"/>
    <xf numFmtId="0" fontId="0" fillId="0" borderId="22" xfId="0" applyNumberFormat="1" applyFont="1" applyBorder="1" applyAlignment="1"/>
    <xf numFmtId="0" fontId="0" fillId="0" borderId="21" xfId="0" applyFont="1" applyBorder="1" applyAlignment="1"/>
    <xf numFmtId="0" fontId="0" fillId="0" borderId="23" xfId="0" applyFont="1" applyBorder="1" applyAlignment="1"/>
    <xf numFmtId="0" fontId="0" fillId="0" borderId="23" xfId="0" pivotButton="1" applyFont="1" applyBorder="1" applyAlignment="1"/>
    <xf numFmtId="0" fontId="31" fillId="2" borderId="3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left"/>
    </xf>
    <xf numFmtId="0" fontId="14" fillId="9" borderId="0" xfId="0" applyFont="1" applyFill="1"/>
    <xf numFmtId="0" fontId="14" fillId="11" borderId="0" xfId="0" applyFont="1" applyFill="1"/>
    <xf numFmtId="0" fontId="2" fillId="10" borderId="3" xfId="0" applyFont="1" applyFill="1" applyBorder="1" applyAlignment="1">
      <alignment horizontal="left"/>
    </xf>
    <xf numFmtId="0" fontId="14" fillId="3" borderId="5" xfId="0" applyFont="1" applyFill="1" applyBorder="1"/>
    <xf numFmtId="0" fontId="2" fillId="3" borderId="5" xfId="0" applyFont="1" applyFill="1" applyBorder="1" applyAlignment="1">
      <alignment horizontal="left"/>
    </xf>
    <xf numFmtId="0" fontId="2" fillId="6" borderId="5" xfId="0" applyFont="1" applyFill="1" applyBorder="1" applyAlignment="1">
      <alignment horizontal="left"/>
    </xf>
    <xf numFmtId="0" fontId="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36" fillId="0" borderId="0" xfId="0" applyFont="1" applyAlignment="1"/>
    <xf numFmtId="0" fontId="27" fillId="0" borderId="0" xfId="0" applyFont="1" applyAlignment="1">
      <alignment wrapText="1"/>
    </xf>
    <xf numFmtId="0" fontId="2" fillId="3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wrapText="1"/>
    </xf>
    <xf numFmtId="0" fontId="2" fillId="7" borderId="3" xfId="0" applyFont="1" applyFill="1" applyBorder="1" applyAlignment="1">
      <alignment horizontal="left" wrapText="1"/>
    </xf>
    <xf numFmtId="0" fontId="2" fillId="8" borderId="3" xfId="0" applyFont="1" applyFill="1" applyBorder="1" applyAlignment="1">
      <alignment horizontal="left" wrapText="1"/>
    </xf>
    <xf numFmtId="0" fontId="2" fillId="6" borderId="5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  <xf numFmtId="0" fontId="16" fillId="0" borderId="24" xfId="0" applyFont="1" applyBorder="1" applyAlignment="1">
      <alignment horizontal="justify" vertical="center"/>
    </xf>
    <xf numFmtId="0" fontId="3" fillId="0" borderId="5" xfId="0" applyFont="1" applyFill="1" applyBorder="1"/>
    <xf numFmtId="0" fontId="20" fillId="0" borderId="5" xfId="0" applyFont="1" applyFill="1" applyBorder="1" applyAlignment="1">
      <alignment wrapText="1"/>
    </xf>
    <xf numFmtId="0" fontId="20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wrapText="1"/>
    </xf>
    <xf numFmtId="0" fontId="8" fillId="0" borderId="5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vertical="top"/>
    </xf>
    <xf numFmtId="164" fontId="8" fillId="0" borderId="5" xfId="0" applyNumberFormat="1" applyFont="1" applyFill="1" applyBorder="1" applyAlignment="1">
      <alignment vertical="top"/>
    </xf>
    <xf numFmtId="164" fontId="9" fillId="0" borderId="5" xfId="0" applyNumberFormat="1" applyFont="1" applyFill="1" applyBorder="1" applyAlignment="1">
      <alignment vertical="top"/>
    </xf>
    <xf numFmtId="0" fontId="9" fillId="0" borderId="5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left" vertical="top"/>
    </xf>
    <xf numFmtId="164" fontId="9" fillId="0" borderId="5" xfId="0" applyNumberFormat="1" applyFont="1" applyFill="1" applyBorder="1" applyAlignment="1">
      <alignment horizontal="right" vertical="top"/>
    </xf>
    <xf numFmtId="164" fontId="8" fillId="0" borderId="5" xfId="0" applyNumberFormat="1" applyFont="1" applyFill="1" applyBorder="1" applyAlignment="1">
      <alignment horizontal="right" vertical="top"/>
    </xf>
    <xf numFmtId="164" fontId="8" fillId="0" borderId="5" xfId="0" applyNumberFormat="1" applyFont="1" applyFill="1" applyBorder="1" applyAlignment="1">
      <alignment vertical="top" wrapText="1"/>
    </xf>
    <xf numFmtId="164" fontId="8" fillId="0" borderId="5" xfId="0" applyNumberFormat="1" applyFont="1" applyFill="1" applyBorder="1" applyAlignment="1">
      <alignment wrapText="1"/>
    </xf>
    <xf numFmtId="164" fontId="8" fillId="0" borderId="5" xfId="0" applyNumberFormat="1" applyFont="1" applyFill="1" applyBorder="1" applyAlignment="1">
      <alignment horizontal="left" vertical="top"/>
    </xf>
    <xf numFmtId="0" fontId="12" fillId="0" borderId="5" xfId="0" applyFont="1" applyFill="1" applyBorder="1" applyAlignment="1"/>
    <xf numFmtId="0" fontId="8" fillId="0" borderId="5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 wrapText="1"/>
    </xf>
    <xf numFmtId="0" fontId="29" fillId="0" borderId="5" xfId="0" applyFont="1" applyFill="1" applyBorder="1" applyAlignment="1">
      <alignment wrapText="1"/>
    </xf>
    <xf numFmtId="0" fontId="29" fillId="0" borderId="5" xfId="0" applyFont="1" applyFill="1" applyBorder="1" applyAlignment="1">
      <alignment horizontal="left" vertical="top" wrapText="1"/>
    </xf>
    <xf numFmtId="0" fontId="29" fillId="0" borderId="5" xfId="0" applyFont="1" applyFill="1" applyBorder="1" applyAlignment="1">
      <alignment horizontal="left" vertical="top"/>
    </xf>
    <xf numFmtId="164" fontId="29" fillId="0" borderId="5" xfId="0" applyNumberFormat="1" applyFont="1" applyFill="1" applyBorder="1" applyAlignment="1">
      <alignment horizontal="right" vertical="top"/>
    </xf>
    <xf numFmtId="0" fontId="0" fillId="0" borderId="5" xfId="0" applyFont="1" applyFill="1" applyBorder="1" applyAlignment="1"/>
    <xf numFmtId="0" fontId="20" fillId="0" borderId="5" xfId="0" applyFont="1" applyFill="1" applyBorder="1" applyAlignment="1">
      <alignment horizontal="left" vertical="top"/>
    </xf>
    <xf numFmtId="164" fontId="21" fillId="0" borderId="5" xfId="0" applyNumberFormat="1" applyFont="1" applyFill="1" applyBorder="1" applyAlignment="1">
      <alignment horizontal="right" vertical="top"/>
    </xf>
    <xf numFmtId="164" fontId="20" fillId="0" borderId="5" xfId="0" applyNumberFormat="1" applyFont="1" applyFill="1" applyBorder="1" applyAlignment="1">
      <alignment horizontal="right" vertical="top"/>
    </xf>
    <xf numFmtId="0" fontId="21" fillId="0" borderId="5" xfId="0" applyFont="1" applyFill="1" applyBorder="1" applyAlignment="1">
      <alignment wrapText="1"/>
    </xf>
    <xf numFmtId="0" fontId="34" fillId="0" borderId="5" xfId="0" applyFont="1" applyFill="1" applyBorder="1" applyAlignment="1">
      <alignment horizontal="left" vertical="top" wrapText="1"/>
    </xf>
    <xf numFmtId="164" fontId="34" fillId="0" borderId="5" xfId="0" applyNumberFormat="1" applyFont="1" applyFill="1" applyBorder="1" applyAlignment="1">
      <alignment horizontal="left" vertical="top"/>
    </xf>
    <xf numFmtId="164" fontId="34" fillId="0" borderId="5" xfId="0" applyNumberFormat="1" applyFont="1" applyFill="1" applyBorder="1" applyAlignment="1">
      <alignment horizontal="right" vertical="top"/>
    </xf>
    <xf numFmtId="164" fontId="10" fillId="0" borderId="5" xfId="0" applyNumberFormat="1" applyFont="1" applyFill="1" applyBorder="1" applyAlignment="1">
      <alignment horizontal="right" vertical="top"/>
    </xf>
    <xf numFmtId="164" fontId="35" fillId="0" borderId="5" xfId="0" applyNumberFormat="1" applyFont="1" applyFill="1" applyBorder="1" applyAlignment="1">
      <alignment horizontal="right" vertical="top"/>
    </xf>
    <xf numFmtId="0" fontId="28" fillId="0" borderId="5" xfId="0" applyFont="1" applyFill="1" applyBorder="1"/>
    <xf numFmtId="0" fontId="27" fillId="0" borderId="5" xfId="0" applyFont="1" applyFill="1" applyBorder="1" applyAlignment="1"/>
    <xf numFmtId="0" fontId="22" fillId="0" borderId="5" xfId="0" applyFont="1" applyFill="1" applyBorder="1"/>
    <xf numFmtId="0" fontId="23" fillId="0" borderId="5" xfId="0" applyFont="1" applyFill="1" applyBorder="1" applyAlignment="1"/>
    <xf numFmtId="0" fontId="23" fillId="0" borderId="5" xfId="0" applyFont="1" applyFill="1" applyBorder="1" applyAlignment="1">
      <alignment horizontal="left" vertical="top"/>
    </xf>
    <xf numFmtId="0" fontId="23" fillId="0" borderId="5" xfId="0" applyFont="1" applyFill="1" applyBorder="1"/>
    <xf numFmtId="164" fontId="23" fillId="0" borderId="5" xfId="0" applyNumberFormat="1" applyFont="1" applyFill="1" applyBorder="1"/>
    <xf numFmtId="0" fontId="24" fillId="0" borderId="5" xfId="0" applyFont="1" applyFill="1" applyBorder="1"/>
    <xf numFmtId="0" fontId="3" fillId="0" borderId="5" xfId="0" applyFont="1" applyFill="1" applyBorder="1" applyAlignment="1"/>
    <xf numFmtId="0" fontId="38" fillId="0" borderId="5" xfId="0" applyFont="1" applyFill="1" applyBorder="1" applyAlignment="1">
      <alignment horizontal="center" vertical="center" wrapText="1"/>
    </xf>
    <xf numFmtId="164" fontId="20" fillId="0" borderId="5" xfId="0" applyNumberFormat="1" applyFont="1" applyFill="1" applyBorder="1" applyAlignment="1">
      <alignment horizontal="left" vertical="top"/>
    </xf>
    <xf numFmtId="0" fontId="32" fillId="0" borderId="5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vertical="center" wrapText="1"/>
    </xf>
    <xf numFmtId="0" fontId="32" fillId="0" borderId="5" xfId="0" applyFont="1" applyFill="1" applyBorder="1" applyAlignment="1">
      <alignment wrapText="1"/>
    </xf>
    <xf numFmtId="0" fontId="19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/>
    <xf numFmtId="0" fontId="39" fillId="0" borderId="5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164" fontId="42" fillId="0" borderId="5" xfId="0" applyNumberFormat="1" applyFont="1" applyFill="1" applyBorder="1" applyAlignment="1">
      <alignment vertical="top" wrapText="1"/>
    </xf>
    <xf numFmtId="164" fontId="16" fillId="0" borderId="5" xfId="0" applyNumberFormat="1" applyFont="1" applyFill="1" applyBorder="1" applyAlignment="1">
      <alignment vertical="top" wrapText="1"/>
    </xf>
    <xf numFmtId="0" fontId="42" fillId="0" borderId="5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top" wrapText="1"/>
    </xf>
    <xf numFmtId="0" fontId="43" fillId="0" borderId="5" xfId="0" applyFont="1" applyFill="1" applyBorder="1" applyAlignment="1">
      <alignment horizontal="left" vertical="top" wrapText="1"/>
    </xf>
    <xf numFmtId="0" fontId="44" fillId="0" borderId="5" xfId="0" applyFont="1" applyFill="1" applyBorder="1" applyAlignment="1">
      <alignment vertical="top" wrapText="1"/>
    </xf>
    <xf numFmtId="0" fontId="40" fillId="0" borderId="5" xfId="0" applyFont="1" applyFill="1" applyBorder="1" applyAlignment="1">
      <alignment horizontal="left" vertical="top"/>
    </xf>
    <xf numFmtId="0" fontId="40" fillId="0" borderId="5" xfId="0" applyFont="1" applyFill="1" applyBorder="1"/>
    <xf numFmtId="0" fontId="16" fillId="0" borderId="5" xfId="0" applyFont="1" applyFill="1" applyBorder="1" applyAlignment="1"/>
    <xf numFmtId="0" fontId="40" fillId="0" borderId="5" xfId="0" applyFont="1" applyFill="1" applyBorder="1" applyAlignment="1">
      <alignment vertical="center" wrapText="1"/>
    </xf>
    <xf numFmtId="0" fontId="41" fillId="0" borderId="5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6" fillId="0" borderId="5" xfId="0" applyFont="1" applyFill="1" applyBorder="1"/>
    <xf numFmtId="0" fontId="48" fillId="13" borderId="5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/>
    <xf numFmtId="0" fontId="27" fillId="12" borderId="5" xfId="0" applyFont="1" applyFill="1" applyBorder="1" applyAlignment="1"/>
    <xf numFmtId="164" fontId="27" fillId="12" borderId="5" xfId="0" applyNumberFormat="1" applyFont="1" applyFill="1" applyBorder="1" applyAlignment="1"/>
    <xf numFmtId="164" fontId="0" fillId="14" borderId="5" xfId="0" applyNumberFormat="1" applyFont="1" applyFill="1" applyBorder="1" applyAlignment="1"/>
    <xf numFmtId="164" fontId="47" fillId="15" borderId="5" xfId="0" applyNumberFormat="1" applyFont="1" applyFill="1" applyBorder="1" applyAlignment="1"/>
    <xf numFmtId="0" fontId="30" fillId="16" borderId="5" xfId="0" applyFont="1" applyFill="1" applyBorder="1" applyAlignment="1"/>
    <xf numFmtId="164" fontId="30" fillId="16" borderId="5" xfId="0" applyNumberFormat="1" applyFont="1" applyFill="1" applyBorder="1" applyAlignment="1"/>
    <xf numFmtId="0" fontId="0" fillId="0" borderId="0" xfId="0"/>
    <xf numFmtId="43" fontId="37" fillId="0" borderId="0" xfId="0" applyNumberFormat="1" applyFont="1"/>
    <xf numFmtId="0" fontId="37" fillId="0" borderId="0" xfId="0" applyFont="1"/>
    <xf numFmtId="0" fontId="49" fillId="0" borderId="0" xfId="0" applyFont="1"/>
    <xf numFmtId="43" fontId="49" fillId="0" borderId="0" xfId="0" applyNumberFormat="1" applyFont="1"/>
    <xf numFmtId="0" fontId="5" fillId="2" borderId="1" xfId="0" applyFont="1" applyFill="1" applyBorder="1" applyAlignment="1">
      <alignment horizontal="center" vertical="center"/>
    </xf>
    <xf numFmtId="0" fontId="7" fillId="0" borderId="2" xfId="0" applyFont="1" applyBorder="1"/>
    <xf numFmtId="0" fontId="16" fillId="0" borderId="24" xfId="0" applyFont="1" applyBorder="1" applyAlignment="1">
      <alignment horizontal="justify" vertical="center"/>
    </xf>
    <xf numFmtId="0" fontId="0" fillId="0" borderId="24" xfId="0" applyBorder="1"/>
    <xf numFmtId="0" fontId="16" fillId="12" borderId="5" xfId="0" applyFont="1" applyFill="1" applyBorder="1" applyAlignment="1"/>
    <xf numFmtId="164" fontId="27" fillId="0" borderId="5" xfId="0" applyNumberFormat="1" applyFont="1" applyFill="1" applyBorder="1" applyAlignment="1"/>
    <xf numFmtId="0" fontId="50" fillId="17" borderId="5" xfId="0" applyFont="1" applyFill="1" applyBorder="1" applyAlignment="1">
      <alignment horizontal="center"/>
    </xf>
    <xf numFmtId="0" fontId="49" fillId="0" borderId="0" xfId="0" applyFont="1" applyAlignment="1">
      <alignment wrapText="1"/>
    </xf>
    <xf numFmtId="164" fontId="30" fillId="0" borderId="5" xfId="0" applyNumberFormat="1" applyFont="1" applyFill="1" applyBorder="1" applyAlignment="1"/>
    <xf numFmtId="164" fontId="47" fillId="0" borderId="5" xfId="0" applyNumberFormat="1" applyFont="1" applyFill="1" applyBorder="1" applyAlignment="1"/>
    <xf numFmtId="0" fontId="30" fillId="9" borderId="5" xfId="0" applyFont="1" applyFill="1" applyBorder="1" applyAlignment="1"/>
    <xf numFmtId="164" fontId="30" fillId="18" borderId="5" xfId="0" applyNumberFormat="1" applyFont="1" applyFill="1" applyBorder="1" applyAlignment="1"/>
  </cellXfs>
  <cellStyles count="6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  <cellStyle name="Normal 2" xfId="5" xr:uid="{AA58DC88-B14F-4D41-A908-8158799C5D39}"/>
  </cellStyles>
  <dxfs count="3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 defaultPivotStyle="PivotStyleMedium4">
    <tableStyle name="Detailed Budget Plan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colors>
    <mruColors>
      <color rgb="FF66FF33"/>
      <color rgb="FF00CC99"/>
      <color rgb="FFC1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5" Type="http://schemas.openxmlformats.org/officeDocument/2006/relationships/pivotCacheDefinition" Target="pivotCache/pivotCacheDefinition2.xml"/><Relationship Id="rId15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Microsoft Office User" refreshedDate="44092.436444675928" refreshedVersion="6" recordCount="115" xr:uid="{00000000-000A-0000-FFFF-FFFF17000000}">
  <cacheSource type="worksheet">
    <worksheetSource ref="B3:N124" sheet="Detailed Budget Plan"/>
  </cacheSource>
  <cacheFields count="15">
    <cacheField name="Component" numFmtId="0">
      <sharedItems containsBlank="1" count="13">
        <s v="Component 1: Enhanced Disaster Risk Knowledge of individuals and institutions across the country"/>
        <m/>
        <s v="Component 2: Enhanced Detection, Monitoring, Analysis and Forecasting of the Hazards and Possible Consequences "/>
        <s v="Component 3: Improved warning dissemination and communication "/>
        <s v="Component 4: Improved Preparedness and Response Capabilities through legislation and forecast-based financing (FBF) mechanism "/>
        <s v="Component 5: Co-ordinated Project Management and Implementation across all climate information service units in Liberia"/>
        <s v="Project Management Cost"/>
        <s v="Component 6: Co-ordinated Project management and implementation across all climate information service units in Liberia" u="1"/>
        <s v="Component 5: Framework, Policy and Decision-Making Mechanism Established _x000a__x000a_" u="1"/>
        <s v="Component 1: Enhanced Disaster Risk Knowledge " u="1"/>
        <s v="Component 6: Co-ordinated Project management and implementation" u="1"/>
        <s v="Component 5: Framework, Policy and Decision-Making Mechanism Established _x000d__x000d_" u="1"/>
        <s v="Component 4: Improved Preparedness and Response Capabilities through forecast-based financing (FBF) mechanism " u="1"/>
      </sharedItems>
    </cacheField>
    <cacheField name="Output" numFmtId="0">
      <sharedItems containsBlank="1" count="64">
        <s v="Output 1.1: Established Guidelines, risk modelling tools and climate knowledge dissemination platform"/>
        <m/>
        <s v="Output 1.2: Enhanced risk analysis for the design of Forecast based Financing and capacity building"/>
        <s v="Output 2.1: Established Climate smart labs and automated decision management systems"/>
        <s v="Output 2.2: Rehabilitated National Meterorological Center (NMC) and Enhanced hydromet observation networks"/>
        <s v="Output 2.3 Established Quality Management System (QMS) for LMHS"/>
        <s v="Output 2.4: Enhanced climate services information system"/>
        <s v="Output 3.1: Effective communication channels and improved public weather services"/>
        <s v="Output 3.2: Improved impact-based risk information service and Community-based EWS communication mechanism"/>
        <s v="Output 4.1: Strengthened Legislation and Disaster Management Framework"/>
        <s v="Output 4.2 Risk scenarios developped and outreach strategies designed for stakeholders at all level"/>
        <s v="Output 4.3 Liberian Climate Change Trust Fund established"/>
        <s v="Output 5.1: Enhanced collaboration with regional organization and other African Institutions"/>
        <s v="Output 5.2: A Project Management Unit is in place and Project Supervision is achieved"/>
        <s v="Output 5.3 Monitoring, Evaluation and Learning system is established"/>
        <s v="SUB-TOTAL "/>
        <s v="PMC"/>
        <s v="Output 2.8: E-infrastructure for weather and seasonal forecasting, data, and information management established" u="1"/>
        <s v="Output: 5.2 Strategic plans and service charters aligned with Liberia’s development priorities developed" u="1"/>
        <s v="Output 2.3: LMHS climate-smart operational centre is built  " u="1"/>
        <s v="Output 1.1 Guidelines for streamlining meteorological and hydrological information generation are established_x000a__x000a_" u="1"/>
        <s v="Output 1.2: Enhance disaster information management for decision-making" u="1"/>
        <s v="Output 4.2 Disaster Management Trust Fund replenished" u="1"/>
        <s v="Output 1.4 Enhanced risk analysis for the design of Forecast based Fianancing" u="1"/>
        <s v="Output 1.2: A preliminary assessment of climate-related hazards and losses conducted" u="1"/>
        <s v="Output 1.3 Risk modelling to assess the potential impact of climate-related hazards and accompanied losses conducted" u="1"/>
        <s v="Output 3.3: Public Weather Service (PWS) studio established _x000d_" u="1"/>
        <s v="Output: 5.4: Liberia’s Disaster Management Framework strengthened" u="1"/>
        <s v="Output 1.1: Establish climate information service hub_x000d__x000d_" u="1"/>
        <s v="Output 2.5: Quality Management System (QMS) for LMHS established_x000a_" u="1"/>
        <s v=" Output 2.1 Automated decision management system for climate services developed_x000a_" u="1"/>
        <s v="Output 3.1:  Effective communication channels developed" u="1"/>
        <s v="Output 6.5: Capacity in MEL is built" u="1"/>
        <s v="Output 1.1: Establish climate information service hub_x000a__x000a_" u="1"/>
        <s v="Output 2.3: LMHS climate-smart operational labs are established  " u="1"/>
        <s v="Output 2.4:  National Meteorological Centre (NMC) building rehabilitated_x000d__x000d_" u="1"/>
        <s v="Output 2.9: Support the design of the impact-based forecasting" u="1"/>
        <s v="Output: 6.2 A Monitoring, Evaluation and Learning (MEL) system is established" u="1"/>
        <s v=" Output 3.2: Improved impact-based risk information service delivered_x000d_" u="1"/>
        <s v="Output: 4.1 Risk scenarios developed and outreach strategies designed for stakeholders at all levels " u="1"/>
        <s v="Output 2.4:  National Meteorological Centre (NMC) building rehabilitated_x000a__x000a_" u="1"/>
        <s v="Output: 4.1 Risk scenarios developed and understood" u="1"/>
        <s v="Output 2.5: Quality Management System (QMS) for Roberts International Airport (RIA) established_x000a_" u="1"/>
        <s v="Output 2.6: Hydrometeorological observation networks enhanced" u="1"/>
        <s v="Output: 5.1 Legislation to transform LMHS into a semi-autonomous agency exists_x000a_" u="1"/>
        <s v="Output 6.4: Donor reports are produced" u="1"/>
        <s v=" Output 3.2: Improved impact-based risk information service delivered_x000a_" u="1"/>
        <s v="Output: 5.1 Legislation to transform LMHS into a semi-autonomous agency exists_x000d_" u="1"/>
        <s v="Output 3.3: Public Weather Service (PWS) studio established _x000a_" u="1"/>
        <s v="Output 2.2: Training on gathering, analysing and disseminating weather and climate information conducted_x000a_" u="1"/>
        <s v=" Output 2.1 Automated decision management system for climate services developed_x000d_" u="1"/>
        <s v="Output 1.3 Internet-based geospatial platforms and laboratory for national climate-hazard mapping studies established " u="1"/>
        <s v="Output 1.4 Internet-based geospatial platforms and laboratory for national climate-hazard mapping studies established " u="1"/>
        <s v="Output 2.5: Quality Management System (QMS) for Roberts International Airport (RIA) established_x000d_" u="1"/>
        <s v="Output 4.2 Liberian Climate Change Trust Fund established" u="1"/>
        <s v="Output: 5.3 LMHS collaboration with regional organisations and African institutions for the production and delivery of weather and climate services enhanced" u="1"/>
        <s v="Output: 6.3 Project supervision, MTR and PCR missions are undertaken" u="1"/>
        <s v="Output 4.2 National Climate Fund established" u="1"/>
        <s v="Output 2.2: Training on gathering, analysing and disseminating weather and climate information conducted_x000d_" u="1"/>
        <s v="Output: 5.1 Legislation to transform LMHS into a semi-autonomous agency developed_x000a_" u="1"/>
        <s v="Output: 6.1 A Project Management Unit (PMU) is in place" u="1"/>
        <s v="Output 2.7: Climate services information systems enhanced" u="1"/>
        <s v="Output 6.6: An impact evaluation assessment is undertaken " u="1"/>
        <s v="Output 3.4: Community based EWS communication mechanisms established_x000a_" u="1"/>
      </sharedItems>
    </cacheField>
    <cacheField name="Activity" numFmtId="0">
      <sharedItems containsBlank="1"/>
    </cacheField>
    <cacheField name="Funding Source" numFmtId="0">
      <sharedItems containsBlank="1" count="6">
        <s v="GCF"/>
        <s v="AfDB"/>
        <s v="GoL"/>
        <m/>
        <s v=" GCF " u="1"/>
        <s v=" GoL " u="1"/>
      </sharedItems>
    </cacheField>
    <cacheField name="Budget Categories_x000a_" numFmtId="0">
      <sharedItems containsBlank="1"/>
    </cacheField>
    <cacheField name="Unit" numFmtId="0">
      <sharedItems containsBlank="1"/>
    </cacheField>
    <cacheField name="# of Unit" numFmtId="164">
      <sharedItems containsString="0" containsBlank="1" containsNumber="1" containsInteger="1" minValue="0" maxValue="235"/>
    </cacheField>
    <cacheField name="Unit Cost" numFmtId="164">
      <sharedItems containsBlank="1" containsMixedTypes="1" containsNumber="1" containsInteger="1" minValue="0" maxValue="1136078"/>
    </cacheField>
    <cacheField name="Total Cost _x000a_" numFmtId="164">
      <sharedItems containsString="0" containsBlank="1" containsNumber="1" containsInteger="1" minValue="0" maxValue="10781969"/>
    </cacheField>
    <cacheField name="Year 1" numFmtId="164">
      <sharedItems containsBlank="1" containsMixedTypes="1" containsNumber="1" containsInteger="1" minValue="0" maxValue="4727671"/>
    </cacheField>
    <cacheField name="Year 2" numFmtId="164">
      <sharedItems containsBlank="1" containsMixedTypes="1" containsNumber="1" containsInteger="1" minValue="0" maxValue="2899603"/>
    </cacheField>
    <cacheField name="Year 3" numFmtId="164">
      <sharedItems containsBlank="1" containsMixedTypes="1" containsNumber="1" containsInteger="1" minValue="0" maxValue="1542745"/>
    </cacheField>
    <cacheField name="Year 4" numFmtId="164">
      <sharedItems containsBlank="1" containsMixedTypes="1" containsNumber="1" containsInteger="1" minValue="0" maxValue="719850"/>
    </cacheField>
    <cacheField name="Year 5" numFmtId="164">
      <sharedItems containsBlank="1" containsMixedTypes="1" containsNumber="1" containsInteger="1" minValue="0" maxValue="892100"/>
    </cacheField>
    <cacheField name="Total Budget" numFmtId="164">
      <sharedItems containsString="0" containsBlank="1" containsNumber="1" containsInteger="1" minValue="0" maxValue="107819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Microsoft Office User" refreshedDate="44092.436445254629" refreshedVersion="6" recordCount="115" xr:uid="{00000000-000A-0000-FFFF-FFFF12000000}">
  <cacheSource type="worksheet">
    <worksheetSource ref="B3:M124" sheet="Detailed Budget Plan"/>
  </cacheSource>
  <cacheFields count="14">
    <cacheField name="Component" numFmtId="0">
      <sharedItems containsBlank="1" count="13">
        <s v="Component 1: Enhanced Disaster Risk Knowledge of individuals and institutions across the country"/>
        <m/>
        <s v="Component 2: Enhanced Detection, Monitoring, Analysis and Forecasting of the Hazards and Possible Consequences "/>
        <s v="Component 3: Improved warning dissemination and communication "/>
        <s v="Component 4: Improved Preparedness and Response Capabilities through legislation and forecast-based financing (FBF) mechanism "/>
        <s v="Component 5: Co-ordinated Project Management and Implementation across all climate information service units in Liberia"/>
        <s v="Project Management Cost"/>
        <s v="Component 6: Co-ordinated Project management and implementation across all climate information service units in Liberia" u="1"/>
        <s v="Component 5: Framework, Policy and Decision-Making Mechanism Established _x000a__x000a_" u="1"/>
        <s v="Component 1: Enhanced Disaster Risk Knowledge " u="1"/>
        <s v="Component 6: Co-ordinated Project management and implementation" u="1"/>
        <s v="Component 5: Framework, Policy and Decision-Making Mechanism Established _x000d__x000d_" u="1"/>
        <s v="Component 4: Improved Preparedness and Response Capabilities through forecast-based financing (FBF) mechanism " u="1"/>
      </sharedItems>
    </cacheField>
    <cacheField name="Output" numFmtId="0">
      <sharedItems containsBlank="1" count="64">
        <s v="Output 1.1: Established Guidelines, risk modelling tools and climate knowledge dissemination platform"/>
        <m/>
        <s v="Output 1.2: Enhanced risk analysis for the design of Forecast based Financing and capacity building"/>
        <s v="Output 2.1: Established Climate smart labs and automated decision management systems"/>
        <s v="Output 2.2: Rehabilitated National Meterorological Center (NMC) and Enhanced hydromet observation networks"/>
        <s v="Output 2.3 Established Quality Management System (QMS) for LMHS"/>
        <s v="Output 2.4: Enhanced climate services information system"/>
        <s v="Output 3.1: Effective communication channels and improved public weather services"/>
        <s v="Output 3.2: Improved impact-based risk information service and Community-based EWS communication mechanism"/>
        <s v="Output 4.1: Strengthened Legislation and Disaster Management Framework"/>
        <s v="Output 4.2 Risk scenarios developped and outreach strategies designed for stakeholders at all level"/>
        <s v="Output 4.3 Liberian Climate Change Trust Fund established"/>
        <s v="Output 5.1: Enhanced collaboration with regional organization and other African Institutions"/>
        <s v="Output 5.2: A Project Management Unit is in place and Project Supervision is achieved"/>
        <s v="Output 5.3 Monitoring, Evaluation and Learning system is established"/>
        <s v="SUB-TOTAL "/>
        <s v="PMC"/>
        <s v="Output 2.8: E-infrastructure for weather and seasonal forecasting, data, and information management established" u="1"/>
        <s v="Output: 5.2 Strategic plans and service charters aligned with Liberia’s development priorities developed" u="1"/>
        <s v="Output 2.3: LMHS climate-smart operational centre is built  " u="1"/>
        <s v="Output 1.1 Guidelines for streamlining meteorological and hydrological information generation are established_x000a__x000a_" u="1"/>
        <s v="Output 1.2: Enhance disaster information management for decision-making" u="1"/>
        <s v="Output 4.2 Disaster Management Trust Fund replenished" u="1"/>
        <s v="Output 1.4 Enhanced risk analysis for the design of Forecast based Fianancing" u="1"/>
        <s v="Output 1.2: A preliminary assessment of climate-related hazards and losses conducted" u="1"/>
        <s v="Output 1.3 Risk modelling to assess the potential impact of climate-related hazards and accompanied losses conducted" u="1"/>
        <s v="Output 3.3: Public Weather Service (PWS) studio established _x000d_" u="1"/>
        <s v="Output: 5.4: Liberia’s Disaster Management Framework strengthened" u="1"/>
        <s v="Output 1.1: Establish climate information service hub_x000d__x000d_" u="1"/>
        <s v="Output 2.5: Quality Management System (QMS) for LMHS established_x000a_" u="1"/>
        <s v=" Output 2.1 Automated decision management system for climate services developed_x000a_" u="1"/>
        <s v="Output 3.1:  Effective communication channels developed" u="1"/>
        <s v="Output 6.5: Capacity in MEL is built" u="1"/>
        <s v="Output 1.1: Establish climate information service hub_x000a__x000a_" u="1"/>
        <s v="Output 2.3: LMHS climate-smart operational labs are established  " u="1"/>
        <s v="Output 2.4:  National Meteorological Centre (NMC) building rehabilitated_x000d__x000d_" u="1"/>
        <s v="Output 2.9: Support the design of the impact-based forecasting" u="1"/>
        <s v="Output: 6.2 A Monitoring, Evaluation and Learning (MEL) system is established" u="1"/>
        <s v=" Output 3.2: Improved impact-based risk information service delivered_x000d_" u="1"/>
        <s v="Output: 4.1 Risk scenarios developed and outreach strategies designed for stakeholders at all levels " u="1"/>
        <s v="Output 2.4:  National Meteorological Centre (NMC) building rehabilitated_x000a__x000a_" u="1"/>
        <s v="Output: 4.1 Risk scenarios developed and understood" u="1"/>
        <s v="Output 2.5: Quality Management System (QMS) for Roberts International Airport (RIA) established_x000a_" u="1"/>
        <s v="Output 2.6: Hydrometeorological observation networks enhanced" u="1"/>
        <s v="Output: 5.1 Legislation to transform LMHS into a semi-autonomous agency exists_x000a_" u="1"/>
        <s v="Output 6.4: Donor reports are produced" u="1"/>
        <s v=" Output 3.2: Improved impact-based risk information service delivered_x000a_" u="1"/>
        <s v="Output: 5.1 Legislation to transform LMHS into a semi-autonomous agency exists_x000d_" u="1"/>
        <s v="Output 3.3: Public Weather Service (PWS) studio established _x000a_" u="1"/>
        <s v="Output 2.2: Training on gathering, analysing and disseminating weather and climate information conducted_x000a_" u="1"/>
        <s v=" Output 2.1 Automated decision management system for climate services developed_x000d_" u="1"/>
        <s v="Output 1.3 Internet-based geospatial platforms and laboratory for national climate-hazard mapping studies established " u="1"/>
        <s v="Output 1.4 Internet-based geospatial platforms and laboratory for national climate-hazard mapping studies established " u="1"/>
        <s v="Output 2.5: Quality Management System (QMS) for Roberts International Airport (RIA) established_x000d_" u="1"/>
        <s v="Output 4.2 Liberian Climate Change Trust Fund established" u="1"/>
        <s v="Output: 5.3 LMHS collaboration with regional organisations and African institutions for the production and delivery of weather and climate services enhanced" u="1"/>
        <s v="Output: 6.3 Project supervision, MTR and PCR missions are undertaken" u="1"/>
        <s v="Output 4.2 National Climate Fund established" u="1"/>
        <s v="Output 2.2: Training on gathering, analysing and disseminating weather and climate information conducted_x000d_" u="1"/>
        <s v="Output: 5.1 Legislation to transform LMHS into a semi-autonomous agency developed_x000a_" u="1"/>
        <s v="Output: 6.1 A Project Management Unit (PMU) is in place" u="1"/>
        <s v="Output 2.7: Climate services information systems enhanced" u="1"/>
        <s v="Output 6.6: An impact evaluation assessment is undertaken " u="1"/>
        <s v="Output 3.4: Community based EWS communication mechanisms established_x000a_" u="1"/>
      </sharedItems>
    </cacheField>
    <cacheField name="Activity" numFmtId="0">
      <sharedItems containsBlank="1"/>
    </cacheField>
    <cacheField name="Funding Source" numFmtId="0">
      <sharedItems containsBlank="1" count="6">
        <s v="GCF"/>
        <s v="AfDB"/>
        <s v="GoL"/>
        <m/>
        <s v=" GCF " u="1"/>
        <s v=" GoL " u="1"/>
      </sharedItems>
    </cacheField>
    <cacheField name="Budget Categories_x000a_" numFmtId="0">
      <sharedItems containsBlank="1"/>
    </cacheField>
    <cacheField name="Unit" numFmtId="0">
      <sharedItems containsBlank="1"/>
    </cacheField>
    <cacheField name="# of Unit" numFmtId="164">
      <sharedItems containsString="0" containsBlank="1" containsNumber="1" containsInteger="1" minValue="0" maxValue="235"/>
    </cacheField>
    <cacheField name="Unit Cost" numFmtId="164">
      <sharedItems containsBlank="1" containsMixedTypes="1" containsNumber="1" containsInteger="1" minValue="0" maxValue="1136078"/>
    </cacheField>
    <cacheField name="Total Cost _x000a_" numFmtId="164">
      <sharedItems containsString="0" containsBlank="1" containsNumber="1" containsInteger="1" minValue="0" maxValue="10781969"/>
    </cacheField>
    <cacheField name="Year 1" numFmtId="164">
      <sharedItems containsBlank="1" containsMixedTypes="1" containsNumber="1" containsInteger="1" minValue="0" maxValue="4727671"/>
    </cacheField>
    <cacheField name="Year 2" numFmtId="164">
      <sharedItems containsBlank="1" containsMixedTypes="1" containsNumber="1" containsInteger="1" minValue="0" maxValue="2899603"/>
    </cacheField>
    <cacheField name="Year 3" numFmtId="164">
      <sharedItems containsBlank="1" containsMixedTypes="1" containsNumber="1" containsInteger="1" minValue="0" maxValue="1542745"/>
    </cacheField>
    <cacheField name="Year 4" numFmtId="164">
      <sharedItems containsBlank="1" containsMixedTypes="1" containsNumber="1" containsInteger="1" minValue="0" maxValue="719850"/>
    </cacheField>
    <cacheField name="Year 5" numFmtId="164">
      <sharedItems containsBlank="1" containsMixedTypes="1" containsNumber="1" containsInteger="1" minValue="0" maxValue="892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5">
  <r>
    <x v="0"/>
    <x v="0"/>
    <s v="Activity 1.1.1: Establishment of Guidelines and risk modelling tools"/>
    <x v="0"/>
    <s v="Consultant - Individual - International"/>
    <s v="Work Days"/>
    <n v="45"/>
    <n v="600"/>
    <n v="27000"/>
    <n v="27000"/>
    <m/>
    <m/>
    <m/>
    <m/>
    <n v="27000"/>
  </r>
  <r>
    <x v="1"/>
    <x v="1"/>
    <m/>
    <x v="0"/>
    <s v="Consultant - Individual - Local"/>
    <s v="Work Days"/>
    <n v="45"/>
    <n v="300"/>
    <n v="13500"/>
    <n v="13500"/>
    <m/>
    <m/>
    <m/>
    <m/>
    <n v="13500"/>
  </r>
  <r>
    <x v="1"/>
    <x v="1"/>
    <m/>
    <x v="0"/>
    <s v="Workshop/Training "/>
    <s v="Workshop"/>
    <n v="2"/>
    <n v="12500"/>
    <n v="25000"/>
    <n v="25000"/>
    <m/>
    <m/>
    <m/>
    <m/>
    <n v="25000"/>
  </r>
  <r>
    <x v="1"/>
    <x v="1"/>
    <s v="Activity 1.1.2: Establishment of internet based geospatial platform"/>
    <x v="0"/>
    <s v="Consultant - Individual - International"/>
    <s v="Work Days"/>
    <n v="45"/>
    <n v="600"/>
    <n v="27000"/>
    <n v="27000"/>
    <m/>
    <m/>
    <m/>
    <m/>
    <n v="27000"/>
  </r>
  <r>
    <x v="1"/>
    <x v="1"/>
    <m/>
    <x v="0"/>
    <s v="Equipment"/>
    <s v="Unit"/>
    <n v="1"/>
    <n v="200000"/>
    <n v="200000"/>
    <n v="90000"/>
    <n v="50000"/>
    <n v="20000"/>
    <n v="20000"/>
    <n v="20000"/>
    <n v="200000"/>
  </r>
  <r>
    <x v="1"/>
    <x v="1"/>
    <m/>
    <x v="0"/>
    <s v="Workshop/Training "/>
    <s v="Training"/>
    <n v="3"/>
    <n v="20000"/>
    <n v="60000"/>
    <n v="20000"/>
    <n v="20000"/>
    <n v="20000"/>
    <m/>
    <m/>
    <n v="60000"/>
  </r>
  <r>
    <x v="1"/>
    <x v="2"/>
    <s v="Activity 1.2.1: climate hazards assessments, communities consultations and national database"/>
    <x v="0"/>
    <s v="Consultant - Individual - International"/>
    <s v="Work Days"/>
    <n v="45"/>
    <n v="600"/>
    <n v="27000"/>
    <n v="27000"/>
    <m/>
    <m/>
    <m/>
    <m/>
    <n v="27000"/>
  </r>
  <r>
    <x v="1"/>
    <x v="1"/>
    <s v="Activity 1.2.2: Community based actions and capacity building"/>
    <x v="0"/>
    <s v="Professional Services – Companies/Firm"/>
    <s v="Unit"/>
    <n v="15"/>
    <n v="6000"/>
    <n v="90000"/>
    <m/>
    <n v="90000"/>
    <m/>
    <m/>
    <m/>
    <n v="90000"/>
  </r>
  <r>
    <x v="1"/>
    <x v="1"/>
    <m/>
    <x v="0"/>
    <s v="Professional Services – Companies/Firm"/>
    <s v="Work Days"/>
    <n v="20"/>
    <n v="6000"/>
    <n v="120000"/>
    <m/>
    <n v="90000"/>
    <n v="30000"/>
    <m/>
    <m/>
    <n v="120000"/>
  </r>
  <r>
    <x v="2"/>
    <x v="3"/>
    <s v="Activity 2.1.1: Development and Operationalization of an automated decision management system for climate services "/>
    <x v="0"/>
    <s v="Consultant - Individual - International"/>
    <s v="Work Days"/>
    <n v="30"/>
    <n v="600"/>
    <n v="18000"/>
    <n v="18000"/>
    <m/>
    <m/>
    <m/>
    <m/>
    <n v="18000"/>
  </r>
  <r>
    <x v="1"/>
    <x v="1"/>
    <m/>
    <x v="0"/>
    <s v="Consultant - Individual - Local"/>
    <s v="Work Days"/>
    <n v="30"/>
    <n v="300"/>
    <n v="9000"/>
    <n v="9000"/>
    <m/>
    <m/>
    <m/>
    <m/>
    <n v="9000"/>
  </r>
  <r>
    <x v="1"/>
    <x v="1"/>
    <m/>
    <x v="0"/>
    <s v="Workshop/Training "/>
    <s v="Training"/>
    <n v="1"/>
    <n v="9000"/>
    <n v="9000"/>
    <n v="9000"/>
    <m/>
    <m/>
    <m/>
    <m/>
    <n v="9000"/>
  </r>
  <r>
    <x v="1"/>
    <x v="1"/>
    <m/>
    <x v="0"/>
    <s v="Materials &amp; Goods"/>
    <s v="Unit"/>
    <n v="1"/>
    <n v="61000"/>
    <n v="61000"/>
    <n v="6000"/>
    <n v="10000"/>
    <n v="10000"/>
    <n v="15000"/>
    <n v="20000"/>
    <n v="61000"/>
  </r>
  <r>
    <x v="1"/>
    <x v="1"/>
    <s v="Activity 2.1.2: Establishment of Meteorological and Hydrological lab with LMS and LHS"/>
    <x v="0"/>
    <s v="Professional Services – Companies/Firm"/>
    <s v="Unit"/>
    <n v="1"/>
    <n v="1136078"/>
    <n v="1136078"/>
    <n v="800000"/>
    <n v="336078"/>
    <m/>
    <m/>
    <m/>
    <n v="1136078"/>
  </r>
  <r>
    <x v="1"/>
    <x v="1"/>
    <s v="Activity 2.1.3 : Streghtening environmental monitoring lab and enhancing NDMA emergency operations"/>
    <x v="0"/>
    <s v="Professional Services – Companies/Firm"/>
    <s v="Unit"/>
    <n v="1"/>
    <n v="600000"/>
    <n v="600000"/>
    <n v="260000"/>
    <n v="180000"/>
    <n v="140000"/>
    <n v="20000"/>
    <m/>
    <n v="600000"/>
  </r>
  <r>
    <x v="1"/>
    <x v="1"/>
    <s v="Activity 2.1.4: Installing solar systems for sustainable and uninterrupted power supply "/>
    <x v="0"/>
    <s v="Equipment"/>
    <s v="Unit"/>
    <n v="1"/>
    <n v="452919"/>
    <n v="452919"/>
    <n v="300000"/>
    <n v="152919"/>
    <m/>
    <m/>
    <m/>
    <n v="452919"/>
  </r>
  <r>
    <x v="1"/>
    <x v="4"/>
    <s v="Activity 2.2.1: NMC Rehabilitation"/>
    <x v="1"/>
    <s v="Professional Services – Companies/Firm"/>
    <s v="Unit"/>
    <n v="1"/>
    <n v="100000"/>
    <n v="100000"/>
    <n v="100000"/>
    <m/>
    <m/>
    <m/>
    <m/>
    <n v="100000"/>
  </r>
  <r>
    <x v="1"/>
    <x v="1"/>
    <m/>
    <x v="1"/>
    <s v="Equipment"/>
    <s v="Unit"/>
    <n v="1"/>
    <n v="30000"/>
    <n v="30000"/>
    <n v="30000"/>
    <m/>
    <m/>
    <m/>
    <m/>
    <n v="30000"/>
  </r>
  <r>
    <x v="1"/>
    <x v="1"/>
    <m/>
    <x v="0"/>
    <s v="Equipment"/>
    <s v="Unit"/>
    <n v="1"/>
    <n v="150000"/>
    <n v="150000"/>
    <n v="150000"/>
    <m/>
    <m/>
    <m/>
    <m/>
    <n v="150000"/>
  </r>
  <r>
    <x v="1"/>
    <x v="1"/>
    <s v="Activity 2.2.2: Enhancing the Hydrometerorological observation networks"/>
    <x v="0"/>
    <s v="Equipment"/>
    <s v="Unit"/>
    <n v="1"/>
    <n v="730000"/>
    <n v="730000"/>
    <n v="300000"/>
    <n v="430000"/>
    <m/>
    <m/>
    <m/>
    <n v="730000"/>
  </r>
  <r>
    <x v="1"/>
    <x v="1"/>
    <m/>
    <x v="1"/>
    <s v="Equipment"/>
    <s v="Unit"/>
    <n v="1"/>
    <n v="70000"/>
    <n v="70000"/>
    <n v="70000"/>
    <m/>
    <m/>
    <m/>
    <m/>
    <n v="70000"/>
  </r>
  <r>
    <x v="1"/>
    <x v="1"/>
    <m/>
    <x v="0"/>
    <s v="Professional Services – Companies/Firm"/>
    <s v="Unit"/>
    <n v="1"/>
    <n v="100000"/>
    <n v="100000"/>
    <n v="75000"/>
    <n v="25000"/>
    <m/>
    <m/>
    <m/>
    <n v="100000"/>
  </r>
  <r>
    <x v="1"/>
    <x v="1"/>
    <m/>
    <x v="1"/>
    <s v="Professional Services – Companies/Firm"/>
    <s v="Unit"/>
    <n v="1"/>
    <n v="71000"/>
    <n v="71000"/>
    <n v="71000"/>
    <m/>
    <m/>
    <m/>
    <m/>
    <n v="71000"/>
  </r>
  <r>
    <x v="1"/>
    <x v="1"/>
    <m/>
    <x v="0"/>
    <s v="Equipment"/>
    <s v="Unit"/>
    <n v="1"/>
    <n v="900000"/>
    <n v="900000"/>
    <n v="900000"/>
    <m/>
    <m/>
    <m/>
    <m/>
    <n v="900000"/>
  </r>
  <r>
    <x v="1"/>
    <x v="1"/>
    <m/>
    <x v="0"/>
    <s v="Equipment"/>
    <s v="Unit"/>
    <n v="15"/>
    <n v="6000"/>
    <n v="90000"/>
    <m/>
    <n v="60000"/>
    <n v="30000"/>
    <m/>
    <m/>
    <n v="90000"/>
  </r>
  <r>
    <x v="1"/>
    <x v="1"/>
    <m/>
    <x v="0"/>
    <s v="Workshop/Training "/>
    <s v="Workshop"/>
    <n v="1"/>
    <n v="12500"/>
    <n v="12500"/>
    <m/>
    <n v="12500"/>
    <m/>
    <m/>
    <m/>
    <n v="12500"/>
  </r>
  <r>
    <x v="1"/>
    <x v="1"/>
    <m/>
    <x v="0"/>
    <s v="Materials &amp; Goods"/>
    <s v="Unit"/>
    <n v="2"/>
    <n v="65000"/>
    <n v="130000"/>
    <n v="100000"/>
    <n v="7500"/>
    <n v="7500"/>
    <n v="7500"/>
    <n v="7500"/>
    <n v="130000"/>
  </r>
  <r>
    <x v="1"/>
    <x v="5"/>
    <s v="Activity 2.3.1: Developping good understanding of QMS, gap analysis and workplan"/>
    <x v="0"/>
    <s v="Workshop/Training "/>
    <s v="Training"/>
    <n v="1"/>
    <n v="18000"/>
    <n v="18000"/>
    <m/>
    <m/>
    <n v="18000"/>
    <m/>
    <m/>
    <n v="18000"/>
  </r>
  <r>
    <x v="1"/>
    <x v="1"/>
    <m/>
    <x v="0"/>
    <s v="Consultant - Individual - International"/>
    <s v="Work Days"/>
    <n v="40"/>
    <n v="600"/>
    <n v="24000"/>
    <m/>
    <m/>
    <n v="24000"/>
    <m/>
    <m/>
    <n v="24000"/>
  </r>
  <r>
    <x v="1"/>
    <x v="1"/>
    <s v="Activity 2.3.2: QMS Policy Development and policy related training"/>
    <x v="0"/>
    <s v="Consultant - Individual - International"/>
    <s v="Work Days"/>
    <n v="40"/>
    <n v="600"/>
    <n v="24000"/>
    <m/>
    <m/>
    <n v="24000"/>
    <m/>
    <m/>
    <n v="24000"/>
  </r>
  <r>
    <x v="1"/>
    <x v="1"/>
    <m/>
    <x v="0"/>
    <s v="Workshop/Training "/>
    <s v="Unit"/>
    <n v="1"/>
    <n v="18000"/>
    <n v="18000"/>
    <m/>
    <m/>
    <m/>
    <n v="18000"/>
    <m/>
    <n v="18000"/>
  </r>
  <r>
    <x v="1"/>
    <x v="1"/>
    <s v="Activity 2.3.3: QMS ISO 9001 Certification"/>
    <x v="1"/>
    <s v="Consultant - Individual - International"/>
    <s v="Unit"/>
    <n v="35"/>
    <n v="600"/>
    <n v="21000"/>
    <m/>
    <m/>
    <m/>
    <n v="21000"/>
    <m/>
    <n v="21000"/>
  </r>
  <r>
    <x v="1"/>
    <x v="1"/>
    <m/>
    <x v="0"/>
    <s v="Professional Services – Companies/Firm"/>
    <s v="Unit"/>
    <n v="1"/>
    <n v="200000"/>
    <n v="200000"/>
    <m/>
    <m/>
    <m/>
    <m/>
    <n v="200000"/>
    <n v="200000"/>
  </r>
  <r>
    <x v="1"/>
    <x v="6"/>
    <s v="Activity 2.4.1: Establishing an E-infrastructure for weather and seasonal forcasting with support system"/>
    <x v="0"/>
    <s v="Equipment"/>
    <s v="Unit"/>
    <n v="1"/>
    <n v="160500"/>
    <n v="160500"/>
    <n v="100000"/>
    <n v="60500"/>
    <m/>
    <m/>
    <m/>
    <n v="160500"/>
  </r>
  <r>
    <x v="1"/>
    <x v="1"/>
    <m/>
    <x v="0"/>
    <s v="Professional Services – Companies/Firm"/>
    <s v="Unit"/>
    <n v="1"/>
    <n v="35000"/>
    <n v="35000"/>
    <m/>
    <n v="10000"/>
    <n v="10000"/>
    <n v="7500"/>
    <n v="7500"/>
    <n v="35000"/>
  </r>
  <r>
    <x v="1"/>
    <x v="1"/>
    <s v="Activity 2.4.2: Establishment of Communities of Practice"/>
    <x v="0"/>
    <s v="Professional Services – Companies/Firm"/>
    <s v="Unit"/>
    <n v="1"/>
    <n v="185000"/>
    <n v="185000"/>
    <n v="40000"/>
    <n v="40000"/>
    <n v="40000"/>
    <n v="40000"/>
    <n v="25000"/>
    <n v="185000"/>
  </r>
  <r>
    <x v="1"/>
    <x v="1"/>
    <m/>
    <x v="0"/>
    <s v="Workshop/Training "/>
    <s v="Workshop"/>
    <n v="4"/>
    <n v="9000"/>
    <n v="36000"/>
    <m/>
    <n v="9000"/>
    <n v="9000"/>
    <n v="9000"/>
    <n v="9000"/>
    <n v="36000"/>
  </r>
  <r>
    <x v="1"/>
    <x v="1"/>
    <s v="Activity 2.4.3: Production of seasonal forecasts and related trainings"/>
    <x v="0"/>
    <s v="Materials &amp; Goods"/>
    <s v="Unit"/>
    <n v="1"/>
    <n v="40000"/>
    <n v="40000"/>
    <m/>
    <n v="10000"/>
    <n v="10000"/>
    <n v="10000"/>
    <n v="10000"/>
    <n v="40000"/>
  </r>
  <r>
    <x v="1"/>
    <x v="1"/>
    <m/>
    <x v="0"/>
    <s v="Workshop/Training "/>
    <s v="Workshop"/>
    <n v="6"/>
    <n v="10000"/>
    <n v="60000"/>
    <n v="20000"/>
    <n v="20000"/>
    <n v="20000"/>
    <m/>
    <m/>
    <n v="60000"/>
  </r>
  <r>
    <x v="3"/>
    <x v="7"/>
    <s v="Activity 3.1.1: Trainings, surveys, engineering assistance and impact evaluation of dissemination measures"/>
    <x v="1"/>
    <s v="Workshop/Training "/>
    <s v="Training"/>
    <n v="8"/>
    <n v="8000"/>
    <n v="64000"/>
    <m/>
    <n v="64000"/>
    <m/>
    <m/>
    <m/>
    <n v="64000"/>
  </r>
  <r>
    <x v="1"/>
    <x v="1"/>
    <m/>
    <x v="0"/>
    <s v="Workshop/Training "/>
    <s v="Training"/>
    <n v="3"/>
    <n v="30000"/>
    <n v="90000"/>
    <n v="30000"/>
    <n v="60000"/>
    <m/>
    <m/>
    <m/>
    <n v="90000"/>
  </r>
  <r>
    <x v="1"/>
    <x v="1"/>
    <m/>
    <x v="0"/>
    <s v="Consultant - Individual - Local"/>
    <s v="Work Days"/>
    <n v="235"/>
    <n v="300"/>
    <n v="70500"/>
    <n v="14100"/>
    <n v="14100"/>
    <n v="14100"/>
    <n v="14100"/>
    <n v="14100"/>
    <n v="70500"/>
  </r>
  <r>
    <x v="1"/>
    <x v="1"/>
    <m/>
    <x v="0"/>
    <s v="Workshop/Training "/>
    <s v="Unit"/>
    <n v="2"/>
    <n v="30000"/>
    <n v="60000"/>
    <m/>
    <n v="30000"/>
    <n v="30000"/>
    <m/>
    <m/>
    <n v="60000"/>
  </r>
  <r>
    <x v="1"/>
    <x v="1"/>
    <m/>
    <x v="0"/>
    <s v="Consultant - Individual - Local"/>
    <s v="Work Days"/>
    <n v="45"/>
    <n v="300"/>
    <n v="13500"/>
    <m/>
    <n v="13500"/>
    <m/>
    <m/>
    <m/>
    <n v="13500"/>
  </r>
  <r>
    <x v="1"/>
    <x v="1"/>
    <m/>
    <x v="0"/>
    <s v="Consultant - Individual - Local"/>
    <s v="Work Days"/>
    <n v="70"/>
    <n v="300"/>
    <n v="21000"/>
    <m/>
    <n v="21000"/>
    <m/>
    <m/>
    <m/>
    <n v="21000"/>
  </r>
  <r>
    <x v="1"/>
    <x v="1"/>
    <m/>
    <x v="0"/>
    <s v="Materials &amp; Goods"/>
    <s v="Unit"/>
    <n v="5"/>
    <n v="5000"/>
    <n v="25000"/>
    <m/>
    <n v="25000"/>
    <m/>
    <m/>
    <m/>
    <n v="25000"/>
  </r>
  <r>
    <x v="1"/>
    <x v="1"/>
    <m/>
    <x v="0"/>
    <s v="Professional Services – Companies/Firm"/>
    <s v="Unit"/>
    <n v="2"/>
    <n v="25000"/>
    <n v="50000"/>
    <m/>
    <m/>
    <n v="50000"/>
    <m/>
    <m/>
    <n v="50000"/>
  </r>
  <r>
    <x v="1"/>
    <x v="1"/>
    <m/>
    <x v="0"/>
    <s v="Workshop/Training "/>
    <s v="Unit"/>
    <n v="3"/>
    <n v="37000"/>
    <n v="111000"/>
    <n v="37000"/>
    <m/>
    <n v="37000"/>
    <m/>
    <n v="37000"/>
    <n v="111000"/>
  </r>
  <r>
    <x v="1"/>
    <x v="1"/>
    <m/>
    <x v="0"/>
    <s v="Professional Services – Companies/Firm"/>
    <s v="Unit"/>
    <n v="15"/>
    <n v="15000"/>
    <n v="225000"/>
    <m/>
    <n v="225000"/>
    <m/>
    <m/>
    <m/>
    <n v="225000"/>
  </r>
  <r>
    <x v="1"/>
    <x v="1"/>
    <s v="Activity 3.1.2: Establishment of Public Weather Service studio "/>
    <x v="0"/>
    <s v="Materials &amp; Goods"/>
    <s v="Unit"/>
    <n v="1"/>
    <n v="142196"/>
    <n v="142196"/>
    <n v="102196"/>
    <n v="20000"/>
    <n v="20000"/>
    <m/>
    <m/>
    <n v="142196"/>
  </r>
  <r>
    <x v="1"/>
    <x v="1"/>
    <m/>
    <x v="1"/>
    <s v="Equipment"/>
    <s v="Unit"/>
    <n v="1"/>
    <n v="15469"/>
    <n v="15469"/>
    <n v="15469"/>
    <m/>
    <m/>
    <m/>
    <m/>
    <n v="15469"/>
  </r>
  <r>
    <x v="1"/>
    <x v="8"/>
    <s v="Activity 3.2.1: Delivering improved impact based risk informtion service"/>
    <x v="0"/>
    <s v="Consultant - Individual - International"/>
    <s v="Work Days"/>
    <n v="60"/>
    <n v="600"/>
    <n v="36000"/>
    <n v="36000"/>
    <m/>
    <m/>
    <m/>
    <m/>
    <n v="36000"/>
  </r>
  <r>
    <x v="1"/>
    <x v="1"/>
    <m/>
    <x v="0"/>
    <s v="Materials &amp; Goods"/>
    <s v="Unit"/>
    <n v="1"/>
    <n v="30000"/>
    <n v="30000"/>
    <n v="10000"/>
    <n v="5000"/>
    <n v="5000"/>
    <n v="5000"/>
    <n v="5000"/>
    <n v="30000"/>
  </r>
  <r>
    <x v="1"/>
    <x v="1"/>
    <m/>
    <x v="0"/>
    <s v="Consultant - Individual - International"/>
    <s v="Unit"/>
    <n v="1"/>
    <n v="25000"/>
    <n v="25000"/>
    <n v="5000"/>
    <n v="5000"/>
    <n v="5000"/>
    <n v="5000"/>
    <n v="5000"/>
    <n v="25000"/>
  </r>
  <r>
    <x v="1"/>
    <x v="1"/>
    <m/>
    <x v="0"/>
    <s v="Workshop/Training "/>
    <s v="Workshop"/>
    <n v="7"/>
    <n v="12500"/>
    <n v="87500"/>
    <n v="25000"/>
    <n v="12500"/>
    <n v="25000"/>
    <n v="12500"/>
    <n v="12500"/>
    <n v="87500"/>
  </r>
  <r>
    <x v="1"/>
    <x v="1"/>
    <m/>
    <x v="0"/>
    <s v="Materials &amp; Goods"/>
    <s v="Unit"/>
    <n v="1"/>
    <n v="45000"/>
    <n v="45000"/>
    <n v="15000"/>
    <n v="10000"/>
    <n v="10000"/>
    <n v="5000"/>
    <n v="5000"/>
    <n v="45000"/>
  </r>
  <r>
    <x v="1"/>
    <x v="1"/>
    <m/>
    <x v="0"/>
    <s v="Workshop/Training "/>
    <s v="Workshop"/>
    <n v="6"/>
    <n v="9000"/>
    <n v="54000"/>
    <n v="9000"/>
    <n v="18000"/>
    <n v="9000"/>
    <n v="9000"/>
    <n v="9000"/>
    <n v="54000"/>
  </r>
  <r>
    <x v="1"/>
    <x v="1"/>
    <s v="Activity 3.2.2: Establishing community-based EWS communication mechanism"/>
    <x v="0"/>
    <s v="Workshop/Training "/>
    <s v="Unit"/>
    <n v="1"/>
    <n v="100500"/>
    <n v="100500"/>
    <m/>
    <n v="50000"/>
    <n v="50500"/>
    <m/>
    <m/>
    <n v="100500"/>
  </r>
  <r>
    <x v="1"/>
    <x v="1"/>
    <m/>
    <x v="0"/>
    <s v="Consultant - Individual - International"/>
    <s v="Unit"/>
    <n v="1"/>
    <n v="38500"/>
    <n v="38500"/>
    <n v="38500"/>
    <m/>
    <m/>
    <m/>
    <m/>
    <n v="38500"/>
  </r>
  <r>
    <x v="1"/>
    <x v="1"/>
    <m/>
    <x v="0"/>
    <s v="Workshop/Training "/>
    <s v="Unit"/>
    <n v="1"/>
    <n v="68500"/>
    <n v="68500"/>
    <m/>
    <n v="68500"/>
    <m/>
    <m/>
    <m/>
    <n v="68500"/>
  </r>
  <r>
    <x v="1"/>
    <x v="1"/>
    <m/>
    <x v="0"/>
    <s v="Workshop/Training "/>
    <s v="Unit"/>
    <n v="1"/>
    <n v="232639"/>
    <n v="232639"/>
    <n v="88500"/>
    <n v="75000"/>
    <n v="69139"/>
    <m/>
    <m/>
    <n v="232639"/>
  </r>
  <r>
    <x v="1"/>
    <x v="1"/>
    <m/>
    <x v="0"/>
    <s v="Workshop/Training "/>
    <s v="Unit"/>
    <n v="1"/>
    <n v="92000"/>
    <n v="92000"/>
    <m/>
    <m/>
    <n v="92000"/>
    <m/>
    <m/>
    <n v="92000"/>
  </r>
  <r>
    <x v="4"/>
    <x v="9"/>
    <s v="Activity 4.1.1: Developping and updating legislations in order to transform LMHS into a semi-autonomous agency"/>
    <x v="0"/>
    <s v="Consultant - Individual - International"/>
    <s v="Work Days"/>
    <n v="45"/>
    <n v="600"/>
    <n v="27000"/>
    <m/>
    <m/>
    <n v="27000"/>
    <m/>
    <m/>
    <n v="27000"/>
  </r>
  <r>
    <x v="1"/>
    <x v="1"/>
    <m/>
    <x v="0"/>
    <s v="Consultant - Individual - Local"/>
    <s v="Work Days"/>
    <n v="90"/>
    <n v="300"/>
    <n v="27000"/>
    <m/>
    <m/>
    <n v="27000"/>
    <m/>
    <m/>
    <n v="27000"/>
  </r>
  <r>
    <x v="1"/>
    <x v="1"/>
    <m/>
    <x v="0"/>
    <s v="Workshop/Training "/>
    <s v="Workshop"/>
    <n v="2"/>
    <n v="25000"/>
    <n v="50000"/>
    <m/>
    <n v="25000"/>
    <n v="25000"/>
    <m/>
    <m/>
    <n v="50000"/>
  </r>
  <r>
    <x v="1"/>
    <x v="1"/>
    <m/>
    <x v="0"/>
    <s v="Workshop/Training "/>
    <s v="Meeting"/>
    <n v="50"/>
    <n v="1500"/>
    <n v="75000"/>
    <n v="15000"/>
    <n v="15000"/>
    <n v="15000"/>
    <n v="15000"/>
    <n v="15000"/>
    <n v="75000"/>
  </r>
  <r>
    <x v="1"/>
    <x v="1"/>
    <s v="Activity 4.1.2: Strengthening Liberia´s Disaster Management Framework"/>
    <x v="0"/>
    <s v="Consultant - Individual - International"/>
    <s v="Work Days"/>
    <n v="25"/>
    <n v="600"/>
    <n v="15000"/>
    <m/>
    <n v="15000"/>
    <m/>
    <m/>
    <m/>
    <n v="15000"/>
  </r>
  <r>
    <x v="1"/>
    <x v="1"/>
    <m/>
    <x v="0"/>
    <s v="Workshop/Training "/>
    <s v="Workshop"/>
    <n v="2"/>
    <n v="28750"/>
    <n v="57500"/>
    <m/>
    <n v="14500"/>
    <m/>
    <n v="43000"/>
    <m/>
    <n v="57500"/>
  </r>
  <r>
    <x v="1"/>
    <x v="1"/>
    <m/>
    <x v="0"/>
    <s v="Professional Services – Companies/Firm"/>
    <s v="Unit"/>
    <n v="1"/>
    <s v="-"/>
    <m/>
    <s v="-"/>
    <s v="-"/>
    <s v="-"/>
    <s v="-"/>
    <s v="-"/>
    <n v="0"/>
  </r>
  <r>
    <x v="1"/>
    <x v="10"/>
    <s v="Activity 4.2.1 : Delivering on early actions, consultations and roadmaps"/>
    <x v="0"/>
    <s v="Consultant - Individual - International"/>
    <s v="Work Days"/>
    <n v="45"/>
    <n v="600"/>
    <n v="27000"/>
    <m/>
    <n v="27000"/>
    <m/>
    <m/>
    <m/>
    <n v="27000"/>
  </r>
  <r>
    <x v="1"/>
    <x v="1"/>
    <m/>
    <x v="0"/>
    <s v="Consultant - Individual - Local"/>
    <s v="Work Days"/>
    <n v="45"/>
    <n v="300"/>
    <n v="13500"/>
    <n v="13500"/>
    <m/>
    <m/>
    <m/>
    <m/>
    <n v="13500"/>
  </r>
  <r>
    <x v="1"/>
    <x v="1"/>
    <m/>
    <x v="0"/>
    <s v="Workshop/Training "/>
    <s v="Workshop"/>
    <n v="3"/>
    <n v="45000"/>
    <n v="135000"/>
    <n v="45000"/>
    <m/>
    <n v="45000"/>
    <m/>
    <n v="45000"/>
    <n v="135000"/>
  </r>
  <r>
    <x v="1"/>
    <x v="1"/>
    <m/>
    <x v="0"/>
    <s v="Professional Services – Companies/Firm"/>
    <s v="Unit"/>
    <n v="1"/>
    <n v="50000"/>
    <n v="50000"/>
    <n v="50000"/>
    <m/>
    <m/>
    <m/>
    <m/>
    <n v="50000"/>
  </r>
  <r>
    <x v="1"/>
    <x v="1"/>
    <m/>
    <x v="0"/>
    <s v="Workshop/Training "/>
    <s v="Workshop"/>
    <n v="2"/>
    <n v="40000"/>
    <n v="80000"/>
    <m/>
    <n v="40000"/>
    <n v="40000"/>
    <m/>
    <m/>
    <n v="80000"/>
  </r>
  <r>
    <x v="1"/>
    <x v="1"/>
    <m/>
    <x v="0"/>
    <s v="Professional Services – Companies/Firm"/>
    <s v="Unit"/>
    <n v="4"/>
    <n v="13250"/>
    <n v="53000"/>
    <n v="13250"/>
    <n v="13250"/>
    <n v="13250"/>
    <n v="13250"/>
    <m/>
    <n v="53000"/>
  </r>
  <r>
    <x v="1"/>
    <x v="1"/>
    <m/>
    <x v="0"/>
    <s v="Professional Services – Companies/Firm"/>
    <s v="Unit"/>
    <n v="1"/>
    <n v="60756"/>
    <n v="60756"/>
    <m/>
    <n v="15756"/>
    <n v="15000"/>
    <n v="15000"/>
    <n v="15000"/>
    <n v="60756"/>
  </r>
  <r>
    <x v="1"/>
    <x v="1"/>
    <m/>
    <x v="0"/>
    <s v="Workshop/Training "/>
    <s v="Workshop"/>
    <n v="1"/>
    <n v="30000"/>
    <n v="30000"/>
    <m/>
    <n v="30000"/>
    <m/>
    <m/>
    <m/>
    <n v="30000"/>
  </r>
  <r>
    <x v="1"/>
    <x v="1"/>
    <m/>
    <x v="0"/>
    <s v="Professional Services – Companies/Firm"/>
    <s v="Unit"/>
    <n v="3"/>
    <n v="10000"/>
    <n v="30000"/>
    <m/>
    <n v="10000"/>
    <n v="10000"/>
    <n v="10000"/>
    <m/>
    <n v="30000"/>
  </r>
  <r>
    <x v="1"/>
    <x v="1"/>
    <s v="Activity 4.2.2: Dialogue, peer to peer learning, capacity building and pilot testing"/>
    <x v="0"/>
    <s v="Professional Services – Companies/Firm"/>
    <s v="Unit"/>
    <n v="2"/>
    <n v="60756"/>
    <n v="121512"/>
    <n v="60756"/>
    <m/>
    <n v="60756"/>
    <m/>
    <m/>
    <n v="121512"/>
  </r>
  <r>
    <x v="1"/>
    <x v="1"/>
    <m/>
    <x v="0"/>
    <s v="Professional Services – Companies/Firm"/>
    <s v="Unit"/>
    <n v="3"/>
    <n v="20000"/>
    <n v="60000"/>
    <m/>
    <m/>
    <n v="20000"/>
    <n v="20000"/>
    <n v="20000"/>
    <n v="60000"/>
  </r>
  <r>
    <x v="1"/>
    <x v="1"/>
    <m/>
    <x v="0"/>
    <s v="Consultant - Individual - Local"/>
    <s v="Unit"/>
    <n v="10"/>
    <n v="900"/>
    <n v="9000"/>
    <m/>
    <n v="9000"/>
    <m/>
    <m/>
    <m/>
    <n v="9000"/>
  </r>
  <r>
    <x v="1"/>
    <x v="11"/>
    <s v="Activity 4.3.1 : Establishment of Liberian Climate Change Trust Fund "/>
    <x v="0"/>
    <s v="Trust Fund"/>
    <s v="Unit"/>
    <n v="1"/>
    <n v="1000000"/>
    <n v="1000000"/>
    <n v="200000"/>
    <n v="200000"/>
    <n v="200000"/>
    <n v="200000"/>
    <n v="200000"/>
    <n v="1000000"/>
  </r>
  <r>
    <x v="5"/>
    <x v="12"/>
    <s v="Activity 5.1.1: Facilitation of collaboration and organizing study tours"/>
    <x v="0"/>
    <s v="Travel"/>
    <s v="Travel"/>
    <n v="10"/>
    <n v="5000"/>
    <n v="50000"/>
    <n v="10000"/>
    <n v="10000"/>
    <n v="10000"/>
    <n v="10000"/>
    <n v="10000"/>
    <n v="50000"/>
  </r>
  <r>
    <x v="1"/>
    <x v="1"/>
    <m/>
    <x v="0"/>
    <s v="Travel"/>
    <s v="Travel"/>
    <n v="3"/>
    <n v="30000"/>
    <n v="90000"/>
    <n v="30000"/>
    <m/>
    <n v="30000"/>
    <n v="30000"/>
    <m/>
    <n v="90000"/>
  </r>
  <r>
    <x v="1"/>
    <x v="13"/>
    <s v="Activity 5.2.1: Recuitment of PMU staff, Preparation of the Operational manual and Project supervision"/>
    <x v="0"/>
    <s v="Consultant - Individual - Local"/>
    <s v="Work Days"/>
    <n v="30"/>
    <n v="300"/>
    <n v="9000"/>
    <n v="9000"/>
    <m/>
    <m/>
    <m/>
    <m/>
    <n v="9000"/>
  </r>
  <r>
    <x v="1"/>
    <x v="14"/>
    <s v="Activity 5.3.1: Monitoring, Evaluation and Learning System"/>
    <x v="2"/>
    <s v="Travel"/>
    <s v="Travel"/>
    <n v="5"/>
    <n v="2000"/>
    <n v="10000"/>
    <n v="2000"/>
    <n v="2000"/>
    <n v="2000"/>
    <n v="2000"/>
    <n v="2000"/>
    <n v="10000"/>
  </r>
  <r>
    <x v="1"/>
    <x v="1"/>
    <m/>
    <x v="0"/>
    <s v="Travel"/>
    <s v="Travel"/>
    <n v="8"/>
    <n v="3000"/>
    <n v="24000"/>
    <n v="24000"/>
    <m/>
    <m/>
    <m/>
    <m/>
    <n v="24000"/>
  </r>
  <r>
    <x v="1"/>
    <x v="1"/>
    <m/>
    <x v="1"/>
    <s v="Travel"/>
    <s v="Travel"/>
    <n v="3"/>
    <n v="3500"/>
    <n v="10500"/>
    <n v="3500"/>
    <m/>
    <n v="3500"/>
    <m/>
    <n v="3500"/>
    <n v="10500"/>
  </r>
  <r>
    <x v="1"/>
    <x v="1"/>
    <m/>
    <x v="0"/>
    <s v="Consultant - Individual - International"/>
    <s v="Work Days"/>
    <n v="30"/>
    <n v="600"/>
    <n v="18000"/>
    <m/>
    <m/>
    <n v="18000"/>
    <m/>
    <m/>
    <n v="18000"/>
  </r>
  <r>
    <x v="1"/>
    <x v="1"/>
    <m/>
    <x v="0"/>
    <s v="Consultant - Individual - Local"/>
    <s v="Work Days"/>
    <n v="30"/>
    <n v="300"/>
    <n v="9000"/>
    <m/>
    <m/>
    <n v="9000"/>
    <m/>
    <m/>
    <n v="9000"/>
  </r>
  <r>
    <x v="1"/>
    <x v="1"/>
    <m/>
    <x v="0"/>
    <s v="Consultant - Individual - Local"/>
    <s v="Work Days"/>
    <n v="25"/>
    <n v="500"/>
    <n v="12500"/>
    <m/>
    <m/>
    <m/>
    <m/>
    <n v="12500"/>
    <n v="12500"/>
  </r>
  <r>
    <x v="1"/>
    <x v="1"/>
    <m/>
    <x v="0"/>
    <s v="Consultant - Individual - Local"/>
    <s v="Unit"/>
    <n v="160"/>
    <n v="125"/>
    <n v="20000"/>
    <m/>
    <n v="5000"/>
    <n v="5000"/>
    <n v="5000"/>
    <n v="5000"/>
    <n v="20000"/>
  </r>
  <r>
    <x v="1"/>
    <x v="1"/>
    <m/>
    <x v="0"/>
    <s v="Consultant - Individual - International"/>
    <s v="Work Days"/>
    <n v="21"/>
    <n v="600"/>
    <n v="12600"/>
    <n v="12600"/>
    <m/>
    <m/>
    <m/>
    <m/>
    <n v="12600"/>
  </r>
  <r>
    <x v="1"/>
    <x v="1"/>
    <m/>
    <x v="0"/>
    <s v="Consultant - Individual - Local"/>
    <s v="Work Days"/>
    <n v="21"/>
    <n v="300"/>
    <n v="6300"/>
    <n v="6300"/>
    <m/>
    <m/>
    <m/>
    <m/>
    <n v="6300"/>
  </r>
  <r>
    <x v="1"/>
    <x v="1"/>
    <m/>
    <x v="2"/>
    <s v="Remuneration"/>
    <s v="Month"/>
    <n v="60"/>
    <n v="2000"/>
    <n v="120000"/>
    <n v="24000"/>
    <n v="24000"/>
    <n v="24000"/>
    <n v="24000"/>
    <n v="24000"/>
    <n v="120000"/>
  </r>
  <r>
    <x v="1"/>
    <x v="1"/>
    <m/>
    <x v="2"/>
    <s v="Remuneration"/>
    <s v="Month"/>
    <n v="60"/>
    <n v="1500"/>
    <n v="90000"/>
    <n v="18000"/>
    <n v="18000"/>
    <n v="18000"/>
    <n v="18000"/>
    <n v="18000"/>
    <n v="90000"/>
  </r>
  <r>
    <x v="1"/>
    <x v="1"/>
    <m/>
    <x v="2"/>
    <s v="Remuneration"/>
    <s v="Month"/>
    <n v="60"/>
    <n v="4000"/>
    <n v="240000"/>
    <n v="48000"/>
    <n v="48000"/>
    <n v="48000"/>
    <n v="48000"/>
    <n v="48000"/>
    <n v="240000"/>
  </r>
  <r>
    <x v="1"/>
    <x v="1"/>
    <m/>
    <x v="2"/>
    <s v="Remuneration"/>
    <s v="Month"/>
    <n v="60"/>
    <n v="4000"/>
    <n v="240000"/>
    <n v="48000"/>
    <n v="48000"/>
    <n v="48000"/>
    <n v="48000"/>
    <n v="48000"/>
    <n v="240000"/>
  </r>
  <r>
    <x v="1"/>
    <x v="1"/>
    <m/>
    <x v="0"/>
    <s v="Consultant - Individual - Local"/>
    <s v="Work Days"/>
    <n v="30"/>
    <n v="300"/>
    <n v="9000"/>
    <n v="9000"/>
    <m/>
    <m/>
    <m/>
    <m/>
    <n v="9000"/>
  </r>
  <r>
    <x v="1"/>
    <x v="1"/>
    <m/>
    <x v="0"/>
    <s v="Materials &amp; Goods"/>
    <s v="Unit"/>
    <n v="1"/>
    <n v="60000"/>
    <n v="60000"/>
    <n v="60000"/>
    <m/>
    <m/>
    <m/>
    <m/>
    <n v="60000"/>
  </r>
  <r>
    <x v="1"/>
    <x v="1"/>
    <m/>
    <x v="0"/>
    <s v="Workshop/Training "/>
    <s v="Training"/>
    <n v="1"/>
    <n v="12500"/>
    <n v="12500"/>
    <n v="12500"/>
    <m/>
    <m/>
    <m/>
    <m/>
    <n v="12500"/>
  </r>
  <r>
    <x v="1"/>
    <x v="1"/>
    <s v="Activity 5.3.2: Impact Evaluation"/>
    <x v="0"/>
    <s v="Consultant - Individual - International"/>
    <s v="Work Days"/>
    <n v="30"/>
    <n v="600"/>
    <n v="18000"/>
    <m/>
    <m/>
    <m/>
    <m/>
    <n v="18000"/>
    <n v="18000"/>
  </r>
  <r>
    <x v="1"/>
    <x v="1"/>
    <m/>
    <x v="0"/>
    <s v="Consultant - Individual - Local"/>
    <s v="Work Days"/>
    <n v="30"/>
    <n v="300"/>
    <n v="9000"/>
    <m/>
    <m/>
    <m/>
    <m/>
    <n v="9000"/>
    <n v="9000"/>
  </r>
  <r>
    <x v="1"/>
    <x v="1"/>
    <m/>
    <x v="0"/>
    <s v="Workshop/Training "/>
    <s v="Workshop"/>
    <n v="1"/>
    <n v="12500"/>
    <n v="12500"/>
    <m/>
    <m/>
    <m/>
    <m/>
    <n v="12500"/>
    <n v="12500"/>
  </r>
  <r>
    <x v="1"/>
    <x v="1"/>
    <m/>
    <x v="0"/>
    <s v="Consultant - Individual - Local"/>
    <s v="Work Days"/>
    <n v="0"/>
    <n v="0"/>
    <n v="0"/>
    <n v="0"/>
    <n v="0"/>
    <n v="0"/>
    <n v="0"/>
    <n v="0"/>
    <n v="0"/>
  </r>
  <r>
    <x v="1"/>
    <x v="15"/>
    <m/>
    <x v="3"/>
    <m/>
    <m/>
    <m/>
    <m/>
    <n v="10781969"/>
    <n v="4727671"/>
    <n v="2899603"/>
    <n v="1542745"/>
    <n v="719850"/>
    <n v="892100"/>
    <n v="10781969"/>
  </r>
  <r>
    <x v="1"/>
    <x v="1"/>
    <m/>
    <x v="3"/>
    <m/>
    <m/>
    <m/>
    <m/>
    <m/>
    <m/>
    <m/>
    <m/>
    <m/>
    <m/>
    <m/>
  </r>
  <r>
    <x v="1"/>
    <x v="1"/>
    <m/>
    <x v="3"/>
    <m/>
    <m/>
    <m/>
    <m/>
    <m/>
    <m/>
    <m/>
    <m/>
    <m/>
    <m/>
    <m/>
  </r>
  <r>
    <x v="6"/>
    <x v="16"/>
    <s v="Recruit Project Manager"/>
    <x v="2"/>
    <s v="Remuneration"/>
    <s v="Month"/>
    <n v="60"/>
    <n v="5000"/>
    <n v="300000"/>
    <n v="60000"/>
    <n v="60000"/>
    <n v="60000"/>
    <n v="60000"/>
    <n v="60000"/>
    <n v="300000"/>
  </r>
  <r>
    <x v="1"/>
    <x v="16"/>
    <s v="Stationaries and supplies"/>
    <x v="1"/>
    <s v="Office Supplies"/>
    <s v="Yearly"/>
    <n v="5"/>
    <n v="10000"/>
    <n v="50000"/>
    <n v="10000"/>
    <n v="10000"/>
    <n v="10000"/>
    <n v="10000"/>
    <n v="10000"/>
    <n v="50000"/>
  </r>
  <r>
    <x v="1"/>
    <x v="16"/>
    <s v="Project management and technical staff (4) LNRC   -Including Running cost"/>
    <x v="0"/>
    <s v="Remuneration"/>
    <s v="Month"/>
    <n v="60"/>
    <n v="2200"/>
    <n v="132000"/>
    <n v="26400"/>
    <n v="26400"/>
    <n v="26400"/>
    <n v="26400"/>
    <n v="26400"/>
    <n v="132000"/>
  </r>
  <r>
    <x v="1"/>
    <x v="16"/>
    <s v="IFRC - CCST "/>
    <x v="0"/>
    <s v="Remuneration"/>
    <s v="Month"/>
    <n v="60"/>
    <n v="2000"/>
    <n v="120000"/>
    <n v="24000"/>
    <n v="24000"/>
    <n v="24000"/>
    <n v="24000"/>
    <n v="24000"/>
    <n v="120000"/>
  </r>
  <r>
    <x v="1"/>
    <x v="16"/>
    <s v=" RCRC Tehcnical Support "/>
    <x v="0"/>
    <s v="Remuneration"/>
    <s v="Month"/>
    <n v="24"/>
    <n v="2000"/>
    <n v="48000"/>
    <n v="24000"/>
    <m/>
    <n v="24000"/>
    <m/>
    <m/>
    <n v="48000"/>
  </r>
  <r>
    <x v="1"/>
    <x v="1"/>
    <m/>
    <x v="3"/>
    <m/>
    <m/>
    <m/>
    <m/>
    <m/>
    <m/>
    <m/>
    <m/>
    <m/>
    <m/>
    <m/>
  </r>
  <r>
    <x v="1"/>
    <x v="1"/>
    <m/>
    <x v="3"/>
    <m/>
    <m/>
    <m/>
    <m/>
    <m/>
    <m/>
    <m/>
    <m/>
    <m/>
    <m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5">
  <r>
    <x v="0"/>
    <x v="0"/>
    <s v="Activity 1.1.1: Establishment of Guidelines and risk modelling tools"/>
    <x v="0"/>
    <s v="Consultant - Individual - International"/>
    <s v="Work Days"/>
    <n v="45"/>
    <n v="600"/>
    <n v="27000"/>
    <n v="27000"/>
    <m/>
    <m/>
    <m/>
    <m/>
  </r>
  <r>
    <x v="1"/>
    <x v="1"/>
    <m/>
    <x v="0"/>
    <s v="Consultant - Individual - Local"/>
    <s v="Work Days"/>
    <n v="45"/>
    <n v="300"/>
    <n v="13500"/>
    <n v="13500"/>
    <m/>
    <m/>
    <m/>
    <m/>
  </r>
  <r>
    <x v="1"/>
    <x v="1"/>
    <m/>
    <x v="0"/>
    <s v="Workshop/Training "/>
    <s v="Workshop"/>
    <n v="2"/>
    <n v="12500"/>
    <n v="25000"/>
    <n v="25000"/>
    <m/>
    <m/>
    <m/>
    <m/>
  </r>
  <r>
    <x v="1"/>
    <x v="1"/>
    <s v="Activity 1.1.2: Establishment of internet based geospatial platform"/>
    <x v="0"/>
    <s v="Consultant - Individual - International"/>
    <s v="Work Days"/>
    <n v="45"/>
    <n v="600"/>
    <n v="27000"/>
    <n v="27000"/>
    <m/>
    <m/>
    <m/>
    <m/>
  </r>
  <r>
    <x v="1"/>
    <x v="1"/>
    <m/>
    <x v="0"/>
    <s v="Equipment"/>
    <s v="Unit"/>
    <n v="1"/>
    <n v="200000"/>
    <n v="200000"/>
    <n v="90000"/>
    <n v="50000"/>
    <n v="20000"/>
    <n v="20000"/>
    <n v="20000"/>
  </r>
  <r>
    <x v="1"/>
    <x v="1"/>
    <m/>
    <x v="0"/>
    <s v="Workshop/Training "/>
    <s v="Training"/>
    <n v="3"/>
    <n v="20000"/>
    <n v="60000"/>
    <n v="20000"/>
    <n v="20000"/>
    <n v="20000"/>
    <m/>
    <m/>
  </r>
  <r>
    <x v="1"/>
    <x v="2"/>
    <s v="Activity 1.2.1: climate hazards assessments, communities consultations and national database"/>
    <x v="0"/>
    <s v="Consultant - Individual - International"/>
    <s v="Work Days"/>
    <n v="45"/>
    <n v="600"/>
    <n v="27000"/>
    <n v="27000"/>
    <m/>
    <m/>
    <m/>
    <m/>
  </r>
  <r>
    <x v="1"/>
    <x v="1"/>
    <s v="Activity 1.2.2: Community based actions and capacity building"/>
    <x v="0"/>
    <s v="Professional Services – Companies/Firm"/>
    <s v="Unit"/>
    <n v="15"/>
    <n v="6000"/>
    <n v="90000"/>
    <m/>
    <n v="90000"/>
    <m/>
    <m/>
    <m/>
  </r>
  <r>
    <x v="1"/>
    <x v="1"/>
    <m/>
    <x v="0"/>
    <s v="Professional Services – Companies/Firm"/>
    <s v="Work Days"/>
    <n v="20"/>
    <n v="6000"/>
    <n v="120000"/>
    <m/>
    <n v="90000"/>
    <n v="30000"/>
    <m/>
    <m/>
  </r>
  <r>
    <x v="2"/>
    <x v="3"/>
    <s v="Activity 2.1.1: Development and Operationalization of an automated decision management system for climate services "/>
    <x v="0"/>
    <s v="Consultant - Individual - International"/>
    <s v="Work Days"/>
    <n v="30"/>
    <n v="600"/>
    <n v="18000"/>
    <n v="18000"/>
    <m/>
    <m/>
    <m/>
    <m/>
  </r>
  <r>
    <x v="1"/>
    <x v="1"/>
    <m/>
    <x v="0"/>
    <s v="Consultant - Individual - Local"/>
    <s v="Work Days"/>
    <n v="30"/>
    <n v="300"/>
    <n v="9000"/>
    <n v="9000"/>
    <m/>
    <m/>
    <m/>
    <m/>
  </r>
  <r>
    <x v="1"/>
    <x v="1"/>
    <m/>
    <x v="0"/>
    <s v="Workshop/Training "/>
    <s v="Training"/>
    <n v="1"/>
    <n v="9000"/>
    <n v="9000"/>
    <n v="9000"/>
    <m/>
    <m/>
    <m/>
    <m/>
  </r>
  <r>
    <x v="1"/>
    <x v="1"/>
    <m/>
    <x v="0"/>
    <s v="Materials &amp; Goods"/>
    <s v="Unit"/>
    <n v="1"/>
    <n v="61000"/>
    <n v="61000"/>
    <n v="6000"/>
    <n v="10000"/>
    <n v="10000"/>
    <n v="15000"/>
    <n v="20000"/>
  </r>
  <r>
    <x v="1"/>
    <x v="1"/>
    <s v="Activity 2.1.2: Establishment of Meteorological and Hydrological lab with LMS and LHS"/>
    <x v="0"/>
    <s v="Professional Services – Companies/Firm"/>
    <s v="Unit"/>
    <n v="1"/>
    <n v="1136078"/>
    <n v="1136078"/>
    <n v="800000"/>
    <n v="336078"/>
    <m/>
    <m/>
    <m/>
  </r>
  <r>
    <x v="1"/>
    <x v="1"/>
    <s v="Activity 2.1.3 : Streghtening environmental monitoring lab and enhancing NDMA emergency operations"/>
    <x v="0"/>
    <s v="Professional Services – Companies/Firm"/>
    <s v="Unit"/>
    <n v="1"/>
    <n v="600000"/>
    <n v="600000"/>
    <n v="260000"/>
    <n v="180000"/>
    <n v="140000"/>
    <n v="20000"/>
    <m/>
  </r>
  <r>
    <x v="1"/>
    <x v="1"/>
    <s v="Activity 2.1.4: Installing solar systems for sustainable and uninterrupted power supply "/>
    <x v="0"/>
    <s v="Equipment"/>
    <s v="Unit"/>
    <n v="1"/>
    <n v="452919"/>
    <n v="452919"/>
    <n v="300000"/>
    <n v="152919"/>
    <m/>
    <m/>
    <m/>
  </r>
  <r>
    <x v="1"/>
    <x v="4"/>
    <s v="Activity 2.2.1: NMC Rehabilitation"/>
    <x v="1"/>
    <s v="Professional Services – Companies/Firm"/>
    <s v="Unit"/>
    <n v="1"/>
    <n v="100000"/>
    <n v="100000"/>
    <n v="100000"/>
    <m/>
    <m/>
    <m/>
    <m/>
  </r>
  <r>
    <x v="1"/>
    <x v="1"/>
    <m/>
    <x v="1"/>
    <s v="Equipment"/>
    <s v="Unit"/>
    <n v="1"/>
    <n v="30000"/>
    <n v="30000"/>
    <n v="30000"/>
    <m/>
    <m/>
    <m/>
    <m/>
  </r>
  <r>
    <x v="1"/>
    <x v="1"/>
    <m/>
    <x v="0"/>
    <s v="Equipment"/>
    <s v="Unit"/>
    <n v="1"/>
    <n v="150000"/>
    <n v="150000"/>
    <n v="150000"/>
    <m/>
    <m/>
    <m/>
    <m/>
  </r>
  <r>
    <x v="1"/>
    <x v="1"/>
    <s v="Activity 2.2.2: Enhancing the Hydrometerorological observation networks"/>
    <x v="0"/>
    <s v="Equipment"/>
    <s v="Unit"/>
    <n v="1"/>
    <n v="730000"/>
    <n v="730000"/>
    <n v="300000"/>
    <n v="430000"/>
    <m/>
    <m/>
    <m/>
  </r>
  <r>
    <x v="1"/>
    <x v="1"/>
    <m/>
    <x v="1"/>
    <s v="Equipment"/>
    <s v="Unit"/>
    <n v="1"/>
    <n v="70000"/>
    <n v="70000"/>
    <n v="70000"/>
    <m/>
    <m/>
    <m/>
    <m/>
  </r>
  <r>
    <x v="1"/>
    <x v="1"/>
    <m/>
    <x v="0"/>
    <s v="Professional Services – Companies/Firm"/>
    <s v="Unit"/>
    <n v="1"/>
    <n v="100000"/>
    <n v="100000"/>
    <n v="75000"/>
    <n v="25000"/>
    <m/>
    <m/>
    <m/>
  </r>
  <r>
    <x v="1"/>
    <x v="1"/>
    <m/>
    <x v="1"/>
    <s v="Professional Services – Companies/Firm"/>
    <s v="Unit"/>
    <n v="1"/>
    <n v="71000"/>
    <n v="71000"/>
    <n v="71000"/>
    <m/>
    <m/>
    <m/>
    <m/>
  </r>
  <r>
    <x v="1"/>
    <x v="1"/>
    <m/>
    <x v="0"/>
    <s v="Equipment"/>
    <s v="Unit"/>
    <n v="1"/>
    <n v="900000"/>
    <n v="900000"/>
    <n v="900000"/>
    <m/>
    <m/>
    <m/>
    <m/>
  </r>
  <r>
    <x v="1"/>
    <x v="1"/>
    <m/>
    <x v="0"/>
    <s v="Equipment"/>
    <s v="Unit"/>
    <n v="15"/>
    <n v="6000"/>
    <n v="90000"/>
    <m/>
    <n v="60000"/>
    <n v="30000"/>
    <m/>
    <m/>
  </r>
  <r>
    <x v="1"/>
    <x v="1"/>
    <m/>
    <x v="0"/>
    <s v="Workshop/Training "/>
    <s v="Workshop"/>
    <n v="1"/>
    <n v="12500"/>
    <n v="12500"/>
    <m/>
    <n v="12500"/>
    <m/>
    <m/>
    <m/>
  </r>
  <r>
    <x v="1"/>
    <x v="1"/>
    <m/>
    <x v="0"/>
    <s v="Materials &amp; Goods"/>
    <s v="Unit"/>
    <n v="2"/>
    <n v="65000"/>
    <n v="130000"/>
    <n v="100000"/>
    <n v="7500"/>
    <n v="7500"/>
    <n v="7500"/>
    <n v="7500"/>
  </r>
  <r>
    <x v="1"/>
    <x v="5"/>
    <s v="Activity 2.3.1: Developping good understanding of QMS, gap analysis and workplan"/>
    <x v="0"/>
    <s v="Workshop/Training "/>
    <s v="Training"/>
    <n v="1"/>
    <n v="18000"/>
    <n v="18000"/>
    <m/>
    <m/>
    <n v="18000"/>
    <m/>
    <m/>
  </r>
  <r>
    <x v="1"/>
    <x v="1"/>
    <m/>
    <x v="0"/>
    <s v="Consultant - Individual - International"/>
    <s v="Work Days"/>
    <n v="40"/>
    <n v="600"/>
    <n v="24000"/>
    <m/>
    <m/>
    <n v="24000"/>
    <m/>
    <m/>
  </r>
  <r>
    <x v="1"/>
    <x v="1"/>
    <s v="Activity 2.3.2: QMS Policy Development and policy related training"/>
    <x v="0"/>
    <s v="Consultant - Individual - International"/>
    <s v="Work Days"/>
    <n v="40"/>
    <n v="600"/>
    <n v="24000"/>
    <m/>
    <m/>
    <n v="24000"/>
    <m/>
    <m/>
  </r>
  <r>
    <x v="1"/>
    <x v="1"/>
    <m/>
    <x v="0"/>
    <s v="Workshop/Training "/>
    <s v="Unit"/>
    <n v="1"/>
    <n v="18000"/>
    <n v="18000"/>
    <m/>
    <m/>
    <m/>
    <n v="18000"/>
    <m/>
  </r>
  <r>
    <x v="1"/>
    <x v="1"/>
    <s v="Activity 2.3.3: QMS ISO 9001 Certification"/>
    <x v="1"/>
    <s v="Consultant - Individual - International"/>
    <s v="Unit"/>
    <n v="35"/>
    <n v="600"/>
    <n v="21000"/>
    <m/>
    <m/>
    <m/>
    <n v="21000"/>
    <m/>
  </r>
  <r>
    <x v="1"/>
    <x v="1"/>
    <m/>
    <x v="0"/>
    <s v="Professional Services – Companies/Firm"/>
    <s v="Unit"/>
    <n v="1"/>
    <n v="200000"/>
    <n v="200000"/>
    <m/>
    <m/>
    <m/>
    <m/>
    <n v="200000"/>
  </r>
  <r>
    <x v="1"/>
    <x v="6"/>
    <s v="Activity 2.4.1: Establishing an E-infrastructure for weather and seasonal forcasting with support system"/>
    <x v="0"/>
    <s v="Equipment"/>
    <s v="Unit"/>
    <n v="1"/>
    <n v="160500"/>
    <n v="160500"/>
    <n v="100000"/>
    <n v="60500"/>
    <m/>
    <m/>
    <m/>
  </r>
  <r>
    <x v="1"/>
    <x v="1"/>
    <m/>
    <x v="0"/>
    <s v="Professional Services – Companies/Firm"/>
    <s v="Unit"/>
    <n v="1"/>
    <n v="35000"/>
    <n v="35000"/>
    <m/>
    <n v="10000"/>
    <n v="10000"/>
    <n v="7500"/>
    <n v="7500"/>
  </r>
  <r>
    <x v="1"/>
    <x v="1"/>
    <s v="Activity 2.4.2: Establishment of Communities of Practice"/>
    <x v="0"/>
    <s v="Professional Services – Companies/Firm"/>
    <s v="Unit"/>
    <n v="1"/>
    <n v="185000"/>
    <n v="185000"/>
    <n v="40000"/>
    <n v="40000"/>
    <n v="40000"/>
    <n v="40000"/>
    <n v="25000"/>
  </r>
  <r>
    <x v="1"/>
    <x v="1"/>
    <m/>
    <x v="0"/>
    <s v="Workshop/Training "/>
    <s v="Workshop"/>
    <n v="4"/>
    <n v="9000"/>
    <n v="36000"/>
    <m/>
    <n v="9000"/>
    <n v="9000"/>
    <n v="9000"/>
    <n v="9000"/>
  </r>
  <r>
    <x v="1"/>
    <x v="1"/>
    <s v="Activity 2.4.3: Production of seasonal forecasts and related trainings"/>
    <x v="0"/>
    <s v="Materials &amp; Goods"/>
    <s v="Unit"/>
    <n v="1"/>
    <n v="40000"/>
    <n v="40000"/>
    <m/>
    <n v="10000"/>
    <n v="10000"/>
    <n v="10000"/>
    <n v="10000"/>
  </r>
  <r>
    <x v="1"/>
    <x v="1"/>
    <m/>
    <x v="0"/>
    <s v="Workshop/Training "/>
    <s v="Workshop"/>
    <n v="6"/>
    <n v="10000"/>
    <n v="60000"/>
    <n v="20000"/>
    <n v="20000"/>
    <n v="20000"/>
    <m/>
    <m/>
  </r>
  <r>
    <x v="3"/>
    <x v="7"/>
    <s v="Activity 3.1.1: Trainings, surveys, engineering assistance and impact evaluation of dissemination measures"/>
    <x v="1"/>
    <s v="Workshop/Training "/>
    <s v="Training"/>
    <n v="8"/>
    <n v="8000"/>
    <n v="64000"/>
    <m/>
    <n v="64000"/>
    <m/>
    <m/>
    <m/>
  </r>
  <r>
    <x v="1"/>
    <x v="1"/>
    <m/>
    <x v="0"/>
    <s v="Workshop/Training "/>
    <s v="Training"/>
    <n v="3"/>
    <n v="30000"/>
    <n v="90000"/>
    <n v="30000"/>
    <n v="60000"/>
    <m/>
    <m/>
    <m/>
  </r>
  <r>
    <x v="1"/>
    <x v="1"/>
    <m/>
    <x v="0"/>
    <s v="Consultant - Individual - Local"/>
    <s v="Work Days"/>
    <n v="235"/>
    <n v="300"/>
    <n v="70500"/>
    <n v="14100"/>
    <n v="14100"/>
    <n v="14100"/>
    <n v="14100"/>
    <n v="14100"/>
  </r>
  <r>
    <x v="1"/>
    <x v="1"/>
    <m/>
    <x v="0"/>
    <s v="Workshop/Training "/>
    <s v="Unit"/>
    <n v="2"/>
    <n v="30000"/>
    <n v="60000"/>
    <m/>
    <n v="30000"/>
    <n v="30000"/>
    <m/>
    <m/>
  </r>
  <r>
    <x v="1"/>
    <x v="1"/>
    <m/>
    <x v="0"/>
    <s v="Consultant - Individual - Local"/>
    <s v="Work Days"/>
    <n v="45"/>
    <n v="300"/>
    <n v="13500"/>
    <m/>
    <n v="13500"/>
    <m/>
    <m/>
    <m/>
  </r>
  <r>
    <x v="1"/>
    <x v="1"/>
    <m/>
    <x v="0"/>
    <s v="Consultant - Individual - Local"/>
    <s v="Work Days"/>
    <n v="70"/>
    <n v="300"/>
    <n v="21000"/>
    <m/>
    <n v="21000"/>
    <m/>
    <m/>
    <m/>
  </r>
  <r>
    <x v="1"/>
    <x v="1"/>
    <m/>
    <x v="0"/>
    <s v="Materials &amp; Goods"/>
    <s v="Unit"/>
    <n v="5"/>
    <n v="5000"/>
    <n v="25000"/>
    <m/>
    <n v="25000"/>
    <m/>
    <m/>
    <m/>
  </r>
  <r>
    <x v="1"/>
    <x v="1"/>
    <m/>
    <x v="0"/>
    <s v="Professional Services – Companies/Firm"/>
    <s v="Unit"/>
    <n v="2"/>
    <n v="25000"/>
    <n v="50000"/>
    <m/>
    <m/>
    <n v="50000"/>
    <m/>
    <m/>
  </r>
  <r>
    <x v="1"/>
    <x v="1"/>
    <m/>
    <x v="0"/>
    <s v="Workshop/Training "/>
    <s v="Unit"/>
    <n v="3"/>
    <n v="37000"/>
    <n v="111000"/>
    <n v="37000"/>
    <m/>
    <n v="37000"/>
    <m/>
    <n v="37000"/>
  </r>
  <r>
    <x v="1"/>
    <x v="1"/>
    <m/>
    <x v="0"/>
    <s v="Professional Services – Companies/Firm"/>
    <s v="Unit"/>
    <n v="15"/>
    <n v="15000"/>
    <n v="225000"/>
    <m/>
    <n v="225000"/>
    <m/>
    <m/>
    <m/>
  </r>
  <r>
    <x v="1"/>
    <x v="1"/>
    <s v="Activity 3.1.2: Establishment of Public Weather Service studio "/>
    <x v="0"/>
    <s v="Materials &amp; Goods"/>
    <s v="Unit"/>
    <n v="1"/>
    <n v="142196"/>
    <n v="142196"/>
    <n v="102196"/>
    <n v="20000"/>
    <n v="20000"/>
    <m/>
    <m/>
  </r>
  <r>
    <x v="1"/>
    <x v="1"/>
    <m/>
    <x v="1"/>
    <s v="Equipment"/>
    <s v="Unit"/>
    <n v="1"/>
    <n v="15469"/>
    <n v="15469"/>
    <n v="15469"/>
    <m/>
    <m/>
    <m/>
    <m/>
  </r>
  <r>
    <x v="1"/>
    <x v="8"/>
    <s v="Activity 3.2.1: Delivering improved impact based risk informtion service"/>
    <x v="0"/>
    <s v="Consultant - Individual - International"/>
    <s v="Work Days"/>
    <n v="60"/>
    <n v="600"/>
    <n v="36000"/>
    <n v="36000"/>
    <m/>
    <m/>
    <m/>
    <m/>
  </r>
  <r>
    <x v="1"/>
    <x v="1"/>
    <m/>
    <x v="0"/>
    <s v="Materials &amp; Goods"/>
    <s v="Unit"/>
    <n v="1"/>
    <n v="30000"/>
    <n v="30000"/>
    <n v="10000"/>
    <n v="5000"/>
    <n v="5000"/>
    <n v="5000"/>
    <n v="5000"/>
  </r>
  <r>
    <x v="1"/>
    <x v="1"/>
    <m/>
    <x v="0"/>
    <s v="Consultant - Individual - International"/>
    <s v="Unit"/>
    <n v="1"/>
    <n v="25000"/>
    <n v="25000"/>
    <n v="5000"/>
    <n v="5000"/>
    <n v="5000"/>
    <n v="5000"/>
    <n v="5000"/>
  </r>
  <r>
    <x v="1"/>
    <x v="1"/>
    <m/>
    <x v="0"/>
    <s v="Workshop/Training "/>
    <s v="Workshop"/>
    <n v="7"/>
    <n v="12500"/>
    <n v="87500"/>
    <n v="25000"/>
    <n v="12500"/>
    <n v="25000"/>
    <n v="12500"/>
    <n v="12500"/>
  </r>
  <r>
    <x v="1"/>
    <x v="1"/>
    <m/>
    <x v="0"/>
    <s v="Materials &amp; Goods"/>
    <s v="Unit"/>
    <n v="1"/>
    <n v="45000"/>
    <n v="45000"/>
    <n v="15000"/>
    <n v="10000"/>
    <n v="10000"/>
    <n v="5000"/>
    <n v="5000"/>
  </r>
  <r>
    <x v="1"/>
    <x v="1"/>
    <m/>
    <x v="0"/>
    <s v="Workshop/Training "/>
    <s v="Workshop"/>
    <n v="6"/>
    <n v="9000"/>
    <n v="54000"/>
    <n v="9000"/>
    <n v="18000"/>
    <n v="9000"/>
    <n v="9000"/>
    <n v="9000"/>
  </r>
  <r>
    <x v="1"/>
    <x v="1"/>
    <s v="Activity 3.2.2: Establishing community-based EWS communication mechanism"/>
    <x v="0"/>
    <s v="Workshop/Training "/>
    <s v="Unit"/>
    <n v="1"/>
    <n v="100500"/>
    <n v="100500"/>
    <m/>
    <n v="50000"/>
    <n v="50500"/>
    <m/>
    <m/>
  </r>
  <r>
    <x v="1"/>
    <x v="1"/>
    <m/>
    <x v="0"/>
    <s v="Consultant - Individual - International"/>
    <s v="Unit"/>
    <n v="1"/>
    <n v="38500"/>
    <n v="38500"/>
    <n v="38500"/>
    <m/>
    <m/>
    <m/>
    <m/>
  </r>
  <r>
    <x v="1"/>
    <x v="1"/>
    <m/>
    <x v="0"/>
    <s v="Workshop/Training "/>
    <s v="Unit"/>
    <n v="1"/>
    <n v="68500"/>
    <n v="68500"/>
    <m/>
    <n v="68500"/>
    <m/>
    <m/>
    <m/>
  </r>
  <r>
    <x v="1"/>
    <x v="1"/>
    <m/>
    <x v="0"/>
    <s v="Workshop/Training "/>
    <s v="Unit"/>
    <n v="1"/>
    <n v="232639"/>
    <n v="232639"/>
    <n v="88500"/>
    <n v="75000"/>
    <n v="69139"/>
    <m/>
    <m/>
  </r>
  <r>
    <x v="1"/>
    <x v="1"/>
    <m/>
    <x v="0"/>
    <s v="Workshop/Training "/>
    <s v="Unit"/>
    <n v="1"/>
    <n v="92000"/>
    <n v="92000"/>
    <m/>
    <m/>
    <n v="92000"/>
    <m/>
    <m/>
  </r>
  <r>
    <x v="4"/>
    <x v="9"/>
    <s v="Activity 4.1.1: Developping and updating legislations in order to transform LMHS into a semi-autonomous agency"/>
    <x v="0"/>
    <s v="Consultant - Individual - International"/>
    <s v="Work Days"/>
    <n v="45"/>
    <n v="600"/>
    <n v="27000"/>
    <m/>
    <m/>
    <n v="27000"/>
    <m/>
    <m/>
  </r>
  <r>
    <x v="1"/>
    <x v="1"/>
    <m/>
    <x v="0"/>
    <s v="Consultant - Individual - Local"/>
    <s v="Work Days"/>
    <n v="90"/>
    <n v="300"/>
    <n v="27000"/>
    <m/>
    <m/>
    <n v="27000"/>
    <m/>
    <m/>
  </r>
  <r>
    <x v="1"/>
    <x v="1"/>
    <m/>
    <x v="0"/>
    <s v="Workshop/Training "/>
    <s v="Workshop"/>
    <n v="2"/>
    <n v="25000"/>
    <n v="50000"/>
    <m/>
    <n v="25000"/>
    <n v="25000"/>
    <m/>
    <m/>
  </r>
  <r>
    <x v="1"/>
    <x v="1"/>
    <m/>
    <x v="0"/>
    <s v="Workshop/Training "/>
    <s v="Meeting"/>
    <n v="50"/>
    <n v="1500"/>
    <n v="75000"/>
    <n v="15000"/>
    <n v="15000"/>
    <n v="15000"/>
    <n v="15000"/>
    <n v="15000"/>
  </r>
  <r>
    <x v="1"/>
    <x v="1"/>
    <s v="Activity 4.1.2: Strengthening Liberia´s Disaster Management Framework"/>
    <x v="0"/>
    <s v="Consultant - Individual - International"/>
    <s v="Work Days"/>
    <n v="25"/>
    <n v="600"/>
    <n v="15000"/>
    <m/>
    <n v="15000"/>
    <m/>
    <m/>
    <m/>
  </r>
  <r>
    <x v="1"/>
    <x v="1"/>
    <m/>
    <x v="0"/>
    <s v="Workshop/Training "/>
    <s v="Workshop"/>
    <n v="2"/>
    <n v="28750"/>
    <n v="57500"/>
    <m/>
    <n v="14500"/>
    <m/>
    <n v="43000"/>
    <m/>
  </r>
  <r>
    <x v="1"/>
    <x v="1"/>
    <m/>
    <x v="0"/>
    <s v="Professional Services – Companies/Firm"/>
    <s v="Unit"/>
    <n v="1"/>
    <s v="-"/>
    <m/>
    <s v="-"/>
    <s v="-"/>
    <s v="-"/>
    <s v="-"/>
    <s v="-"/>
  </r>
  <r>
    <x v="1"/>
    <x v="10"/>
    <s v="Activity 4.2.1 : Delivering on early actions, consultations and roadmaps"/>
    <x v="0"/>
    <s v="Consultant - Individual - International"/>
    <s v="Work Days"/>
    <n v="45"/>
    <n v="600"/>
    <n v="27000"/>
    <m/>
    <n v="27000"/>
    <m/>
    <m/>
    <m/>
  </r>
  <r>
    <x v="1"/>
    <x v="1"/>
    <m/>
    <x v="0"/>
    <s v="Consultant - Individual - Local"/>
    <s v="Work Days"/>
    <n v="45"/>
    <n v="300"/>
    <n v="13500"/>
    <n v="13500"/>
    <m/>
    <m/>
    <m/>
    <m/>
  </r>
  <r>
    <x v="1"/>
    <x v="1"/>
    <m/>
    <x v="0"/>
    <s v="Workshop/Training "/>
    <s v="Workshop"/>
    <n v="3"/>
    <n v="45000"/>
    <n v="135000"/>
    <n v="45000"/>
    <m/>
    <n v="45000"/>
    <m/>
    <n v="45000"/>
  </r>
  <r>
    <x v="1"/>
    <x v="1"/>
    <m/>
    <x v="0"/>
    <s v="Professional Services – Companies/Firm"/>
    <s v="Unit"/>
    <n v="1"/>
    <n v="50000"/>
    <n v="50000"/>
    <n v="50000"/>
    <m/>
    <m/>
    <m/>
    <m/>
  </r>
  <r>
    <x v="1"/>
    <x v="1"/>
    <m/>
    <x v="0"/>
    <s v="Workshop/Training "/>
    <s v="Workshop"/>
    <n v="2"/>
    <n v="40000"/>
    <n v="80000"/>
    <m/>
    <n v="40000"/>
    <n v="40000"/>
    <m/>
    <m/>
  </r>
  <r>
    <x v="1"/>
    <x v="1"/>
    <m/>
    <x v="0"/>
    <s v="Professional Services – Companies/Firm"/>
    <s v="Unit"/>
    <n v="4"/>
    <n v="13250"/>
    <n v="53000"/>
    <n v="13250"/>
    <n v="13250"/>
    <n v="13250"/>
    <n v="13250"/>
    <m/>
  </r>
  <r>
    <x v="1"/>
    <x v="1"/>
    <m/>
    <x v="0"/>
    <s v="Professional Services – Companies/Firm"/>
    <s v="Unit"/>
    <n v="1"/>
    <n v="60756"/>
    <n v="60756"/>
    <m/>
    <n v="15756"/>
    <n v="15000"/>
    <n v="15000"/>
    <n v="15000"/>
  </r>
  <r>
    <x v="1"/>
    <x v="1"/>
    <m/>
    <x v="0"/>
    <s v="Workshop/Training "/>
    <s v="Workshop"/>
    <n v="1"/>
    <n v="30000"/>
    <n v="30000"/>
    <m/>
    <n v="30000"/>
    <m/>
    <m/>
    <m/>
  </r>
  <r>
    <x v="1"/>
    <x v="1"/>
    <m/>
    <x v="0"/>
    <s v="Professional Services – Companies/Firm"/>
    <s v="Unit"/>
    <n v="3"/>
    <n v="10000"/>
    <n v="30000"/>
    <m/>
    <n v="10000"/>
    <n v="10000"/>
    <n v="10000"/>
    <m/>
  </r>
  <r>
    <x v="1"/>
    <x v="1"/>
    <s v="Activity 4.2.2: Dialogue, peer to peer learning, capacity building and pilot testing"/>
    <x v="0"/>
    <s v="Professional Services – Companies/Firm"/>
    <s v="Unit"/>
    <n v="2"/>
    <n v="60756"/>
    <n v="121512"/>
    <n v="60756"/>
    <m/>
    <n v="60756"/>
    <m/>
    <m/>
  </r>
  <r>
    <x v="1"/>
    <x v="1"/>
    <m/>
    <x v="0"/>
    <s v="Professional Services – Companies/Firm"/>
    <s v="Unit"/>
    <n v="3"/>
    <n v="20000"/>
    <n v="60000"/>
    <m/>
    <m/>
    <n v="20000"/>
    <n v="20000"/>
    <n v="20000"/>
  </r>
  <r>
    <x v="1"/>
    <x v="1"/>
    <m/>
    <x v="0"/>
    <s v="Consultant - Individual - Local"/>
    <s v="Unit"/>
    <n v="10"/>
    <n v="900"/>
    <n v="9000"/>
    <m/>
    <n v="9000"/>
    <m/>
    <m/>
    <m/>
  </r>
  <r>
    <x v="1"/>
    <x v="11"/>
    <s v="Activity 4.3.1 : Establishment of Liberian Climate Change Trust Fund "/>
    <x v="0"/>
    <s v="Trust Fund"/>
    <s v="Unit"/>
    <n v="1"/>
    <n v="1000000"/>
    <n v="1000000"/>
    <n v="200000"/>
    <n v="200000"/>
    <n v="200000"/>
    <n v="200000"/>
    <n v="200000"/>
  </r>
  <r>
    <x v="5"/>
    <x v="12"/>
    <s v="Activity 5.1.1: Facilitation of collaboration and organizing study tours"/>
    <x v="0"/>
    <s v="Travel"/>
    <s v="Travel"/>
    <n v="10"/>
    <n v="5000"/>
    <n v="50000"/>
    <n v="10000"/>
    <n v="10000"/>
    <n v="10000"/>
    <n v="10000"/>
    <n v="10000"/>
  </r>
  <r>
    <x v="1"/>
    <x v="1"/>
    <m/>
    <x v="0"/>
    <s v="Travel"/>
    <s v="Travel"/>
    <n v="3"/>
    <n v="30000"/>
    <n v="90000"/>
    <n v="30000"/>
    <m/>
    <n v="30000"/>
    <n v="30000"/>
    <m/>
  </r>
  <r>
    <x v="1"/>
    <x v="13"/>
    <s v="Activity 5.2.1: Recuitment of PMU staff, Preparation of the Operational manual and Project supervision"/>
    <x v="0"/>
    <s v="Consultant - Individual - Local"/>
    <s v="Work Days"/>
    <n v="30"/>
    <n v="300"/>
    <n v="9000"/>
    <n v="9000"/>
    <m/>
    <m/>
    <m/>
    <m/>
  </r>
  <r>
    <x v="1"/>
    <x v="14"/>
    <s v="Activity 5.3.1: Monitoring, Evaluation and Learning System"/>
    <x v="2"/>
    <s v="Travel"/>
    <s v="Travel"/>
    <n v="5"/>
    <n v="2000"/>
    <n v="10000"/>
    <n v="2000"/>
    <n v="2000"/>
    <n v="2000"/>
    <n v="2000"/>
    <n v="2000"/>
  </r>
  <r>
    <x v="1"/>
    <x v="1"/>
    <m/>
    <x v="0"/>
    <s v="Travel"/>
    <s v="Travel"/>
    <n v="8"/>
    <n v="3000"/>
    <n v="24000"/>
    <n v="24000"/>
    <m/>
    <m/>
    <m/>
    <m/>
  </r>
  <r>
    <x v="1"/>
    <x v="1"/>
    <m/>
    <x v="1"/>
    <s v="Travel"/>
    <s v="Travel"/>
    <n v="3"/>
    <n v="3500"/>
    <n v="10500"/>
    <n v="3500"/>
    <m/>
    <n v="3500"/>
    <m/>
    <n v="3500"/>
  </r>
  <r>
    <x v="1"/>
    <x v="1"/>
    <m/>
    <x v="0"/>
    <s v="Consultant - Individual - International"/>
    <s v="Work Days"/>
    <n v="30"/>
    <n v="600"/>
    <n v="18000"/>
    <m/>
    <m/>
    <n v="18000"/>
    <m/>
    <m/>
  </r>
  <r>
    <x v="1"/>
    <x v="1"/>
    <m/>
    <x v="0"/>
    <s v="Consultant - Individual - Local"/>
    <s v="Work Days"/>
    <n v="30"/>
    <n v="300"/>
    <n v="9000"/>
    <m/>
    <m/>
    <n v="9000"/>
    <m/>
    <m/>
  </r>
  <r>
    <x v="1"/>
    <x v="1"/>
    <m/>
    <x v="0"/>
    <s v="Consultant - Individual - Local"/>
    <s v="Work Days"/>
    <n v="25"/>
    <n v="500"/>
    <n v="12500"/>
    <m/>
    <m/>
    <m/>
    <m/>
    <n v="12500"/>
  </r>
  <r>
    <x v="1"/>
    <x v="1"/>
    <m/>
    <x v="0"/>
    <s v="Consultant - Individual - Local"/>
    <s v="Unit"/>
    <n v="160"/>
    <n v="125"/>
    <n v="20000"/>
    <m/>
    <n v="5000"/>
    <n v="5000"/>
    <n v="5000"/>
    <n v="5000"/>
  </r>
  <r>
    <x v="1"/>
    <x v="1"/>
    <m/>
    <x v="0"/>
    <s v="Consultant - Individual - International"/>
    <s v="Work Days"/>
    <n v="21"/>
    <n v="600"/>
    <n v="12600"/>
    <n v="12600"/>
    <m/>
    <m/>
    <m/>
    <m/>
  </r>
  <r>
    <x v="1"/>
    <x v="1"/>
    <m/>
    <x v="0"/>
    <s v="Consultant - Individual - Local"/>
    <s v="Work Days"/>
    <n v="21"/>
    <n v="300"/>
    <n v="6300"/>
    <n v="6300"/>
    <m/>
    <m/>
    <m/>
    <m/>
  </r>
  <r>
    <x v="1"/>
    <x v="1"/>
    <m/>
    <x v="2"/>
    <s v="Remuneration"/>
    <s v="Month"/>
    <n v="60"/>
    <n v="2000"/>
    <n v="120000"/>
    <n v="24000"/>
    <n v="24000"/>
    <n v="24000"/>
    <n v="24000"/>
    <n v="24000"/>
  </r>
  <r>
    <x v="1"/>
    <x v="1"/>
    <m/>
    <x v="2"/>
    <s v="Remuneration"/>
    <s v="Month"/>
    <n v="60"/>
    <n v="1500"/>
    <n v="90000"/>
    <n v="18000"/>
    <n v="18000"/>
    <n v="18000"/>
    <n v="18000"/>
    <n v="18000"/>
  </r>
  <r>
    <x v="1"/>
    <x v="1"/>
    <m/>
    <x v="2"/>
    <s v="Remuneration"/>
    <s v="Month"/>
    <n v="60"/>
    <n v="4000"/>
    <n v="240000"/>
    <n v="48000"/>
    <n v="48000"/>
    <n v="48000"/>
    <n v="48000"/>
    <n v="48000"/>
  </r>
  <r>
    <x v="1"/>
    <x v="1"/>
    <m/>
    <x v="2"/>
    <s v="Remuneration"/>
    <s v="Month"/>
    <n v="60"/>
    <n v="4000"/>
    <n v="240000"/>
    <n v="48000"/>
    <n v="48000"/>
    <n v="48000"/>
    <n v="48000"/>
    <n v="48000"/>
  </r>
  <r>
    <x v="1"/>
    <x v="1"/>
    <m/>
    <x v="0"/>
    <s v="Consultant - Individual - Local"/>
    <s v="Work Days"/>
    <n v="30"/>
    <n v="300"/>
    <n v="9000"/>
    <n v="9000"/>
    <m/>
    <m/>
    <m/>
    <m/>
  </r>
  <r>
    <x v="1"/>
    <x v="1"/>
    <m/>
    <x v="0"/>
    <s v="Materials &amp; Goods"/>
    <s v="Unit"/>
    <n v="1"/>
    <n v="60000"/>
    <n v="60000"/>
    <n v="60000"/>
    <m/>
    <m/>
    <m/>
    <m/>
  </r>
  <r>
    <x v="1"/>
    <x v="1"/>
    <m/>
    <x v="0"/>
    <s v="Workshop/Training "/>
    <s v="Training"/>
    <n v="1"/>
    <n v="12500"/>
    <n v="12500"/>
    <n v="12500"/>
    <m/>
    <m/>
    <m/>
    <m/>
  </r>
  <r>
    <x v="1"/>
    <x v="1"/>
    <s v="Activity 5.3.2: Impact Evaluation"/>
    <x v="0"/>
    <s v="Consultant - Individual - International"/>
    <s v="Work Days"/>
    <n v="30"/>
    <n v="600"/>
    <n v="18000"/>
    <m/>
    <m/>
    <m/>
    <m/>
    <n v="18000"/>
  </r>
  <r>
    <x v="1"/>
    <x v="1"/>
    <m/>
    <x v="0"/>
    <s v="Consultant - Individual - Local"/>
    <s v="Work Days"/>
    <n v="30"/>
    <n v="300"/>
    <n v="9000"/>
    <m/>
    <m/>
    <m/>
    <m/>
    <n v="9000"/>
  </r>
  <r>
    <x v="1"/>
    <x v="1"/>
    <m/>
    <x v="0"/>
    <s v="Workshop/Training "/>
    <s v="Workshop"/>
    <n v="1"/>
    <n v="12500"/>
    <n v="12500"/>
    <m/>
    <m/>
    <m/>
    <m/>
    <n v="12500"/>
  </r>
  <r>
    <x v="1"/>
    <x v="1"/>
    <m/>
    <x v="0"/>
    <s v="Consultant - Individual - Local"/>
    <s v="Work Days"/>
    <n v="0"/>
    <n v="0"/>
    <n v="0"/>
    <n v="0"/>
    <n v="0"/>
    <n v="0"/>
    <n v="0"/>
    <n v="0"/>
  </r>
  <r>
    <x v="1"/>
    <x v="15"/>
    <m/>
    <x v="3"/>
    <m/>
    <m/>
    <m/>
    <m/>
    <n v="10781969"/>
    <n v="4727671"/>
    <n v="2899603"/>
    <n v="1542745"/>
    <n v="719850"/>
    <n v="892100"/>
  </r>
  <r>
    <x v="1"/>
    <x v="1"/>
    <m/>
    <x v="3"/>
    <m/>
    <m/>
    <m/>
    <m/>
    <m/>
    <m/>
    <m/>
    <m/>
    <m/>
    <m/>
  </r>
  <r>
    <x v="1"/>
    <x v="1"/>
    <m/>
    <x v="3"/>
    <m/>
    <m/>
    <m/>
    <m/>
    <m/>
    <m/>
    <m/>
    <m/>
    <m/>
    <m/>
  </r>
  <r>
    <x v="6"/>
    <x v="16"/>
    <s v="Recruit Project Manager"/>
    <x v="2"/>
    <s v="Remuneration"/>
    <s v="Month"/>
    <n v="60"/>
    <n v="5000"/>
    <n v="300000"/>
    <n v="60000"/>
    <n v="60000"/>
    <n v="60000"/>
    <n v="60000"/>
    <n v="60000"/>
  </r>
  <r>
    <x v="1"/>
    <x v="16"/>
    <s v="Stationaries and supplies"/>
    <x v="1"/>
    <s v="Office Supplies"/>
    <s v="Yearly"/>
    <n v="5"/>
    <n v="10000"/>
    <n v="50000"/>
    <n v="10000"/>
    <n v="10000"/>
    <n v="10000"/>
    <n v="10000"/>
    <n v="10000"/>
  </r>
  <r>
    <x v="1"/>
    <x v="16"/>
    <s v="Project management and technical staff (4) LNRC   -Including Running cost"/>
    <x v="0"/>
    <s v="Remuneration"/>
    <s v="Month"/>
    <n v="60"/>
    <n v="2200"/>
    <n v="132000"/>
    <n v="26400"/>
    <n v="26400"/>
    <n v="26400"/>
    <n v="26400"/>
    <n v="26400"/>
  </r>
  <r>
    <x v="1"/>
    <x v="16"/>
    <s v="IFRC - CCST "/>
    <x v="0"/>
    <s v="Remuneration"/>
    <s v="Month"/>
    <n v="60"/>
    <n v="2000"/>
    <n v="120000"/>
    <n v="24000"/>
    <n v="24000"/>
    <n v="24000"/>
    <n v="24000"/>
    <n v="24000"/>
  </r>
  <r>
    <x v="1"/>
    <x v="16"/>
    <s v=" RCRC Tehcnical Support "/>
    <x v="0"/>
    <s v="Remuneration"/>
    <s v="Month"/>
    <n v="24"/>
    <n v="2000"/>
    <n v="48000"/>
    <n v="24000"/>
    <m/>
    <n v="24000"/>
    <m/>
    <m/>
  </r>
  <r>
    <x v="1"/>
    <x v="1"/>
    <m/>
    <x v="3"/>
    <m/>
    <m/>
    <m/>
    <m/>
    <m/>
    <m/>
    <m/>
    <m/>
    <m/>
    <m/>
  </r>
  <r>
    <x v="1"/>
    <x v="1"/>
    <m/>
    <x v="3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Dashboard" cacheId="0" applyNumberFormats="0" applyBorderFormats="0" applyFontFormats="0" applyPatternFormats="0" applyAlignmentFormats="0" applyWidthHeightFormats="0" dataCaption="" updatedVersion="6" compact="0" compactData="0">
  <location ref="K5:Q14" firstHeaderRow="1" firstDataRow="2" firstDataCol="1"/>
  <pivotFields count="15">
    <pivotField name="Component" axis="axisRow" compact="0" outline="0" multipleItemSelectionAllowed="1" showAll="0" sortType="ascending">
      <items count="14">
        <item m="1" x="9"/>
        <item x="0"/>
        <item x="2"/>
        <item x="3"/>
        <item m="1" x="12"/>
        <item x="4"/>
        <item x="5"/>
        <item m="1" x="8"/>
        <item m="1" x="11"/>
        <item m="1" x="10"/>
        <item m="1" x="7"/>
        <item x="6"/>
        <item x="1"/>
        <item t="default"/>
      </items>
    </pivotField>
    <pivotField name="Output" compact="0" outline="0" multipleItemSelectionAllowed="1" showAll="0"/>
    <pivotField name="Activity" compact="0" outline="0" multipleItemSelectionAllowed="1" showAll="0"/>
    <pivotField name="Funding Source" compact="0" outline="0" multipleItemSelectionAllowed="1" showAll="0"/>
    <pivotField compact="0" outline="0" showAll="0" includeNewItemsInFilter="1"/>
    <pivotField name="Unit" compact="0" outline="0" multipleItemSelectionAllowed="1" showAll="0"/>
    <pivotField name="# of Unit" compact="0" numFmtId="164" outline="0" multipleItemSelectionAllowed="1" showAll="0"/>
    <pivotField name="Unit Cost" compact="0" numFmtId="164" outline="0" multipleItemSelectionAllowed="1" showAll="0"/>
    <pivotField compact="0" outline="0" showAll="0" includeNewItemsInFilter="1"/>
    <pivotField name="Year 1" dataField="1" compact="0" numFmtId="164" outline="0" multipleItemSelectionAllowed="1" showAll="0"/>
    <pivotField name="Year 2" dataField="1" compact="0" outline="0" multipleItemSelectionAllowed="1" showAll="0"/>
    <pivotField name="Year 3" dataField="1" compact="0" outline="0" multipleItemSelectionAllowed="1" showAll="0"/>
    <pivotField name="Year 4" dataField="1" compact="0" outline="0" multipleItemSelectionAllowed="1" showAll="0"/>
    <pivotField name="Year 5" dataField="1" compact="0" outline="0" multipleItemSelectionAllowed="1" showAll="0"/>
    <pivotField name="Total Budget" dataField="1" compact="0" numFmtId="164" outline="0" multipleItemSelectionAllowed="1" showAll="0"/>
  </pivotFields>
  <rowFields count="1">
    <field x="0"/>
  </rowFields>
  <rowItems count="8">
    <i>
      <x v="1"/>
    </i>
    <i>
      <x v="2"/>
    </i>
    <i>
      <x v="3"/>
    </i>
    <i>
      <x v="5"/>
    </i>
    <i>
      <x v="6"/>
    </i>
    <i>
      <x v="11"/>
    </i>
    <i>
      <x v="12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Year 1" fld="9" baseField="0"/>
    <dataField name=" Year 2" fld="10" baseField="0"/>
    <dataField name=" Year 3" fld="11" baseField="0"/>
    <dataField name="  Year 4" fld="12" baseField="0"/>
    <dataField name="  Year 5" fld="13" baseField="0"/>
    <dataField name="  Total Budget" fld="14" baseField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3000000}" name="Dashboard 4" cacheId="0" applyNumberFormats="0" applyBorderFormats="0" applyFontFormats="0" applyPatternFormats="0" applyAlignmentFormats="0" applyWidthHeightFormats="0" dataCaption="" updatedVersion="6" compact="0" compactData="0">
  <location ref="B29:G48" firstHeaderRow="1" firstDataRow="2" firstDataCol="1"/>
  <pivotFields count="15">
    <pivotField name="Component" compact="0" outline="0" multipleItemSelectionAllowed="1" showAll="0"/>
    <pivotField name="Output" axis="axisRow" compact="0" outline="0" multipleItemSelectionAllowed="1" showAll="0" sortType="ascending">
      <items count="65">
        <item m="1" x="30"/>
        <item m="1" x="50"/>
        <item m="1" x="46"/>
        <item m="1" x="38"/>
        <item m="1" x="20"/>
        <item m="1" x="33"/>
        <item m="1" x="28"/>
        <item x="0"/>
        <item m="1" x="24"/>
        <item m="1" x="21"/>
        <item x="2"/>
        <item m="1" x="51"/>
        <item m="1" x="25"/>
        <item m="1" x="23"/>
        <item m="1" x="52"/>
        <item x="3"/>
        <item x="4"/>
        <item m="1" x="49"/>
        <item m="1" x="58"/>
        <item x="5"/>
        <item m="1" x="19"/>
        <item m="1" x="34"/>
        <item m="1" x="40"/>
        <item m="1" x="35"/>
        <item x="6"/>
        <item m="1" x="29"/>
        <item m="1" x="42"/>
        <item m="1" x="53"/>
        <item m="1" x="43"/>
        <item m="1" x="61"/>
        <item m="1" x="17"/>
        <item m="1" x="36"/>
        <item m="1" x="31"/>
        <item x="7"/>
        <item x="8"/>
        <item m="1" x="48"/>
        <item m="1" x="26"/>
        <item m="1" x="63"/>
        <item x="9"/>
        <item m="1" x="22"/>
        <item m="1" x="54"/>
        <item m="1" x="57"/>
        <item x="10"/>
        <item x="11"/>
        <item x="12"/>
        <item x="13"/>
        <item x="14"/>
        <item m="1" x="45"/>
        <item m="1" x="32"/>
        <item m="1" x="62"/>
        <item m="1" x="39"/>
        <item m="1" x="41"/>
        <item m="1" x="59"/>
        <item m="1" x="44"/>
        <item m="1" x="47"/>
        <item m="1" x="18"/>
        <item m="1" x="55"/>
        <item m="1" x="27"/>
        <item m="1" x="60"/>
        <item m="1" x="37"/>
        <item m="1" x="56"/>
        <item x="16"/>
        <item x="15"/>
        <item x="1"/>
        <item t="default"/>
      </items>
    </pivotField>
    <pivotField name="Activity" compact="0" outline="0" multipleItemSelectionAllowed="1" showAll="0"/>
    <pivotField name="Funding Source" axis="axisCol" compact="0" outline="0" multipleItemSelectionAllowed="1" showAll="0" sortType="ascending">
      <items count="7">
        <item m="1" x="4"/>
        <item m="1" x="5"/>
        <item x="1"/>
        <item x="0"/>
        <item x="2"/>
        <item x="3"/>
        <item t="default"/>
      </items>
    </pivotField>
    <pivotField compact="0" outline="0" showAll="0" includeNewItemsInFilter="1"/>
    <pivotField name="Unit" compact="0" outline="0" multipleItemSelectionAllowed="1" showAll="0"/>
    <pivotField name="# of Unit" compact="0" numFmtId="164" outline="0" multipleItemSelectionAllowed="1" showAll="0"/>
    <pivotField name="Unit Cost" compact="0" numFmtId="164" outline="0" multipleItemSelectionAllowed="1" showAll="0"/>
    <pivotField compact="0" outline="0" showAll="0" includeNewItemsInFilter="1"/>
    <pivotField name="Year 1" compact="0" numFmtId="164" outline="0" multipleItemSelectionAllowed="1" showAll="0"/>
    <pivotField name="Year 2" compact="0" outline="0" multipleItemSelectionAllowed="1" showAll="0"/>
    <pivotField name="Year 3" compact="0" outline="0" multipleItemSelectionAllowed="1" showAll="0"/>
    <pivotField name="Year 4" compact="0" outline="0" multipleItemSelectionAllowed="1" showAll="0"/>
    <pivotField name="Year 5" compact="0" outline="0" multipleItemSelectionAllowed="1" showAll="0"/>
    <pivotField name="Total Budget" compact="0" numFmtId="164" outline="0" multipleItemSelectionAllowed="1" showAll="0"/>
  </pivotFields>
  <rowFields count="1">
    <field x="1"/>
  </rowFields>
  <rowItems count="18">
    <i>
      <x v="7"/>
    </i>
    <i>
      <x v="10"/>
    </i>
    <i>
      <x v="15"/>
    </i>
    <i>
      <x v="16"/>
    </i>
    <i>
      <x v="19"/>
    </i>
    <i>
      <x v="24"/>
    </i>
    <i>
      <x v="33"/>
    </i>
    <i>
      <x v="34"/>
    </i>
    <i>
      <x v="38"/>
    </i>
    <i>
      <x v="42"/>
    </i>
    <i>
      <x v="43"/>
    </i>
    <i>
      <x v="44"/>
    </i>
    <i>
      <x v="45"/>
    </i>
    <i>
      <x v="46"/>
    </i>
    <i>
      <x v="61"/>
    </i>
    <i>
      <x v="62"/>
    </i>
    <i>
      <x v="63"/>
    </i>
    <i t="grand">
      <x/>
    </i>
  </rowItems>
  <colFields count="1">
    <field x="3"/>
  </colFields>
  <colItems count="5">
    <i>
      <x v="2"/>
    </i>
    <i>
      <x v="3"/>
    </i>
    <i>
      <x v="4"/>
    </i>
    <i>
      <x v="5"/>
    </i>
    <i t="grand">
      <x/>
    </i>
  </colItem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2000000}" name="Dashboard 3" cacheId="1" applyNumberFormats="0" applyBorderFormats="0" applyFontFormats="0" applyPatternFormats="0" applyAlignmentFormats="0" applyWidthHeightFormats="0" dataCaption="" updatedVersion="6" compact="0" compactData="0">
  <location ref="J19:N20" firstHeaderRow="1" firstDataRow="2" firstDataCol="0" rowPageCount="1" colPageCount="1"/>
  <pivotFields count="14">
    <pivotField name="Component" axis="axisPage" compact="0" outline="0" multipleItemSelectionAllowed="1" showAll="0">
      <items count="14">
        <item h="1" m="1" x="9"/>
        <item x="1"/>
        <item h="1" x="2"/>
        <item h="1" x="3"/>
        <item h="1" m="1" x="12"/>
        <item h="1" m="1" x="8"/>
        <item h="1" m="1" x="10"/>
        <item x="6"/>
        <item h="1" m="1" x="11"/>
        <item h="1" x="0"/>
        <item h="1" m="1" x="7"/>
        <item h="1" x="4"/>
        <item h="1" x="5"/>
        <item t="default"/>
      </items>
    </pivotField>
    <pivotField name="Output" compact="0" outline="0" multipleItemSelectionAllowed="1" showAll="0"/>
    <pivotField name="Activity" compact="0" outline="0" multipleItemSelectionAllowed="1" showAll="0"/>
    <pivotField name="Funding Source" axis="axisCol" compact="0" outline="0" multipleItemSelectionAllowed="1" showAll="0" sortType="ascending">
      <items count="7">
        <item m="1" x="4"/>
        <item m="1" x="5"/>
        <item x="1"/>
        <item x="0"/>
        <item x="2"/>
        <item x="3"/>
        <item t="default"/>
      </items>
    </pivotField>
    <pivotField compact="0" outline="0" showAll="0" includeNewItemsInFilter="1"/>
    <pivotField name="Unit" compact="0" outline="0" multipleItemSelectionAllowed="1" showAll="0"/>
    <pivotField name="# of Unit" compact="0" numFmtId="164" outline="0" multipleItemSelectionAllowed="1" showAll="0"/>
    <pivotField name="Unit Cost" compact="0" numFmtId="164" outline="0" multipleItemSelectionAllowed="1" showAll="0"/>
    <pivotField compact="0" outline="0" showAll="0" includeNewItemsInFilter="1"/>
    <pivotField name="Year 1" compact="0" numFmtId="164" outline="0" multipleItemSelectionAllowed="1" showAll="0"/>
    <pivotField name="Year 2" compact="0" outline="0" multipleItemSelectionAllowed="1" showAll="0"/>
    <pivotField name="Year 3" compact="0" outline="0" multipleItemSelectionAllowed="1" showAll="0"/>
    <pivotField name="Year 4" compact="0" outline="0" multipleItemSelectionAllowed="1" showAll="0"/>
    <pivotField name="Year 5" compact="0" outline="0" multipleItemSelectionAllowed="1" showAll="0"/>
  </pivotFields>
  <rowItems count="1">
    <i/>
  </rowItems>
  <colFields count="1">
    <field x="3"/>
  </colFields>
  <colItems count="5">
    <i>
      <x v="2"/>
    </i>
    <i>
      <x v="3"/>
    </i>
    <i>
      <x v="4"/>
    </i>
    <i>
      <x v="5"/>
    </i>
    <i t="grand">
      <x/>
    </i>
  </colItems>
  <pageFields count="1">
    <pageField fld="0" hier="0"/>
  </page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Dashboard 2" cacheId="1" applyNumberFormats="0" applyBorderFormats="0" applyFontFormats="0" applyPatternFormats="0" applyAlignmentFormats="0" applyWidthHeightFormats="0" dataCaption="" updatedVersion="6" compact="0" compactData="0">
  <location ref="B19:G23" firstHeaderRow="1" firstDataRow="2" firstDataCol="1" rowPageCount="1" colPageCount="1"/>
  <pivotFields count="14">
    <pivotField name="Component" axis="axisRow" compact="0" outline="0" multipleItemSelectionAllowed="1" showAll="0" sortType="ascending">
      <items count="14">
        <item m="1" x="9"/>
        <item x="0"/>
        <item x="2"/>
        <item x="3"/>
        <item m="1" x="12"/>
        <item x="4"/>
        <item x="5"/>
        <item m="1" x="8"/>
        <item m="1" x="11"/>
        <item m="1" x="10"/>
        <item m="1" x="7"/>
        <item x="6"/>
        <item x="1"/>
        <item t="default"/>
      </items>
    </pivotField>
    <pivotField name="Output" axis="axisPage" compact="0" outline="0" multipleItemSelectionAllowed="1" showAll="0">
      <items count="65">
        <item h="1" m="1" x="33"/>
        <item x="1"/>
        <item h="1" m="1" x="21"/>
        <item h="1" m="1" x="25"/>
        <item h="1" m="1" x="52"/>
        <item h="1" m="1" x="30"/>
        <item h="1" m="1" x="49"/>
        <item h="1" m="1" x="19"/>
        <item h="1" m="1" x="40"/>
        <item h="1" m="1" x="42"/>
        <item h="1" m="1" x="43"/>
        <item h="1" m="1" x="61"/>
        <item h="1" m="1" x="17"/>
        <item h="1" m="1" x="31"/>
        <item h="1" m="1" x="46"/>
        <item h="1" m="1" x="48"/>
        <item h="1" m="1" x="41"/>
        <item h="1" m="1" x="57"/>
        <item h="1" m="1" x="44"/>
        <item h="1" m="1" x="18"/>
        <item h="1" m="1" x="55"/>
        <item h="1" m="1" x="60"/>
        <item h="1" m="1" x="37"/>
        <item h="1" m="1" x="56"/>
        <item h="1" m="1" x="45"/>
        <item h="1" m="1" x="32"/>
        <item h="1" m="1" x="62"/>
        <item x="15"/>
        <item x="16"/>
        <item h="1" m="1" x="28"/>
        <item h="1" m="1" x="50"/>
        <item h="1" m="1" x="58"/>
        <item h="1" m="1" x="35"/>
        <item h="1" m="1" x="53"/>
        <item h="1" m="1" x="38"/>
        <item h="1" m="1" x="26"/>
        <item h="1" m="1" x="47"/>
        <item h="1" m="1" x="34"/>
        <item h="1" m="1" x="22"/>
        <item h="1" m="1" x="54"/>
        <item h="1" m="1" x="29"/>
        <item h="1" m="1" x="20"/>
        <item h="1" m="1" x="24"/>
        <item h="1" m="1" x="51"/>
        <item h="1" m="1" x="23"/>
        <item h="1" m="1" x="36"/>
        <item h="1" m="1" x="63"/>
        <item h="1" m="1" x="39"/>
        <item h="1" m="1" x="59"/>
        <item h="1" m="1" x="27"/>
        <item h="1" x="0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t="default"/>
      </items>
    </pivotField>
    <pivotField name="Activity" compact="0" outline="0" multipleItemSelectionAllowed="1" showAll="0"/>
    <pivotField name="Funding Source" axis="axisCol" compact="0" outline="0" multipleItemSelectionAllowed="1" showAll="0" sortType="ascending">
      <items count="7">
        <item m="1" x="4"/>
        <item m="1" x="5"/>
        <item x="1"/>
        <item x="0"/>
        <item x="2"/>
        <item x="3"/>
        <item t="default"/>
      </items>
    </pivotField>
    <pivotField compact="0" outline="0" showAll="0" includeNewItemsInFilter="1"/>
    <pivotField name="Unit" compact="0" outline="0" multipleItemSelectionAllowed="1" showAll="0"/>
    <pivotField name="# of Unit" compact="0" numFmtId="164" outline="0" multipleItemSelectionAllowed="1" showAll="0"/>
    <pivotField name="Unit Cost" compact="0" numFmtId="164" outline="0" multipleItemSelectionAllowed="1" showAll="0"/>
    <pivotField compact="0" outline="0" showAll="0" includeNewItemsInFilter="1"/>
    <pivotField name="Year 1" compact="0" numFmtId="164" outline="0" multipleItemSelectionAllowed="1" showAll="0"/>
    <pivotField name="Year 2" compact="0" outline="0" multipleItemSelectionAllowed="1" showAll="0"/>
    <pivotField name="Year 3" compact="0" outline="0" multipleItemSelectionAllowed="1" showAll="0"/>
    <pivotField name="Year 4" compact="0" outline="0" multipleItemSelectionAllowed="1" showAll="0"/>
    <pivotField name="Year 5" compact="0" outline="0" multipleItemSelectionAllowed="1" showAll="0"/>
  </pivotFields>
  <rowFields count="1">
    <field x="0"/>
  </rowFields>
  <rowItems count="3">
    <i>
      <x v="11"/>
    </i>
    <i>
      <x v="12"/>
    </i>
    <i t="grand">
      <x/>
    </i>
  </rowItems>
  <colFields count="1">
    <field x="3"/>
  </colFields>
  <colItems count="5">
    <i>
      <x v="2"/>
    </i>
    <i>
      <x v="3"/>
    </i>
    <i>
      <x v="4"/>
    </i>
    <i>
      <x v="5"/>
    </i>
    <i t="grand">
      <x/>
    </i>
  </colItems>
  <pageFields count="1">
    <pageField fld="1" hier="0"/>
  </page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000"/>
  <sheetViews>
    <sheetView showGridLines="0" workbookViewId="0">
      <selection activeCell="D25" sqref="D25"/>
    </sheetView>
  </sheetViews>
  <sheetFormatPr baseColWidth="10" defaultColWidth="12.5" defaultRowHeight="15" customHeight="1" x14ac:dyDescent="0.15"/>
  <cols>
    <col min="1" max="1" width="3.5" customWidth="1"/>
    <col min="2" max="2" width="61" customWidth="1"/>
    <col min="3" max="3" width="15" customWidth="1"/>
    <col min="4" max="4" width="10" customWidth="1"/>
    <col min="5" max="5" width="9.5" customWidth="1"/>
    <col min="6" max="6" width="10.5" customWidth="1"/>
    <col min="7" max="8" width="11" customWidth="1"/>
    <col min="9" max="9" width="4" customWidth="1"/>
    <col min="10" max="10" width="30.83203125" customWidth="1"/>
    <col min="11" max="11" width="15" customWidth="1"/>
    <col min="12" max="12" width="10" customWidth="1"/>
    <col min="13" max="16" width="10.5" customWidth="1"/>
    <col min="17" max="17" width="11.33203125" customWidth="1"/>
    <col min="18" max="19" width="6" customWidth="1"/>
    <col min="20" max="21" width="10.83203125" customWidth="1"/>
    <col min="22" max="23" width="6" customWidth="1"/>
    <col min="24" max="25" width="10.83203125" customWidth="1"/>
    <col min="26" max="26" width="5" customWidth="1"/>
    <col min="27" max="27" width="6" customWidth="1"/>
    <col min="28" max="29" width="10.83203125" customWidth="1"/>
    <col min="30" max="31" width="6" customWidth="1"/>
    <col min="32" max="36" width="15" customWidth="1"/>
  </cols>
  <sheetData>
    <row r="1" spans="1:36" ht="4.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8.75" customHeight="1" x14ac:dyDescent="0.15">
      <c r="A2" s="1"/>
      <c r="B2" s="4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3"/>
      <c r="P2" s="3"/>
      <c r="Q2" s="3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3.75" customHeight="1" x14ac:dyDescent="0.15">
      <c r="A3" s="1"/>
      <c r="B3" s="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  <c r="P3" s="3"/>
      <c r="Q3" s="3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2.75" customHeight="1" x14ac:dyDescent="0.15">
      <c r="A4" s="1"/>
      <c r="B4" s="159" t="s">
        <v>1</v>
      </c>
      <c r="C4" s="160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  <c r="P4" s="3"/>
      <c r="Q4" s="3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.75" customHeight="1" x14ac:dyDescent="0.15">
      <c r="A5" s="1"/>
      <c r="B5" s="5" t="s">
        <v>2</v>
      </c>
      <c r="C5" s="5"/>
      <c r="D5" s="1"/>
      <c r="E5" s="1"/>
      <c r="F5" s="1"/>
      <c r="G5" s="1"/>
      <c r="H5" s="1"/>
      <c r="I5" s="1"/>
      <c r="J5" s="1"/>
      <c r="K5" s="28"/>
      <c r="L5" s="29" t="s">
        <v>57</v>
      </c>
      <c r="M5" s="30"/>
      <c r="N5" s="30"/>
      <c r="O5" s="30"/>
      <c r="P5" s="30"/>
      <c r="Q5" s="3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2.75" customHeight="1" x14ac:dyDescent="0.15">
      <c r="A6" s="1"/>
      <c r="B6" s="5" t="s">
        <v>28</v>
      </c>
      <c r="C6" s="5"/>
      <c r="D6" s="1"/>
      <c r="E6" s="1"/>
      <c r="F6" s="1"/>
      <c r="G6" s="1"/>
      <c r="H6" s="1"/>
      <c r="I6" s="1"/>
      <c r="J6" s="1"/>
      <c r="K6" s="29" t="s">
        <v>3</v>
      </c>
      <c r="L6" s="28" t="s">
        <v>22</v>
      </c>
      <c r="M6" s="32" t="s">
        <v>23</v>
      </c>
      <c r="N6" s="32" t="s">
        <v>24</v>
      </c>
      <c r="O6" s="32" t="s">
        <v>25</v>
      </c>
      <c r="P6" s="32" t="s">
        <v>26</v>
      </c>
      <c r="Q6" s="41" t="s">
        <v>27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2.75" customHeight="1" x14ac:dyDescent="0.15">
      <c r="A7" s="1"/>
      <c r="B7" s="5" t="s">
        <v>30</v>
      </c>
      <c r="C7" s="5"/>
      <c r="D7" s="1"/>
      <c r="E7" s="1"/>
      <c r="F7" s="1"/>
      <c r="G7" s="1"/>
      <c r="H7" s="1"/>
      <c r="I7" s="1"/>
      <c r="J7" s="1"/>
      <c r="K7" s="28" t="s">
        <v>58</v>
      </c>
      <c r="L7" s="42">
        <v>27000</v>
      </c>
      <c r="M7" s="43"/>
      <c r="N7" s="43"/>
      <c r="O7" s="43"/>
      <c r="P7" s="43"/>
      <c r="Q7" s="44">
        <v>27000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2.75" customHeight="1" x14ac:dyDescent="0.15">
      <c r="A8" s="1"/>
      <c r="B8" s="5" t="s">
        <v>31</v>
      </c>
      <c r="C8" s="6" t="s">
        <v>32</v>
      </c>
      <c r="D8" s="1"/>
      <c r="E8" s="1"/>
      <c r="F8" s="1"/>
      <c r="G8" s="1"/>
      <c r="H8" s="1"/>
      <c r="I8" s="1"/>
      <c r="J8" s="1"/>
      <c r="K8" s="34" t="s">
        <v>21</v>
      </c>
      <c r="L8" s="45">
        <v>18000</v>
      </c>
      <c r="M8" s="27"/>
      <c r="N8" s="27"/>
      <c r="O8" s="27"/>
      <c r="P8" s="27"/>
      <c r="Q8" s="46">
        <v>18000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2.75" customHeight="1" x14ac:dyDescent="0.15">
      <c r="A9" s="1"/>
      <c r="B9" s="5" t="s">
        <v>33</v>
      </c>
      <c r="C9" s="5"/>
      <c r="D9" s="1"/>
      <c r="E9" s="1"/>
      <c r="F9" s="1"/>
      <c r="G9" s="1"/>
      <c r="H9" s="1"/>
      <c r="I9" s="1"/>
      <c r="J9" s="1"/>
      <c r="K9" s="34" t="s">
        <v>34</v>
      </c>
      <c r="L9" s="45"/>
      <c r="M9" s="27">
        <v>64000</v>
      </c>
      <c r="N9" s="27"/>
      <c r="O9" s="27"/>
      <c r="P9" s="27"/>
      <c r="Q9" s="46">
        <v>64000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2.75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34" t="s">
        <v>63</v>
      </c>
      <c r="L10" s="45"/>
      <c r="M10" s="27"/>
      <c r="N10" s="27">
        <v>27000</v>
      </c>
      <c r="O10" s="27"/>
      <c r="P10" s="27"/>
      <c r="Q10" s="46">
        <v>27000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.75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34" t="s">
        <v>64</v>
      </c>
      <c r="L11" s="45">
        <v>10000</v>
      </c>
      <c r="M11" s="27">
        <v>10000</v>
      </c>
      <c r="N11" s="27">
        <v>10000</v>
      </c>
      <c r="O11" s="27">
        <v>10000</v>
      </c>
      <c r="P11" s="27">
        <v>10000</v>
      </c>
      <c r="Q11" s="46">
        <v>50000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12.75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34" t="s">
        <v>12</v>
      </c>
      <c r="L12" s="45">
        <v>60000</v>
      </c>
      <c r="M12" s="27">
        <v>60000</v>
      </c>
      <c r="N12" s="27">
        <v>60000</v>
      </c>
      <c r="O12" s="27">
        <v>60000</v>
      </c>
      <c r="P12" s="27">
        <v>60000</v>
      </c>
      <c r="Q12" s="46">
        <v>300000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.7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34" t="s">
        <v>55</v>
      </c>
      <c r="L13" s="45">
        <v>9484742</v>
      </c>
      <c r="M13" s="27">
        <v>5785606</v>
      </c>
      <c r="N13" s="27">
        <v>3132890</v>
      </c>
      <c r="O13" s="27">
        <v>1490100</v>
      </c>
      <c r="P13" s="27">
        <v>1834600</v>
      </c>
      <c r="Q13" s="46">
        <v>21727938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.75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37" t="s">
        <v>36</v>
      </c>
      <c r="L14" s="47">
        <v>9599742</v>
      </c>
      <c r="M14" s="48">
        <v>5919606</v>
      </c>
      <c r="N14" s="48">
        <v>3229890</v>
      </c>
      <c r="O14" s="48">
        <v>1560100</v>
      </c>
      <c r="P14" s="48">
        <v>1904600</v>
      </c>
      <c r="Q14" s="49">
        <v>22213938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12.7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O16" s="7"/>
      <c r="P16" s="7"/>
      <c r="Q16" s="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12.75" customHeight="1" x14ac:dyDescent="0.2">
      <c r="A17" s="1"/>
      <c r="B17" s="52" t="s">
        <v>4</v>
      </c>
      <c r="C17" s="51" t="s">
        <v>56</v>
      </c>
      <c r="D17" s="1"/>
      <c r="E17" s="1"/>
      <c r="F17" s="1"/>
      <c r="G17" s="1"/>
      <c r="H17" s="1"/>
      <c r="I17" s="1"/>
      <c r="J17" s="52" t="s">
        <v>3</v>
      </c>
      <c r="K17" s="51" t="s">
        <v>56</v>
      </c>
      <c r="L17" s="1"/>
      <c r="M17" s="1"/>
      <c r="O17" s="7"/>
      <c r="P17" s="7"/>
      <c r="Q17" s="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</row>
    <row r="18" spans="1:36" ht="12.7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 s="7"/>
      <c r="P18" s="7"/>
      <c r="Q18" s="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</row>
    <row r="19" spans="1:36" ht="12.75" customHeight="1" x14ac:dyDescent="0.15">
      <c r="A19" s="1"/>
      <c r="B19" s="28"/>
      <c r="C19" s="29" t="s">
        <v>5</v>
      </c>
      <c r="D19" s="30"/>
      <c r="E19" s="30"/>
      <c r="F19" s="30"/>
      <c r="G19" s="31"/>
      <c r="I19" s="1"/>
      <c r="J19" s="29" t="s">
        <v>5</v>
      </c>
      <c r="K19" s="30"/>
      <c r="L19" s="30"/>
      <c r="M19" s="30"/>
      <c r="N19" s="31"/>
      <c r="Q19" s="3"/>
    </row>
    <row r="20" spans="1:36" ht="12.75" customHeight="1" x14ac:dyDescent="0.15">
      <c r="A20" s="1"/>
      <c r="B20" s="29" t="s">
        <v>3</v>
      </c>
      <c r="C20" s="28" t="s">
        <v>37</v>
      </c>
      <c r="D20" s="32" t="s">
        <v>7</v>
      </c>
      <c r="E20" s="32" t="s">
        <v>18</v>
      </c>
      <c r="F20" s="32" t="s">
        <v>55</v>
      </c>
      <c r="G20" s="33" t="s">
        <v>36</v>
      </c>
      <c r="I20" s="1"/>
      <c r="J20" s="37" t="s">
        <v>37</v>
      </c>
      <c r="K20" s="50" t="s">
        <v>7</v>
      </c>
      <c r="L20" s="50" t="s">
        <v>18</v>
      </c>
      <c r="M20" s="50" t="s">
        <v>55</v>
      </c>
      <c r="N20" s="51" t="s">
        <v>36</v>
      </c>
      <c r="Q20" s="3"/>
    </row>
    <row r="21" spans="1:36" ht="12.75" customHeight="1" x14ac:dyDescent="0.15">
      <c r="A21" s="1"/>
      <c r="B21" s="28" t="s">
        <v>12</v>
      </c>
      <c r="C21" s="28"/>
      <c r="D21" s="30"/>
      <c r="E21" s="30"/>
      <c r="F21" s="30"/>
      <c r="G21" s="31"/>
      <c r="I21" s="1"/>
      <c r="Q21" s="3"/>
    </row>
    <row r="22" spans="1:36" ht="14.25" customHeight="1" x14ac:dyDescent="0.15">
      <c r="A22" s="1"/>
      <c r="B22" s="34" t="s">
        <v>55</v>
      </c>
      <c r="C22" s="35"/>
      <c r="D22" s="26"/>
      <c r="E22" s="26"/>
      <c r="F22" s="26"/>
      <c r="G22" s="36"/>
      <c r="I22" s="1"/>
      <c r="Q22" s="3"/>
    </row>
    <row r="23" spans="1:36" ht="12.75" customHeight="1" x14ac:dyDescent="0.15">
      <c r="A23" s="1"/>
      <c r="B23" s="37" t="s">
        <v>36</v>
      </c>
      <c r="C23" s="38"/>
      <c r="D23" s="39"/>
      <c r="E23" s="39"/>
      <c r="F23" s="39"/>
      <c r="G23" s="40"/>
      <c r="I23" s="1"/>
      <c r="Q23" s="3"/>
    </row>
    <row r="24" spans="1:36" ht="12.75" customHeight="1" x14ac:dyDescent="0.15">
      <c r="A24" s="1"/>
      <c r="I24" s="1"/>
      <c r="Q24" s="3"/>
    </row>
    <row r="25" spans="1:36" ht="12.75" customHeight="1" x14ac:dyDescent="0.15">
      <c r="A25" s="1"/>
      <c r="I25" s="1"/>
      <c r="Q25" s="3"/>
    </row>
    <row r="26" spans="1:36" ht="12.75" customHeight="1" x14ac:dyDescent="0.15">
      <c r="A26" s="1"/>
      <c r="I26" s="1"/>
      <c r="Q26" s="3"/>
    </row>
    <row r="27" spans="1:36" ht="12.75" customHeight="1" x14ac:dyDescent="0.15">
      <c r="A27" s="1"/>
      <c r="I27" s="1"/>
      <c r="Q27" s="3"/>
    </row>
    <row r="28" spans="1:36" ht="12.75" customHeight="1" x14ac:dyDescent="0.15">
      <c r="A28" s="1"/>
      <c r="I28" s="1"/>
      <c r="Q28" s="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</row>
    <row r="29" spans="1:36" ht="12.75" customHeight="1" x14ac:dyDescent="0.15">
      <c r="A29" s="1"/>
      <c r="B29" s="28"/>
      <c r="C29" s="29" t="s">
        <v>5</v>
      </c>
      <c r="D29" s="30"/>
      <c r="E29" s="30"/>
      <c r="F29" s="30"/>
      <c r="G29" s="31"/>
      <c r="I29" s="1"/>
      <c r="Q29" s="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</row>
    <row r="30" spans="1:36" ht="12.75" customHeight="1" x14ac:dyDescent="0.15">
      <c r="A30" s="1"/>
      <c r="B30" s="29" t="s">
        <v>4</v>
      </c>
      <c r="C30" s="28" t="s">
        <v>37</v>
      </c>
      <c r="D30" s="32" t="s">
        <v>7</v>
      </c>
      <c r="E30" s="32" t="s">
        <v>18</v>
      </c>
      <c r="F30" s="32" t="s">
        <v>55</v>
      </c>
      <c r="G30" s="33" t="s">
        <v>36</v>
      </c>
      <c r="I30" s="1"/>
      <c r="Q30" s="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12.75" customHeight="1" x14ac:dyDescent="0.15">
      <c r="A31" s="1"/>
      <c r="B31" s="28" t="s">
        <v>65</v>
      </c>
      <c r="C31" s="28"/>
      <c r="D31" s="30"/>
      <c r="E31" s="30"/>
      <c r="F31" s="30"/>
      <c r="G31" s="31"/>
      <c r="I31" s="1"/>
      <c r="Q31" s="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</row>
    <row r="32" spans="1:36" ht="12.75" customHeight="1" x14ac:dyDescent="0.15">
      <c r="A32" s="1"/>
      <c r="B32" s="34" t="s">
        <v>66</v>
      </c>
      <c r="C32" s="35"/>
      <c r="D32" s="26"/>
      <c r="E32" s="26"/>
      <c r="F32" s="26"/>
      <c r="G32" s="36"/>
      <c r="I32" s="1"/>
      <c r="Q32" s="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</row>
    <row r="33" spans="1:36" ht="15.75" customHeight="1" x14ac:dyDescent="0.15">
      <c r="A33" s="1"/>
      <c r="B33" s="34" t="s">
        <v>67</v>
      </c>
      <c r="C33" s="35"/>
      <c r="D33" s="26"/>
      <c r="E33" s="26"/>
      <c r="F33" s="26"/>
      <c r="G33" s="36"/>
      <c r="H33" s="1"/>
      <c r="I33" s="1"/>
      <c r="P33" s="3"/>
      <c r="Q33" s="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</row>
    <row r="34" spans="1:36" ht="12.75" customHeight="1" x14ac:dyDescent="0.15">
      <c r="A34" s="1"/>
      <c r="B34" s="34" t="s">
        <v>68</v>
      </c>
      <c r="C34" s="35"/>
      <c r="D34" s="26"/>
      <c r="E34" s="26"/>
      <c r="F34" s="26"/>
      <c r="G34" s="36"/>
      <c r="H34" s="1"/>
      <c r="I34" s="1"/>
      <c r="J34" s="1"/>
      <c r="K34" s="1"/>
      <c r="L34" s="1"/>
      <c r="M34" s="1"/>
      <c r="N34" s="1"/>
      <c r="O34" s="1"/>
      <c r="P34" s="1"/>
      <c r="Q34" s="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</row>
    <row r="35" spans="1:36" ht="12.75" customHeight="1" x14ac:dyDescent="0.15">
      <c r="A35" s="1"/>
      <c r="B35" s="34" t="s">
        <v>69</v>
      </c>
      <c r="C35" s="35"/>
      <c r="D35" s="26"/>
      <c r="E35" s="26"/>
      <c r="F35" s="26"/>
      <c r="G35" s="36"/>
      <c r="H35" s="1"/>
      <c r="I35" s="1"/>
      <c r="J35" s="1"/>
      <c r="K35" s="1"/>
      <c r="L35" s="1"/>
      <c r="M35" s="1"/>
      <c r="N35" s="1"/>
      <c r="O35" s="1"/>
      <c r="P35" s="1"/>
      <c r="Q35" s="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</row>
    <row r="36" spans="1:36" ht="12.75" customHeight="1" x14ac:dyDescent="0.15">
      <c r="A36" s="1"/>
      <c r="B36" s="34" t="s">
        <v>70</v>
      </c>
      <c r="C36" s="35"/>
      <c r="D36" s="26"/>
      <c r="E36" s="26"/>
      <c r="F36" s="26"/>
      <c r="G36" s="36"/>
      <c r="H36" s="1"/>
      <c r="I36" s="1"/>
      <c r="J36" s="1"/>
      <c r="K36" s="1"/>
      <c r="L36" s="1"/>
      <c r="M36" s="1"/>
      <c r="N36" s="1"/>
      <c r="O36" s="3"/>
      <c r="P36" s="3"/>
      <c r="Q36" s="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</row>
    <row r="37" spans="1:36" ht="12.75" customHeight="1" x14ac:dyDescent="0.15">
      <c r="A37" s="1"/>
      <c r="B37" s="34" t="s">
        <v>71</v>
      </c>
      <c r="C37" s="35"/>
      <c r="D37" s="26"/>
      <c r="E37" s="26"/>
      <c r="F37" s="26"/>
      <c r="G37" s="36"/>
      <c r="H37" s="1"/>
      <c r="I37" s="1"/>
      <c r="J37" s="1"/>
      <c r="K37" s="1"/>
      <c r="L37" s="1"/>
      <c r="M37" s="1"/>
      <c r="N37" s="1"/>
      <c r="O37" s="3"/>
      <c r="P37" s="3"/>
      <c r="Q37" s="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</row>
    <row r="38" spans="1:36" ht="12.75" customHeight="1" x14ac:dyDescent="0.15">
      <c r="A38" s="1"/>
      <c r="B38" s="34" t="s">
        <v>72</v>
      </c>
      <c r="C38" s="35"/>
      <c r="D38" s="26"/>
      <c r="E38" s="26"/>
      <c r="F38" s="26"/>
      <c r="G38" s="36"/>
      <c r="H38" s="1"/>
      <c r="I38" s="1"/>
      <c r="J38" s="1"/>
      <c r="K38" s="1"/>
      <c r="L38" s="1"/>
      <c r="M38" s="1"/>
      <c r="N38" s="1"/>
      <c r="O38" s="3"/>
      <c r="P38" s="3"/>
      <c r="Q38" s="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</row>
    <row r="39" spans="1:36" ht="12.75" customHeight="1" x14ac:dyDescent="0.15">
      <c r="A39" s="1"/>
      <c r="B39" s="34" t="s">
        <v>73</v>
      </c>
      <c r="C39" s="35"/>
      <c r="D39" s="26"/>
      <c r="E39" s="26"/>
      <c r="F39" s="26"/>
      <c r="G39" s="36"/>
      <c r="H39" s="1"/>
      <c r="I39" s="1"/>
      <c r="J39" s="1"/>
      <c r="K39" s="1"/>
      <c r="L39" s="1"/>
      <c r="M39" s="1"/>
      <c r="N39" s="1"/>
      <c r="O39" s="3"/>
      <c r="P39" s="3"/>
      <c r="Q39" s="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pans="1:36" ht="12.75" customHeight="1" x14ac:dyDescent="0.15">
      <c r="A40" s="1"/>
      <c r="B40" s="34" t="s">
        <v>74</v>
      </c>
      <c r="C40" s="35"/>
      <c r="D40" s="26"/>
      <c r="E40" s="26"/>
      <c r="F40" s="26"/>
      <c r="G40" s="36"/>
      <c r="H40" s="1"/>
      <c r="I40" s="1"/>
      <c r="J40" s="1"/>
      <c r="K40" s="1"/>
      <c r="L40" s="1"/>
      <c r="M40" s="1"/>
      <c r="N40" s="1"/>
      <c r="O40" s="3"/>
      <c r="P40" s="3"/>
      <c r="Q40" s="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ht="12.75" customHeight="1" x14ac:dyDescent="0.15">
      <c r="A41" s="1"/>
      <c r="B41" s="34" t="s">
        <v>75</v>
      </c>
      <c r="C41" s="35"/>
      <c r="D41" s="26"/>
      <c r="E41" s="26"/>
      <c r="F41" s="26"/>
      <c r="G41" s="36"/>
      <c r="H41" s="1"/>
      <c r="I41" s="1"/>
      <c r="J41" s="1"/>
      <c r="K41" s="1"/>
      <c r="L41" s="1"/>
      <c r="M41" s="1"/>
      <c r="N41" s="1"/>
      <c r="O41" s="3"/>
      <c r="P41" s="3"/>
      <c r="Q41" s="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2" spans="1:36" ht="12.75" customHeight="1" x14ac:dyDescent="0.15">
      <c r="A42" s="1"/>
      <c r="B42" s="34" t="s">
        <v>76</v>
      </c>
      <c r="C42" s="35"/>
      <c r="D42" s="26"/>
      <c r="E42" s="26"/>
      <c r="F42" s="26"/>
      <c r="G42" s="36"/>
      <c r="H42" s="1"/>
      <c r="I42" s="1"/>
      <c r="J42" s="1"/>
      <c r="K42" s="1"/>
      <c r="L42" s="1"/>
      <c r="M42" s="1"/>
      <c r="N42" s="1"/>
      <c r="O42" s="3"/>
      <c r="P42" s="3"/>
      <c r="Q42" s="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3" spans="1:36" ht="12.75" customHeight="1" x14ac:dyDescent="0.15">
      <c r="A43" s="1"/>
      <c r="B43" s="34" t="s">
        <v>77</v>
      </c>
      <c r="C43" s="35"/>
      <c r="D43" s="26"/>
      <c r="E43" s="26"/>
      <c r="F43" s="26"/>
      <c r="G43" s="36"/>
      <c r="H43" s="1"/>
      <c r="I43" s="1"/>
      <c r="M43" s="1"/>
      <c r="N43" s="1"/>
      <c r="O43" s="3"/>
      <c r="P43" s="3"/>
      <c r="Q43" s="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</row>
    <row r="44" spans="1:36" ht="12.75" customHeight="1" x14ac:dyDescent="0.15">
      <c r="A44" s="1"/>
      <c r="B44" s="34" t="s">
        <v>78</v>
      </c>
      <c r="C44" s="35"/>
      <c r="D44" s="26"/>
      <c r="E44" s="26"/>
      <c r="F44" s="26"/>
      <c r="G44" s="36"/>
      <c r="H44" s="1"/>
      <c r="I44" s="1"/>
      <c r="M44" s="1"/>
      <c r="N44" s="1"/>
      <c r="O44" s="3"/>
      <c r="P44" s="3"/>
      <c r="Q44" s="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spans="1:36" ht="12.75" customHeight="1" x14ac:dyDescent="0.15">
      <c r="A45" s="1"/>
      <c r="B45" s="34" t="s">
        <v>46</v>
      </c>
      <c r="C45" s="35"/>
      <c r="D45" s="26"/>
      <c r="E45" s="26"/>
      <c r="F45" s="26"/>
      <c r="G45" s="36"/>
      <c r="H45" s="1"/>
      <c r="I45" s="1"/>
      <c r="M45" s="1"/>
      <c r="N45" s="1"/>
      <c r="O45" s="3"/>
      <c r="P45" s="3"/>
      <c r="Q45" s="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</row>
    <row r="46" spans="1:36" ht="12.75" customHeight="1" x14ac:dyDescent="0.15">
      <c r="A46" s="1"/>
      <c r="B46" s="34" t="s">
        <v>47</v>
      </c>
      <c r="C46" s="35"/>
      <c r="D46" s="26"/>
      <c r="E46" s="26"/>
      <c r="F46" s="26"/>
      <c r="G46" s="36"/>
      <c r="H46" s="1"/>
      <c r="I46" s="1"/>
      <c r="M46" s="1"/>
      <c r="N46" s="1"/>
      <c r="O46" s="3"/>
      <c r="P46" s="3"/>
      <c r="Q46" s="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</row>
    <row r="47" spans="1:36" ht="12.75" customHeight="1" x14ac:dyDescent="0.15">
      <c r="A47" s="1"/>
      <c r="B47" s="34" t="s">
        <v>55</v>
      </c>
      <c r="C47" s="35"/>
      <c r="D47" s="26"/>
      <c r="E47" s="26"/>
      <c r="F47" s="26"/>
      <c r="G47" s="36"/>
      <c r="H47" s="1"/>
      <c r="I47" s="1"/>
      <c r="M47" s="1"/>
      <c r="N47" s="1"/>
      <c r="O47" s="3"/>
      <c r="P47" s="3"/>
      <c r="Q47" s="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</row>
    <row r="48" spans="1:36" ht="12.75" customHeight="1" x14ac:dyDescent="0.15">
      <c r="A48" s="1"/>
      <c r="B48" s="37" t="s">
        <v>36</v>
      </c>
      <c r="C48" s="38"/>
      <c r="D48" s="39"/>
      <c r="E48" s="39"/>
      <c r="F48" s="39"/>
      <c r="G48" s="40"/>
      <c r="H48" s="1"/>
      <c r="I48" s="1"/>
      <c r="M48" s="1"/>
      <c r="N48" s="1"/>
      <c r="O48" s="3"/>
      <c r="P48" s="3"/>
      <c r="Q48" s="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</row>
    <row r="49" spans="1:36" ht="12.75" customHeight="1" x14ac:dyDescent="0.15">
      <c r="A49" s="1"/>
      <c r="H49" s="1"/>
      <c r="I49" s="1"/>
      <c r="M49" s="1"/>
      <c r="N49" s="1"/>
      <c r="O49" s="3"/>
      <c r="P49" s="3"/>
      <c r="Q49" s="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</row>
    <row r="50" spans="1:36" ht="12.75" customHeight="1" x14ac:dyDescent="0.15">
      <c r="A50" s="1"/>
      <c r="H50" s="1"/>
      <c r="I50" s="1"/>
      <c r="M50" s="1"/>
      <c r="N50" s="1"/>
      <c r="O50" s="3"/>
      <c r="P50" s="3"/>
      <c r="Q50" s="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</row>
    <row r="51" spans="1:36" ht="12.75" customHeight="1" x14ac:dyDescent="0.15">
      <c r="A51" s="1"/>
      <c r="H51" s="1"/>
      <c r="I51" s="1"/>
      <c r="M51" s="1"/>
      <c r="N51" s="1"/>
      <c r="O51" s="3"/>
      <c r="P51" s="3"/>
      <c r="Q51" s="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</row>
    <row r="52" spans="1:36" ht="12.75" customHeight="1" x14ac:dyDescent="0.15">
      <c r="A52" s="1"/>
      <c r="H52" s="1"/>
      <c r="I52" s="1"/>
      <c r="J52" s="1"/>
      <c r="K52" s="1"/>
      <c r="L52" s="1"/>
      <c r="M52" s="1"/>
      <c r="N52" s="1"/>
      <c r="O52" s="3"/>
      <c r="P52" s="3"/>
      <c r="Q52" s="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</row>
    <row r="53" spans="1:36" ht="12.75" customHeight="1" x14ac:dyDescent="0.15">
      <c r="A53" s="1"/>
      <c r="H53" s="1"/>
      <c r="I53" s="1"/>
      <c r="J53" s="1"/>
      <c r="K53" s="1"/>
      <c r="L53" s="1"/>
      <c r="M53" s="1"/>
      <c r="N53" s="1"/>
      <c r="O53" s="3"/>
      <c r="P53" s="3"/>
      <c r="Q53" s="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</row>
    <row r="54" spans="1:36" ht="12.75" customHeight="1" x14ac:dyDescent="0.15">
      <c r="A54" s="1"/>
      <c r="H54" s="1"/>
      <c r="I54" s="1"/>
      <c r="J54" s="1"/>
      <c r="K54" s="1"/>
      <c r="L54" s="1"/>
      <c r="M54" s="1"/>
      <c r="N54" s="1"/>
      <c r="O54" s="3"/>
      <c r="P54" s="3"/>
      <c r="Q54" s="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</row>
    <row r="55" spans="1:36" ht="12.75" customHeight="1" x14ac:dyDescent="0.15">
      <c r="A55" s="1"/>
      <c r="H55" s="1"/>
      <c r="I55" s="1"/>
      <c r="J55" s="1"/>
      <c r="K55" s="1"/>
      <c r="L55" s="1"/>
      <c r="M55" s="1"/>
      <c r="N55" s="1"/>
      <c r="O55" s="3"/>
      <c r="P55" s="3"/>
      <c r="Q55" s="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</row>
    <row r="56" spans="1:36" ht="12.75" customHeight="1" x14ac:dyDescent="0.15">
      <c r="A56" s="1"/>
      <c r="H56" s="1"/>
      <c r="I56" s="1"/>
      <c r="J56" s="1"/>
      <c r="K56" s="1"/>
      <c r="L56" s="1"/>
      <c r="M56" s="1"/>
      <c r="N56" s="1"/>
      <c r="O56" s="3"/>
      <c r="P56" s="3"/>
      <c r="Q56" s="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</row>
    <row r="57" spans="1:36" ht="12.75" customHeight="1" x14ac:dyDescent="0.15">
      <c r="A57" s="1"/>
      <c r="H57" s="1"/>
      <c r="I57" s="1"/>
      <c r="J57" s="1"/>
      <c r="K57" s="1"/>
      <c r="L57" s="1"/>
      <c r="M57" s="1"/>
      <c r="N57" s="1"/>
      <c r="O57" s="3"/>
      <c r="P57" s="3"/>
      <c r="Q57" s="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</row>
    <row r="58" spans="1:36" ht="12.75" customHeight="1" x14ac:dyDescent="0.15">
      <c r="A58" s="1"/>
      <c r="H58" s="1"/>
      <c r="I58" s="1"/>
      <c r="J58" s="1"/>
      <c r="K58" s="1"/>
      <c r="L58" s="1"/>
      <c r="M58" s="1"/>
      <c r="N58" s="1"/>
      <c r="O58" s="3"/>
      <c r="P58" s="3"/>
      <c r="Q58" s="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</row>
    <row r="59" spans="1:36" ht="12.75" customHeight="1" x14ac:dyDescent="0.15">
      <c r="A59" s="1"/>
      <c r="H59" s="1"/>
      <c r="I59" s="1"/>
      <c r="J59" s="1"/>
      <c r="K59" s="1"/>
      <c r="L59" s="1"/>
      <c r="M59" s="1"/>
      <c r="N59" s="1"/>
      <c r="O59" s="3"/>
      <c r="P59" s="3"/>
      <c r="Q59" s="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</row>
    <row r="60" spans="1:36" ht="15.75" customHeight="1" x14ac:dyDescent="0.15">
      <c r="A60" s="1"/>
      <c r="H60" s="1"/>
      <c r="I60" s="1"/>
      <c r="J60" s="1"/>
      <c r="K60" s="1"/>
      <c r="L60" s="1"/>
      <c r="M60" s="1"/>
      <c r="N60" s="1"/>
      <c r="O60" s="3"/>
      <c r="P60" s="3"/>
      <c r="Q60" s="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</row>
    <row r="61" spans="1:36" ht="12.75" customHeight="1" x14ac:dyDescent="0.15">
      <c r="A61" s="1"/>
      <c r="H61" s="1"/>
      <c r="I61" s="1"/>
      <c r="J61" s="1"/>
      <c r="K61" s="1"/>
      <c r="L61" s="1"/>
      <c r="M61" s="1"/>
      <c r="N61" s="1"/>
      <c r="O61" s="3"/>
      <c r="P61" s="3"/>
      <c r="Q61" s="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</row>
    <row r="62" spans="1:36" ht="12.75" customHeight="1" x14ac:dyDescent="0.15">
      <c r="A62" s="1"/>
      <c r="H62" s="1"/>
      <c r="I62" s="1"/>
      <c r="J62" s="1"/>
      <c r="K62" s="1"/>
      <c r="L62" s="1"/>
      <c r="M62" s="1"/>
      <c r="N62" s="1"/>
      <c r="O62" s="3"/>
      <c r="P62" s="3"/>
      <c r="Q62" s="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</row>
    <row r="63" spans="1:36" ht="12.75" customHeight="1" x14ac:dyDescent="0.15">
      <c r="A63" s="1"/>
      <c r="H63" s="1"/>
      <c r="I63" s="1"/>
      <c r="J63" s="1"/>
      <c r="K63" s="1"/>
      <c r="L63" s="1"/>
      <c r="M63" s="1"/>
      <c r="N63" s="1"/>
      <c r="O63" s="3"/>
      <c r="P63" s="3"/>
      <c r="Q63" s="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1:36" ht="12.75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3"/>
      <c r="P64" s="3"/>
      <c r="Q64" s="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</row>
    <row r="65" spans="1:36" ht="12.75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3"/>
      <c r="P65" s="3"/>
      <c r="Q65" s="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</row>
    <row r="66" spans="1:36" ht="12.7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3"/>
      <c r="P66" s="3"/>
      <c r="Q66" s="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</row>
    <row r="67" spans="1:36" ht="12.75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3"/>
      <c r="P67" s="3"/>
      <c r="Q67" s="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spans="1:36" ht="12.7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3"/>
      <c r="P68" s="3"/>
      <c r="Q68" s="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1:36" ht="12.7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3"/>
      <c r="P69" s="3"/>
      <c r="Q69" s="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</row>
    <row r="70" spans="1:36" ht="12.7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3"/>
      <c r="P70" s="3"/>
      <c r="Q70" s="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 ht="12.7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3"/>
      <c r="P71" s="3"/>
      <c r="Q71" s="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spans="1:36" ht="12.7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3"/>
      <c r="P72" s="3"/>
      <c r="Q72" s="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</row>
    <row r="73" spans="1:36" ht="12.7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3"/>
      <c r="P73" s="3"/>
      <c r="Q73" s="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</row>
    <row r="74" spans="1:36" ht="12.7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3"/>
      <c r="P74" s="3"/>
      <c r="Q74" s="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</row>
    <row r="75" spans="1:36" ht="12.7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3"/>
      <c r="P75" s="3"/>
      <c r="Q75" s="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</row>
    <row r="76" spans="1:36" ht="12.7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3"/>
      <c r="P76" s="3"/>
      <c r="Q76" s="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</row>
    <row r="77" spans="1:36" ht="12.7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3"/>
      <c r="P77" s="3"/>
      <c r="Q77" s="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spans="1:36" ht="12.7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3"/>
      <c r="P78" s="3"/>
      <c r="Q78" s="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spans="1:36" ht="12.7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3"/>
      <c r="P79" s="3"/>
      <c r="Q79" s="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1:36" ht="12.7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3"/>
      <c r="P80" s="3"/>
      <c r="Q80" s="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1:36" ht="12.7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3"/>
      <c r="P81" s="3"/>
      <c r="Q81" s="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1:36" ht="12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3"/>
      <c r="P82" s="3"/>
      <c r="Q82" s="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ht="12.7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3"/>
      <c r="P83" s="3"/>
      <c r="Q83" s="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:36" ht="12.7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3"/>
      <c r="P84" s="3"/>
      <c r="Q84" s="3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 ht="12.7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3"/>
      <c r="P85" s="3"/>
      <c r="Q85" s="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 ht="12.7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3"/>
      <c r="P86" s="3"/>
      <c r="Q86" s="3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1:36" ht="12.7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3"/>
      <c r="P87" s="3"/>
      <c r="Q87" s="3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  <row r="88" spans="1:36" ht="12.7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3"/>
      <c r="P88" s="3"/>
      <c r="Q88" s="3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</row>
    <row r="89" spans="1:36" ht="12.7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3"/>
      <c r="P89" s="3"/>
      <c r="Q89" s="3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</row>
    <row r="90" spans="1:36" ht="12.7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3"/>
      <c r="P90" s="3"/>
      <c r="Q90" s="3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</row>
    <row r="91" spans="1:36" ht="12.7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3"/>
      <c r="P91" s="3"/>
      <c r="Q91" s="3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</row>
    <row r="92" spans="1:36" ht="12.7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3"/>
      <c r="P92" s="3"/>
      <c r="Q92" s="3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</row>
    <row r="93" spans="1:36" ht="12.7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3"/>
      <c r="P93" s="3"/>
      <c r="Q93" s="3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</row>
    <row r="94" spans="1:36" ht="12.7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3"/>
      <c r="P94" s="3"/>
      <c r="Q94" s="3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</row>
    <row r="95" spans="1:36" ht="12.7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3"/>
      <c r="P95" s="3"/>
      <c r="Q95" s="3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</row>
    <row r="96" spans="1:36" ht="12.7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3"/>
      <c r="P96" s="3"/>
      <c r="Q96" s="3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</row>
    <row r="97" spans="1:36" ht="12.7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3"/>
      <c r="P97" s="3"/>
      <c r="Q97" s="3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</row>
    <row r="98" spans="1:36" ht="12.7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3"/>
      <c r="P98" s="3"/>
      <c r="Q98" s="3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</row>
    <row r="99" spans="1:36" ht="12.7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3"/>
      <c r="P99" s="3"/>
      <c r="Q99" s="3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</row>
    <row r="100" spans="1:36" ht="12.7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3"/>
      <c r="P100" s="3"/>
      <c r="Q100" s="3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</row>
    <row r="101" spans="1:36" ht="12.7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3"/>
      <c r="P101" s="3"/>
      <c r="Q101" s="3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</row>
    <row r="102" spans="1:36" ht="12.7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3"/>
      <c r="P102" s="3"/>
      <c r="Q102" s="3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</row>
    <row r="103" spans="1:36" ht="12.75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3"/>
      <c r="P103" s="3"/>
      <c r="Q103" s="3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</row>
    <row r="104" spans="1:36" ht="12.75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3"/>
      <c r="P104" s="3"/>
      <c r="Q104" s="3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</row>
    <row r="105" spans="1:36" ht="12.75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3"/>
      <c r="P105" s="3"/>
      <c r="Q105" s="3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</row>
    <row r="106" spans="1:36" ht="12.75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3"/>
      <c r="P106" s="3"/>
      <c r="Q106" s="3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</row>
    <row r="107" spans="1:36" ht="12.75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3"/>
      <c r="P107" s="3"/>
      <c r="Q107" s="3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</row>
    <row r="108" spans="1:36" ht="12.75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3"/>
      <c r="P108" s="3"/>
      <c r="Q108" s="3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</row>
    <row r="109" spans="1:36" ht="12.75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3"/>
      <c r="P109" s="3"/>
      <c r="Q109" s="3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</row>
    <row r="110" spans="1:36" ht="12.75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3"/>
      <c r="P110" s="3"/>
      <c r="Q110" s="3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</row>
    <row r="111" spans="1:36" ht="12.75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3"/>
      <c r="P111" s="3"/>
      <c r="Q111" s="3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</row>
    <row r="112" spans="1:36" ht="12.75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3"/>
      <c r="P112" s="3"/>
      <c r="Q112" s="3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</row>
    <row r="113" spans="1:36" ht="12.75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3"/>
      <c r="P113" s="3"/>
      <c r="Q113" s="3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</row>
    <row r="114" spans="1:36" ht="12.75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3"/>
      <c r="P114" s="3"/>
      <c r="Q114" s="3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</row>
    <row r="115" spans="1:36" ht="12.75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3"/>
      <c r="P115" s="3"/>
      <c r="Q115" s="3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</row>
    <row r="116" spans="1:36" ht="12.75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3"/>
      <c r="P116" s="3"/>
      <c r="Q116" s="3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</row>
    <row r="117" spans="1:36" ht="12.75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3"/>
      <c r="P117" s="3"/>
      <c r="Q117" s="3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</row>
    <row r="118" spans="1:36" ht="12.75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3"/>
      <c r="P118" s="3"/>
      <c r="Q118" s="3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</row>
    <row r="119" spans="1:36" ht="12.75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3"/>
      <c r="P119" s="3"/>
      <c r="Q119" s="3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</row>
    <row r="120" spans="1:36" ht="12.75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3"/>
      <c r="P120" s="3"/>
      <c r="Q120" s="3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</row>
    <row r="121" spans="1:36" ht="12.75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3"/>
      <c r="P121" s="3"/>
      <c r="Q121" s="3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</row>
    <row r="122" spans="1:36" ht="12.75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3"/>
      <c r="P122" s="3"/>
      <c r="Q122" s="3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</row>
    <row r="123" spans="1:36" ht="12.75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3"/>
      <c r="P123" s="3"/>
      <c r="Q123" s="3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</row>
    <row r="124" spans="1:36" ht="12.75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3"/>
      <c r="P124" s="3"/>
      <c r="Q124" s="3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</row>
    <row r="125" spans="1:36" ht="12.75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3"/>
      <c r="P125" s="3"/>
      <c r="Q125" s="3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</row>
    <row r="126" spans="1:36" ht="12.75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3"/>
      <c r="P126" s="3"/>
      <c r="Q126" s="3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</row>
    <row r="127" spans="1:36" ht="12.75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3"/>
      <c r="P127" s="3"/>
      <c r="Q127" s="3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</row>
    <row r="128" spans="1:36" ht="12.75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3"/>
      <c r="P128" s="3"/>
      <c r="Q128" s="3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</row>
    <row r="129" spans="1:36" ht="12.75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3"/>
      <c r="P129" s="3"/>
      <c r="Q129" s="3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</row>
    <row r="130" spans="1:36" ht="12.75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3"/>
      <c r="P130" s="3"/>
      <c r="Q130" s="3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</row>
    <row r="131" spans="1:36" ht="12.75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3"/>
      <c r="P131" s="3"/>
      <c r="Q131" s="3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</row>
    <row r="132" spans="1:36" ht="12.75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3"/>
      <c r="P132" s="3"/>
      <c r="Q132" s="3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</row>
    <row r="133" spans="1:36" ht="12.75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3"/>
      <c r="P133" s="3"/>
      <c r="Q133" s="3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</row>
    <row r="134" spans="1:36" ht="12.75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3"/>
      <c r="P134" s="3"/>
      <c r="Q134" s="3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</row>
    <row r="135" spans="1:36" ht="12.75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3"/>
      <c r="P135" s="3"/>
      <c r="Q135" s="3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</row>
    <row r="136" spans="1:36" ht="12.75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3"/>
      <c r="P136" s="3"/>
      <c r="Q136" s="3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</row>
    <row r="137" spans="1:36" ht="12.75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3"/>
      <c r="P137" s="3"/>
      <c r="Q137" s="3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</row>
    <row r="138" spans="1:36" ht="12.75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3"/>
      <c r="P138" s="3"/>
      <c r="Q138" s="3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</row>
    <row r="139" spans="1:36" ht="12.75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3"/>
      <c r="P139" s="3"/>
      <c r="Q139" s="3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</row>
    <row r="140" spans="1:36" ht="12.75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3"/>
      <c r="P140" s="3"/>
      <c r="Q140" s="3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</row>
    <row r="141" spans="1:36" ht="12.75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3"/>
      <c r="P141" s="3"/>
      <c r="Q141" s="3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</row>
    <row r="142" spans="1:36" ht="12.75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3"/>
      <c r="P142" s="3"/>
      <c r="Q142" s="3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</row>
    <row r="143" spans="1:36" ht="12.75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3"/>
      <c r="P143" s="3"/>
      <c r="Q143" s="3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</row>
    <row r="144" spans="1:36" ht="12.75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3"/>
      <c r="P144" s="3"/>
      <c r="Q144" s="3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</row>
    <row r="145" spans="1:36" ht="12.75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3"/>
      <c r="P145" s="3"/>
      <c r="Q145" s="3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</row>
    <row r="146" spans="1:36" ht="12.75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3"/>
      <c r="P146" s="3"/>
      <c r="Q146" s="3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</row>
    <row r="147" spans="1:36" ht="12.75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3"/>
      <c r="P147" s="3"/>
      <c r="Q147" s="3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</row>
    <row r="148" spans="1:36" ht="12.75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3"/>
      <c r="P148" s="3"/>
      <c r="Q148" s="3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</row>
    <row r="149" spans="1:36" ht="12.75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3"/>
      <c r="P149" s="3"/>
      <c r="Q149" s="3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</row>
    <row r="150" spans="1:36" ht="12.75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3"/>
      <c r="P150" s="3"/>
      <c r="Q150" s="3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</row>
    <row r="151" spans="1:36" ht="12.75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3"/>
      <c r="P151" s="3"/>
      <c r="Q151" s="3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</row>
    <row r="152" spans="1:36" ht="12.75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3"/>
      <c r="P152" s="3"/>
      <c r="Q152" s="3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</row>
    <row r="153" spans="1:36" ht="12.75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3"/>
      <c r="P153" s="3"/>
      <c r="Q153" s="3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</row>
    <row r="154" spans="1:36" ht="12.75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3"/>
      <c r="P154" s="3"/>
      <c r="Q154" s="3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</row>
    <row r="155" spans="1:36" ht="12.75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3"/>
      <c r="P155" s="3"/>
      <c r="Q155" s="3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</row>
    <row r="156" spans="1:36" ht="12.75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3"/>
      <c r="P156" s="3"/>
      <c r="Q156" s="3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</row>
    <row r="157" spans="1:36" ht="12.75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3"/>
      <c r="P157" s="3"/>
      <c r="Q157" s="3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</row>
    <row r="158" spans="1:36" ht="12.75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3"/>
      <c r="P158" s="3"/>
      <c r="Q158" s="3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</row>
    <row r="159" spans="1:36" ht="12.75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3"/>
      <c r="P159" s="3"/>
      <c r="Q159" s="3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</row>
    <row r="160" spans="1:36" ht="12.75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3"/>
      <c r="P160" s="3"/>
      <c r="Q160" s="3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</row>
    <row r="161" spans="1:36" ht="12.75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3"/>
      <c r="P161" s="3"/>
      <c r="Q161" s="3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</row>
    <row r="162" spans="1:36" ht="12.75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3"/>
      <c r="P162" s="3"/>
      <c r="Q162" s="3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</row>
    <row r="163" spans="1:36" ht="12.75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3"/>
      <c r="P163" s="3"/>
      <c r="Q163" s="3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</row>
    <row r="164" spans="1:36" ht="12.75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3"/>
      <c r="P164" s="3"/>
      <c r="Q164" s="3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</row>
    <row r="165" spans="1:36" ht="12.75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3"/>
      <c r="P165" s="3"/>
      <c r="Q165" s="3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</row>
    <row r="166" spans="1:36" ht="12.75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3"/>
      <c r="P166" s="3"/>
      <c r="Q166" s="3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</row>
    <row r="167" spans="1:36" ht="12.75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3"/>
      <c r="P167" s="3"/>
      <c r="Q167" s="3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</row>
    <row r="168" spans="1:36" ht="12.75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3"/>
      <c r="P168" s="3"/>
      <c r="Q168" s="3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</row>
    <row r="169" spans="1:36" ht="12.75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3"/>
      <c r="P169" s="3"/>
      <c r="Q169" s="3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</row>
    <row r="170" spans="1:36" ht="12.75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3"/>
      <c r="P170" s="3"/>
      <c r="Q170" s="3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</row>
    <row r="171" spans="1:36" ht="12.75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3"/>
      <c r="P171" s="3"/>
      <c r="Q171" s="3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</row>
    <row r="172" spans="1:36" ht="12.75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3"/>
      <c r="P172" s="3"/>
      <c r="Q172" s="3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</row>
    <row r="173" spans="1:36" ht="12.75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3"/>
      <c r="P173" s="3"/>
      <c r="Q173" s="3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</row>
    <row r="174" spans="1:36" ht="12.75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3"/>
      <c r="P174" s="3"/>
      <c r="Q174" s="3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</row>
    <row r="175" spans="1:36" ht="12.75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3"/>
      <c r="P175" s="3"/>
      <c r="Q175" s="3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</row>
    <row r="176" spans="1:36" ht="12.75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3"/>
      <c r="P176" s="3"/>
      <c r="Q176" s="3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</row>
    <row r="177" spans="1:36" ht="12.75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3"/>
      <c r="P177" s="3"/>
      <c r="Q177" s="3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</row>
    <row r="178" spans="1:36" ht="12.75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3"/>
      <c r="P178" s="3"/>
      <c r="Q178" s="3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</row>
    <row r="179" spans="1:36" ht="12.75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3"/>
      <c r="P179" s="3"/>
      <c r="Q179" s="3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</row>
    <row r="180" spans="1:36" ht="12.75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3"/>
      <c r="P180" s="3"/>
      <c r="Q180" s="3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</row>
    <row r="181" spans="1:36" ht="12.75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3"/>
      <c r="P181" s="3"/>
      <c r="Q181" s="3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</row>
    <row r="182" spans="1:36" ht="12.75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3"/>
      <c r="P182" s="3"/>
      <c r="Q182" s="3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</row>
    <row r="183" spans="1:36" ht="12.75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3"/>
      <c r="P183" s="3"/>
      <c r="Q183" s="3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</row>
    <row r="184" spans="1:36" ht="12.75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3"/>
      <c r="P184" s="3"/>
      <c r="Q184" s="3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</row>
    <row r="185" spans="1:36" ht="12.75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3"/>
      <c r="P185" s="3"/>
      <c r="Q185" s="3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</row>
    <row r="186" spans="1:36" ht="12.75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3"/>
      <c r="P186" s="3"/>
      <c r="Q186" s="3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</row>
    <row r="187" spans="1:36" ht="12.75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3"/>
      <c r="P187" s="3"/>
      <c r="Q187" s="3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</row>
    <row r="188" spans="1:36" ht="12.75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3"/>
      <c r="P188" s="3"/>
      <c r="Q188" s="3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</row>
    <row r="189" spans="1:36" ht="12.75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3"/>
      <c r="P189" s="3"/>
      <c r="Q189" s="3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</row>
    <row r="190" spans="1:36" ht="12.75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3"/>
      <c r="P190" s="3"/>
      <c r="Q190" s="3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</row>
    <row r="191" spans="1:36" ht="12.75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3"/>
      <c r="P191" s="3"/>
      <c r="Q191" s="3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</row>
    <row r="192" spans="1:36" ht="12.75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3"/>
      <c r="P192" s="3"/>
      <c r="Q192" s="3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</row>
    <row r="193" spans="1:36" ht="12.75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3"/>
      <c r="P193" s="3"/>
      <c r="Q193" s="3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</row>
    <row r="194" spans="1:36" ht="12.75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3"/>
      <c r="P194" s="3"/>
      <c r="Q194" s="3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</row>
    <row r="195" spans="1:36" ht="12.75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3"/>
      <c r="P195" s="3"/>
      <c r="Q195" s="3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</row>
    <row r="196" spans="1:36" ht="12.75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3"/>
      <c r="P196" s="3"/>
      <c r="Q196" s="3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</row>
    <row r="197" spans="1:36" ht="12.75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3"/>
      <c r="P197" s="3"/>
      <c r="Q197" s="3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</row>
    <row r="198" spans="1:36" ht="12.75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3"/>
      <c r="P198" s="3"/>
      <c r="Q198" s="3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</row>
    <row r="199" spans="1:36" ht="12.75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3"/>
      <c r="P199" s="3"/>
      <c r="Q199" s="3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</row>
    <row r="200" spans="1:36" ht="12.75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3"/>
      <c r="P200" s="3"/>
      <c r="Q200" s="3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</row>
    <row r="201" spans="1:36" ht="12.75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3"/>
      <c r="P201" s="3"/>
      <c r="Q201" s="3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</row>
    <row r="202" spans="1:36" ht="12.75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3"/>
      <c r="P202" s="3"/>
      <c r="Q202" s="3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</row>
    <row r="203" spans="1:36" ht="12.75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3"/>
      <c r="P203" s="3"/>
      <c r="Q203" s="3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</row>
    <row r="204" spans="1:36" ht="12.75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3"/>
      <c r="P204" s="3"/>
      <c r="Q204" s="3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</row>
    <row r="205" spans="1:36" ht="12.75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3"/>
      <c r="P205" s="3"/>
      <c r="Q205" s="3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</row>
    <row r="206" spans="1:36" ht="12.75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3"/>
      <c r="P206" s="3"/>
      <c r="Q206" s="3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</row>
    <row r="207" spans="1:36" ht="12.75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3"/>
      <c r="P207" s="3"/>
      <c r="Q207" s="3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</row>
    <row r="208" spans="1:36" ht="12.75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3"/>
      <c r="P208" s="3"/>
      <c r="Q208" s="3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</row>
    <row r="209" spans="1:36" ht="12.75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3"/>
      <c r="P209" s="3"/>
      <c r="Q209" s="3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</row>
    <row r="210" spans="1:36" ht="12.75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3"/>
      <c r="P210" s="3"/>
      <c r="Q210" s="3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</row>
    <row r="211" spans="1:36" ht="12.75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3"/>
      <c r="P211" s="3"/>
      <c r="Q211" s="3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</row>
    <row r="212" spans="1:36" ht="12.75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3"/>
      <c r="P212" s="3"/>
      <c r="Q212" s="3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</row>
    <row r="213" spans="1:36" ht="12.75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3"/>
      <c r="P213" s="3"/>
      <c r="Q213" s="3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</row>
    <row r="214" spans="1:36" ht="12.75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3"/>
      <c r="P214" s="3"/>
      <c r="Q214" s="3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</row>
    <row r="215" spans="1:36" ht="12.7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3"/>
      <c r="P215" s="3"/>
      <c r="Q215" s="3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</row>
    <row r="216" spans="1:36" ht="12.7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3"/>
      <c r="P216" s="3"/>
      <c r="Q216" s="3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</row>
    <row r="217" spans="1:36" ht="12.7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3"/>
      <c r="P217" s="3"/>
      <c r="Q217" s="3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</row>
    <row r="218" spans="1:36" ht="12.7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3"/>
      <c r="P218" s="3"/>
      <c r="Q218" s="3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</row>
    <row r="219" spans="1:36" ht="12.7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3"/>
      <c r="P219" s="3"/>
      <c r="Q219" s="3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</row>
    <row r="220" spans="1:36" ht="12.7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3"/>
      <c r="P220" s="3"/>
      <c r="Q220" s="3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</row>
    <row r="221" spans="1:36" ht="12.7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3"/>
      <c r="P221" s="3"/>
      <c r="Q221" s="3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</row>
    <row r="222" spans="1:36" ht="12.7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3"/>
      <c r="P222" s="3"/>
      <c r="Q222" s="3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</row>
    <row r="223" spans="1:36" ht="12.7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3"/>
      <c r="P223" s="3"/>
      <c r="Q223" s="3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</row>
    <row r="224" spans="1:36" ht="12.7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3"/>
      <c r="P224" s="3"/>
      <c r="Q224" s="3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</row>
    <row r="225" spans="1:36" ht="12.7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3"/>
      <c r="P225" s="3"/>
      <c r="Q225" s="3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</row>
    <row r="226" spans="1:36" ht="12.7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3"/>
      <c r="P226" s="3"/>
      <c r="Q226" s="3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</row>
    <row r="227" spans="1:36" ht="12.7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3"/>
      <c r="P227" s="3"/>
      <c r="Q227" s="3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</row>
    <row r="228" spans="1:36" ht="12.7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3"/>
      <c r="P228" s="3"/>
      <c r="Q228" s="3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</row>
    <row r="229" spans="1:36" ht="12.7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3"/>
      <c r="P229" s="3"/>
      <c r="Q229" s="3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</row>
    <row r="230" spans="1:36" ht="12.7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3"/>
      <c r="P230" s="3"/>
      <c r="Q230" s="3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</row>
    <row r="231" spans="1:36" ht="12.7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3"/>
      <c r="P231" s="3"/>
      <c r="Q231" s="3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</row>
    <row r="232" spans="1:36" ht="12.7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3"/>
      <c r="P232" s="3"/>
      <c r="Q232" s="3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</row>
    <row r="233" spans="1:36" ht="12.7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3"/>
      <c r="P233" s="3"/>
      <c r="Q233" s="3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</row>
    <row r="234" spans="1:36" ht="12.7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3"/>
      <c r="P234" s="3"/>
      <c r="Q234" s="3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</row>
    <row r="235" spans="1:36" ht="12.7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3"/>
      <c r="P235" s="3"/>
      <c r="Q235" s="3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</row>
    <row r="236" spans="1:36" ht="12.7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3"/>
      <c r="P236" s="3"/>
      <c r="Q236" s="3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</row>
    <row r="237" spans="1:36" ht="12.7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3"/>
      <c r="P237" s="3"/>
      <c r="Q237" s="3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</row>
    <row r="238" spans="1:36" ht="12.7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3"/>
      <c r="P238" s="3"/>
      <c r="Q238" s="3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</row>
    <row r="239" spans="1:36" ht="12.7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3"/>
      <c r="P239" s="3"/>
      <c r="Q239" s="3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</row>
    <row r="240" spans="1:36" ht="12.7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3"/>
      <c r="P240" s="3"/>
      <c r="Q240" s="3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</row>
    <row r="241" spans="1:36" ht="12.7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3"/>
      <c r="P241" s="3"/>
      <c r="Q241" s="3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</row>
    <row r="242" spans="1:36" ht="12.75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3"/>
      <c r="P242" s="3"/>
      <c r="Q242" s="3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</row>
    <row r="243" spans="1:36" ht="12.7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3"/>
      <c r="P243" s="3"/>
      <c r="Q243" s="3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</row>
    <row r="244" spans="1:36" ht="12.7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3"/>
      <c r="P244" s="3"/>
      <c r="Q244" s="3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</row>
    <row r="245" spans="1:36" ht="12.75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3"/>
      <c r="P245" s="3"/>
      <c r="Q245" s="3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</row>
    <row r="246" spans="1:36" ht="12.7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3"/>
      <c r="P246" s="3"/>
      <c r="Q246" s="3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</row>
    <row r="247" spans="1:36" ht="12.7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3"/>
      <c r="P247" s="3"/>
      <c r="Q247" s="3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</row>
    <row r="248" spans="1:36" ht="12.7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3"/>
      <c r="P248" s="3"/>
      <c r="Q248" s="3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</row>
    <row r="249" spans="1:36" ht="12.7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3"/>
      <c r="P249" s="3"/>
      <c r="Q249" s="3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</row>
    <row r="250" spans="1:36" ht="12.7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3"/>
      <c r="P250" s="3"/>
      <c r="Q250" s="3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</row>
    <row r="251" spans="1:36" ht="15.75" customHeight="1" x14ac:dyDescent="0.15"/>
    <row r="252" spans="1:36" ht="15.75" customHeight="1" x14ac:dyDescent="0.15"/>
    <row r="253" spans="1:36" ht="15.75" customHeight="1" x14ac:dyDescent="0.15"/>
    <row r="254" spans="1:36" ht="15.75" customHeight="1" x14ac:dyDescent="0.15"/>
    <row r="255" spans="1:36" ht="15.75" customHeight="1" x14ac:dyDescent="0.15"/>
    <row r="256" spans="1:3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">
    <mergeCell ref="B4:C4"/>
  </mergeCells>
  <pageMargins left="0.7" right="0.7" top="0.75" bottom="0.75" header="0" footer="0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007"/>
  <sheetViews>
    <sheetView showGridLines="0" topLeftCell="A13" workbookViewId="0">
      <selection activeCell="B3" sqref="B3"/>
    </sheetView>
  </sheetViews>
  <sheetFormatPr baseColWidth="10" defaultColWidth="12.5" defaultRowHeight="15" customHeight="1" x14ac:dyDescent="0.15"/>
  <cols>
    <col min="1" max="1" width="2" customWidth="1"/>
    <col min="2" max="2" width="29.83203125" style="25" customWidth="1"/>
    <col min="3" max="3" width="2" customWidth="1"/>
    <col min="4" max="4" width="25.83203125" customWidth="1"/>
    <col min="5" max="5" width="1.83203125" customWidth="1"/>
    <col min="6" max="6" width="30.83203125" style="25" customWidth="1"/>
    <col min="7" max="7" width="1.83203125" customWidth="1"/>
    <col min="8" max="8" width="33.33203125" customWidth="1"/>
    <col min="9" max="9" width="2" customWidth="1"/>
    <col min="10" max="10" width="25.5" customWidth="1"/>
    <col min="11" max="11" width="2.33203125" customWidth="1"/>
    <col min="12" max="28" width="7.5" customWidth="1"/>
  </cols>
  <sheetData>
    <row r="1" spans="1:28" ht="15.75" customHeight="1" x14ac:dyDescent="0.2">
      <c r="A1" s="2"/>
      <c r="B1" s="66" t="s">
        <v>38</v>
      </c>
      <c r="C1" s="2"/>
      <c r="D1" s="53" t="s">
        <v>39</v>
      </c>
      <c r="E1" s="2"/>
      <c r="F1" s="61" t="s">
        <v>62</v>
      </c>
      <c r="G1" s="2"/>
      <c r="H1" s="8" t="s">
        <v>40</v>
      </c>
      <c r="I1" s="2"/>
      <c r="J1" s="8" t="s">
        <v>41</v>
      </c>
    </row>
    <row r="2" spans="1:28" ht="42.75" customHeight="1" x14ac:dyDescent="0.2">
      <c r="A2" s="9"/>
      <c r="B2" s="67" t="s">
        <v>58</v>
      </c>
      <c r="C2" s="9"/>
      <c r="D2" s="161" t="s">
        <v>65</v>
      </c>
      <c r="E2" s="9"/>
      <c r="F2" s="73" t="s">
        <v>79</v>
      </c>
      <c r="G2" s="9"/>
      <c r="H2" s="10" t="s">
        <v>8</v>
      </c>
      <c r="I2" s="9"/>
      <c r="J2" s="10" t="s">
        <v>7</v>
      </c>
      <c r="K2" s="9"/>
      <c r="L2" s="9"/>
      <c r="M2" s="11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</row>
    <row r="3" spans="1:28" ht="56" x14ac:dyDescent="0.2">
      <c r="A3" s="9"/>
      <c r="B3" s="17" t="s">
        <v>21</v>
      </c>
      <c r="C3" s="9"/>
      <c r="D3" s="162"/>
      <c r="E3" s="9"/>
      <c r="F3" s="73" t="s">
        <v>80</v>
      </c>
      <c r="G3" s="9"/>
      <c r="H3" s="13" t="s">
        <v>11</v>
      </c>
      <c r="I3" s="9"/>
      <c r="J3" s="14" t="s">
        <v>18</v>
      </c>
      <c r="K3" s="9"/>
      <c r="L3" s="9"/>
      <c r="M3" s="11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t="67.5" customHeight="1" x14ac:dyDescent="0.2">
      <c r="A4" s="9"/>
      <c r="B4" s="15" t="s">
        <v>34</v>
      </c>
      <c r="C4" s="9"/>
      <c r="D4" s="161" t="s">
        <v>66</v>
      </c>
      <c r="E4" s="9"/>
      <c r="F4" s="73" t="s">
        <v>81</v>
      </c>
      <c r="G4" s="9"/>
      <c r="H4" s="10" t="s">
        <v>15</v>
      </c>
      <c r="I4" s="9"/>
      <c r="J4" s="16" t="s">
        <v>37</v>
      </c>
      <c r="K4" s="9"/>
      <c r="L4" s="9"/>
      <c r="M4" s="11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</row>
    <row r="5" spans="1:28" ht="70.5" customHeight="1" x14ac:dyDescent="0.2">
      <c r="A5" s="9"/>
      <c r="B5" s="68" t="s">
        <v>63</v>
      </c>
      <c r="C5" s="56"/>
      <c r="D5" s="162"/>
      <c r="E5" s="56"/>
      <c r="F5" s="73" t="s">
        <v>82</v>
      </c>
      <c r="G5" s="56"/>
      <c r="H5" s="57" t="s">
        <v>17</v>
      </c>
      <c r="I5" s="56"/>
      <c r="J5" s="57"/>
      <c r="K5" s="9"/>
      <c r="L5" s="9"/>
      <c r="M5" s="11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28" ht="63.75" customHeight="1" x14ac:dyDescent="0.2">
      <c r="A6" s="9"/>
      <c r="B6" s="69" t="s">
        <v>64</v>
      </c>
      <c r="C6" s="9"/>
      <c r="D6" s="161" t="s">
        <v>67</v>
      </c>
      <c r="E6" s="9"/>
      <c r="F6" s="73" t="s">
        <v>83</v>
      </c>
      <c r="G6" s="9"/>
      <c r="H6" s="10" t="s">
        <v>42</v>
      </c>
      <c r="I6" s="9"/>
      <c r="J6" s="10"/>
      <c r="K6" s="9"/>
      <c r="L6" s="9"/>
      <c r="M6" s="11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76.5" customHeight="1" x14ac:dyDescent="0.2">
      <c r="A7" s="9"/>
      <c r="B7" s="18"/>
      <c r="C7" s="9"/>
      <c r="D7" s="162"/>
      <c r="E7" s="9"/>
      <c r="F7" s="73" t="s">
        <v>84</v>
      </c>
      <c r="G7" s="9"/>
      <c r="H7" s="13" t="s">
        <v>35</v>
      </c>
      <c r="I7" s="9"/>
      <c r="J7" s="13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8" ht="51" customHeight="1" x14ac:dyDescent="0.2">
      <c r="A8" s="9"/>
      <c r="B8" s="15"/>
      <c r="C8" s="9"/>
      <c r="D8" s="162"/>
      <c r="E8" s="9"/>
      <c r="F8" s="73" t="s">
        <v>106</v>
      </c>
      <c r="G8" s="9"/>
      <c r="H8" s="10" t="s">
        <v>29</v>
      </c>
      <c r="I8" s="9"/>
      <c r="J8" s="10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28" ht="48" customHeight="1" x14ac:dyDescent="0.2">
      <c r="A9" s="9"/>
      <c r="B9" s="12"/>
      <c r="C9" s="9"/>
      <c r="D9" s="162"/>
      <c r="E9" s="9"/>
      <c r="F9" s="73" t="s">
        <v>85</v>
      </c>
      <c r="G9" s="9"/>
      <c r="H9" s="13" t="s">
        <v>13</v>
      </c>
      <c r="I9" s="9"/>
      <c r="J9" s="13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28" ht="51" customHeight="1" x14ac:dyDescent="0.2">
      <c r="A10" s="9"/>
      <c r="B10" s="15"/>
      <c r="C10" s="9"/>
      <c r="D10" s="161" t="s">
        <v>68</v>
      </c>
      <c r="E10" s="9"/>
      <c r="F10" s="73" t="s">
        <v>86</v>
      </c>
      <c r="G10" s="9"/>
      <c r="H10" s="9" t="s">
        <v>43</v>
      </c>
      <c r="I10" s="9"/>
      <c r="J10" s="10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 ht="42.75" customHeight="1" x14ac:dyDescent="0.2">
      <c r="A11" s="9"/>
      <c r="B11" s="68"/>
      <c r="C11" s="9"/>
      <c r="D11" s="162"/>
      <c r="E11" s="9"/>
      <c r="F11" s="73" t="s">
        <v>87</v>
      </c>
      <c r="G11" s="9"/>
      <c r="H11" s="20" t="s">
        <v>44</v>
      </c>
      <c r="I11" s="9"/>
      <c r="J11" s="1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1:28" ht="49.5" customHeight="1" x14ac:dyDescent="0.2">
      <c r="A12" s="9"/>
      <c r="B12" s="15"/>
      <c r="C12" s="9"/>
      <c r="D12" s="161" t="s">
        <v>69</v>
      </c>
      <c r="E12" s="9"/>
      <c r="F12" s="73" t="s">
        <v>88</v>
      </c>
      <c r="G12" s="9"/>
      <c r="H12" s="21" t="s">
        <v>45</v>
      </c>
      <c r="I12" s="9"/>
      <c r="J12" s="10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spans="1:28" ht="75" customHeight="1" x14ac:dyDescent="0.2">
      <c r="A13" s="9"/>
      <c r="B13" s="68"/>
      <c r="C13" s="9"/>
      <c r="D13" s="162"/>
      <c r="E13" s="9"/>
      <c r="F13" s="73" t="s">
        <v>89</v>
      </c>
      <c r="G13" s="9"/>
      <c r="H13" s="19"/>
      <c r="I13" s="9"/>
      <c r="J13" s="1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1:28" ht="51" customHeight="1" x14ac:dyDescent="0.2">
      <c r="A14" s="9"/>
      <c r="B14" s="70"/>
      <c r="C14" s="55"/>
      <c r="D14" s="162"/>
      <c r="E14" s="55"/>
      <c r="F14" s="73" t="s">
        <v>90</v>
      </c>
      <c r="G14" s="55"/>
      <c r="H14" s="54"/>
      <c r="I14" s="55"/>
      <c r="J14" s="54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</row>
    <row r="15" spans="1:28" ht="47.25" customHeight="1" x14ac:dyDescent="0.2">
      <c r="A15" s="9"/>
      <c r="B15" s="15"/>
      <c r="C15" s="9"/>
      <c r="D15" s="161" t="s">
        <v>70</v>
      </c>
      <c r="E15" s="9"/>
      <c r="F15" s="73" t="s">
        <v>91</v>
      </c>
      <c r="G15" s="9"/>
      <c r="H15" s="10"/>
      <c r="I15" s="9"/>
      <c r="J15" s="10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</row>
    <row r="16" spans="1:28" ht="51" customHeight="1" x14ac:dyDescent="0.2">
      <c r="A16" s="9"/>
      <c r="B16" s="68"/>
      <c r="C16" s="9"/>
      <c r="D16" s="162"/>
      <c r="E16" s="9"/>
      <c r="F16" s="73" t="s">
        <v>92</v>
      </c>
      <c r="G16" s="9"/>
      <c r="H16" s="19"/>
      <c r="I16" s="9"/>
      <c r="J16" s="1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spans="1:28" ht="60" customHeight="1" x14ac:dyDescent="0.2">
      <c r="A17" s="9"/>
      <c r="B17" s="15"/>
      <c r="C17" s="9"/>
      <c r="D17" s="162"/>
      <c r="E17" s="9"/>
      <c r="F17" s="73" t="s">
        <v>93</v>
      </c>
      <c r="G17" s="9"/>
      <c r="H17" s="10"/>
      <c r="I17" s="9"/>
      <c r="J17" s="10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spans="1:28" ht="65.25" customHeight="1" x14ac:dyDescent="0.2">
      <c r="A18" s="9"/>
      <c r="C18" s="9"/>
      <c r="D18" s="161" t="s">
        <v>71</v>
      </c>
      <c r="E18" s="9"/>
      <c r="F18" s="73" t="s">
        <v>94</v>
      </c>
      <c r="G18" s="9"/>
      <c r="H18" s="10"/>
      <c r="I18" s="9"/>
      <c r="J18" s="10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spans="1:28" ht="65.25" customHeight="1" x14ac:dyDescent="0.2">
      <c r="A19" s="9"/>
      <c r="B19" s="65"/>
      <c r="C19" s="9"/>
      <c r="D19" s="162"/>
      <c r="E19" s="9"/>
      <c r="F19" s="73" t="s">
        <v>95</v>
      </c>
      <c r="G19" s="9"/>
      <c r="H19" s="59"/>
      <c r="I19" s="9"/>
      <c r="J19" s="5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</row>
    <row r="20" spans="1:28" ht="65.25" customHeight="1" x14ac:dyDescent="0.2">
      <c r="A20" s="9"/>
      <c r="B20" s="65"/>
      <c r="C20" s="9"/>
      <c r="D20" s="161" t="s">
        <v>72</v>
      </c>
      <c r="E20" s="9"/>
      <c r="F20" s="73" t="s">
        <v>96</v>
      </c>
      <c r="G20" s="9"/>
      <c r="H20" s="59"/>
      <c r="I20" s="9"/>
      <c r="J20" s="5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</row>
    <row r="21" spans="1:28" ht="38.25" customHeight="1" x14ac:dyDescent="0.2">
      <c r="A21" s="9"/>
      <c r="B21" s="68"/>
      <c r="C21" s="9"/>
      <c r="D21" s="162"/>
      <c r="E21" s="9"/>
      <c r="F21" s="73" t="s">
        <v>97</v>
      </c>
      <c r="G21" s="9"/>
      <c r="H21" s="19"/>
      <c r="I21" s="9"/>
      <c r="J21" s="1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</row>
    <row r="22" spans="1:28" ht="38.25" customHeight="1" x14ac:dyDescent="0.2">
      <c r="A22" s="9"/>
      <c r="C22" s="9"/>
      <c r="D22" s="161" t="s">
        <v>73</v>
      </c>
      <c r="E22" s="9"/>
      <c r="F22" s="73" t="s">
        <v>98</v>
      </c>
      <c r="G22" s="9"/>
      <c r="H22" s="19"/>
      <c r="I22" s="9"/>
      <c r="J22" s="1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</row>
    <row r="23" spans="1:28" ht="38.25" customHeight="1" x14ac:dyDescent="0.2">
      <c r="A23" s="9"/>
      <c r="B23" s="71"/>
      <c r="C23" s="9"/>
      <c r="D23" s="162"/>
      <c r="E23" s="9"/>
      <c r="F23" s="73" t="s">
        <v>99</v>
      </c>
      <c r="G23" s="9"/>
      <c r="H23" s="60"/>
      <c r="I23" s="9"/>
      <c r="J23" s="60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</row>
    <row r="24" spans="1:28" ht="51" customHeight="1" x14ac:dyDescent="0.2">
      <c r="A24" s="9"/>
      <c r="B24" s="15"/>
      <c r="C24" s="9"/>
      <c r="D24" s="161" t="s">
        <v>74</v>
      </c>
      <c r="E24" s="9"/>
      <c r="F24" s="73" t="s">
        <v>100</v>
      </c>
      <c r="G24" s="9"/>
      <c r="H24" s="10"/>
      <c r="I24" s="9"/>
      <c r="J24" s="10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</row>
    <row r="25" spans="1:28" ht="62.25" customHeight="1" x14ac:dyDescent="0.2">
      <c r="A25" s="9"/>
      <c r="B25" s="12"/>
      <c r="C25" s="9"/>
      <c r="D25" s="162"/>
      <c r="E25" s="9"/>
      <c r="F25" s="73" t="s">
        <v>101</v>
      </c>
      <c r="G25" s="9"/>
      <c r="H25" s="13"/>
      <c r="I25" s="9"/>
      <c r="J25" s="13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</row>
    <row r="26" spans="1:28" ht="71.25" customHeight="1" x14ac:dyDescent="0.2">
      <c r="A26" s="9"/>
      <c r="B26" s="15"/>
      <c r="C26" s="9"/>
      <c r="D26" s="161" t="s">
        <v>75</v>
      </c>
      <c r="E26" s="9"/>
      <c r="F26" s="161" t="s">
        <v>102</v>
      </c>
      <c r="G26" s="9"/>
      <c r="H26" s="10"/>
      <c r="I26" s="9"/>
      <c r="J26" s="10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</row>
    <row r="27" spans="1:28" ht="71.25" customHeight="1" x14ac:dyDescent="0.2">
      <c r="A27" s="9"/>
      <c r="B27" s="15"/>
      <c r="C27" s="9"/>
      <c r="D27" s="162"/>
      <c r="E27" s="9"/>
      <c r="F27" s="162"/>
      <c r="G27" s="9"/>
      <c r="H27" s="10"/>
      <c r="I27" s="9"/>
      <c r="J27" s="10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</row>
    <row r="28" spans="1:28" ht="42" customHeight="1" x14ac:dyDescent="0.2">
      <c r="A28" s="22"/>
      <c r="C28" s="22"/>
      <c r="D28" s="161" t="s">
        <v>76</v>
      </c>
      <c r="E28" s="22"/>
      <c r="F28" s="161" t="s">
        <v>107</v>
      </c>
      <c r="G28" s="58"/>
      <c r="H28" s="23"/>
      <c r="I28" s="22"/>
      <c r="J28" s="23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</row>
    <row r="29" spans="1:28" ht="54" customHeight="1" x14ac:dyDescent="0.2">
      <c r="A29" s="9"/>
      <c r="B29" s="15"/>
      <c r="C29" s="9"/>
      <c r="D29" s="162"/>
      <c r="E29" s="9"/>
      <c r="F29" s="162"/>
      <c r="G29" s="9"/>
      <c r="H29" s="10"/>
      <c r="I29" s="9"/>
      <c r="J29" s="10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</row>
    <row r="30" spans="1:28" ht="26.25" customHeight="1" x14ac:dyDescent="0.2">
      <c r="A30" s="9"/>
      <c r="B30" s="69"/>
      <c r="C30" s="22"/>
      <c r="D30" s="161" t="s">
        <v>77</v>
      </c>
      <c r="E30" s="22"/>
      <c r="F30" s="161" t="s">
        <v>103</v>
      </c>
      <c r="G30" s="58"/>
      <c r="H30" s="23"/>
      <c r="I30" s="22"/>
      <c r="J30" s="23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</row>
    <row r="31" spans="1:28" ht="45" customHeight="1" x14ac:dyDescent="0.2">
      <c r="A31" s="9"/>
      <c r="B31" s="15"/>
      <c r="C31" s="9"/>
      <c r="D31" s="162"/>
      <c r="E31" s="9"/>
      <c r="F31" s="162"/>
      <c r="G31" s="9"/>
      <c r="H31" s="10"/>
      <c r="I31" s="9"/>
      <c r="J31" s="10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</row>
    <row r="32" spans="1:28" ht="41.25" customHeight="1" x14ac:dyDescent="0.2">
      <c r="A32" s="9"/>
      <c r="B32" s="15"/>
      <c r="C32" s="9"/>
      <c r="D32" s="161" t="s">
        <v>78</v>
      </c>
      <c r="E32" s="9"/>
      <c r="F32" s="73" t="s">
        <v>104</v>
      </c>
      <c r="G32" s="9"/>
      <c r="H32" s="10"/>
      <c r="I32" s="9"/>
      <c r="J32" s="10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</row>
    <row r="33" spans="1:28" ht="30.75" customHeight="1" x14ac:dyDescent="0.2">
      <c r="A33" s="9"/>
      <c r="B33" s="69"/>
      <c r="C33" s="9"/>
      <c r="D33" s="162"/>
      <c r="E33" s="9"/>
      <c r="F33" s="73" t="s">
        <v>105</v>
      </c>
      <c r="G33" s="9"/>
      <c r="H33" s="23"/>
      <c r="I33" s="9"/>
      <c r="J33" s="23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</row>
    <row r="34" spans="1:28" ht="58" customHeight="1" x14ac:dyDescent="0.2">
      <c r="A34" s="9"/>
      <c r="B34" s="72"/>
      <c r="C34" s="9"/>
      <c r="D34" s="24"/>
      <c r="E34" s="9"/>
      <c r="F34" s="62"/>
      <c r="G34" s="9"/>
      <c r="H34" s="24"/>
      <c r="I34" s="9"/>
      <c r="J34" s="24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</row>
    <row r="35" spans="1:28" ht="81" customHeight="1" x14ac:dyDescent="0.2">
      <c r="A35" s="9"/>
      <c r="B35" s="72"/>
      <c r="C35" s="9"/>
      <c r="D35" s="24" t="s">
        <v>46</v>
      </c>
      <c r="E35" s="9"/>
      <c r="F35" s="62"/>
      <c r="G35" s="9"/>
      <c r="H35" s="24"/>
      <c r="I35" s="9"/>
      <c r="J35" s="24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spans="1:28" ht="69" customHeight="1" x14ac:dyDescent="0.2">
      <c r="A36" s="9"/>
      <c r="B36" s="62"/>
      <c r="C36" s="9"/>
      <c r="D36" s="9"/>
      <c r="E36" s="9"/>
      <c r="F36" s="61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1:28" ht="49" customHeight="1" x14ac:dyDescent="0.2">
      <c r="A37" s="2"/>
      <c r="B37" s="61"/>
      <c r="C37" s="2"/>
      <c r="D37" s="2"/>
      <c r="E37" s="2"/>
      <c r="F37" s="64"/>
      <c r="G37" s="2"/>
      <c r="H37" s="2"/>
      <c r="I37" s="2"/>
    </row>
    <row r="38" spans="1:28" ht="66" customHeight="1" x14ac:dyDescent="0.2">
      <c r="A38" s="2"/>
      <c r="B38" s="61"/>
      <c r="C38" s="2"/>
      <c r="D38" s="2"/>
      <c r="E38" s="2"/>
      <c r="F38" s="61"/>
      <c r="G38" s="2"/>
      <c r="H38" s="2"/>
      <c r="I38" s="2"/>
    </row>
    <row r="39" spans="1:28" ht="95.25" customHeight="1" x14ac:dyDescent="0.2">
      <c r="A39" s="2"/>
      <c r="B39" s="61"/>
      <c r="C39" s="2"/>
      <c r="D39" s="2"/>
      <c r="E39" s="2"/>
      <c r="F39" s="61"/>
      <c r="G39" s="2"/>
      <c r="H39" s="2"/>
      <c r="I39" s="2"/>
    </row>
    <row r="40" spans="1:28" ht="150" customHeight="1" x14ac:dyDescent="0.2">
      <c r="A40" s="2"/>
      <c r="B40" s="61"/>
      <c r="C40" s="2"/>
      <c r="D40" s="2"/>
      <c r="E40" s="2"/>
      <c r="F40" s="61"/>
      <c r="G40" s="2"/>
      <c r="H40" s="2"/>
      <c r="I40" s="2"/>
    </row>
    <row r="41" spans="1:28" ht="81" customHeight="1" x14ac:dyDescent="0.2">
      <c r="A41" s="2"/>
      <c r="B41" s="61"/>
      <c r="C41" s="2"/>
      <c r="D41" s="2"/>
      <c r="E41" s="2"/>
      <c r="F41" s="61"/>
      <c r="G41" s="2"/>
      <c r="H41" s="2"/>
      <c r="I41" s="2"/>
    </row>
    <row r="42" spans="1:28" ht="60" customHeight="1" x14ac:dyDescent="0.2">
      <c r="A42" s="2"/>
      <c r="B42" s="61"/>
      <c r="C42" s="2"/>
      <c r="D42" s="2"/>
      <c r="E42" s="2"/>
      <c r="F42" s="61"/>
      <c r="G42" s="2"/>
      <c r="H42" s="2"/>
      <c r="I42" s="2"/>
    </row>
    <row r="43" spans="1:28" ht="50.25" customHeight="1" x14ac:dyDescent="0.2">
      <c r="A43" s="2"/>
      <c r="B43" s="61"/>
      <c r="C43" s="2"/>
      <c r="D43" s="2"/>
      <c r="E43" s="2"/>
      <c r="F43" s="61"/>
      <c r="G43" s="2"/>
      <c r="H43" s="2"/>
      <c r="I43" s="2"/>
    </row>
    <row r="44" spans="1:28" ht="49" customHeight="1" x14ac:dyDescent="0.2">
      <c r="A44" s="2"/>
      <c r="B44" s="61"/>
      <c r="C44" s="2"/>
      <c r="D44" s="2"/>
      <c r="E44" s="2"/>
      <c r="F44" s="61"/>
      <c r="G44" s="2"/>
      <c r="H44" s="2"/>
      <c r="I44" s="2"/>
    </row>
    <row r="45" spans="1:28" ht="73" customHeight="1" x14ac:dyDescent="0.2">
      <c r="A45" s="2"/>
      <c r="B45" s="61"/>
      <c r="C45" s="2"/>
      <c r="D45" s="2"/>
      <c r="E45" s="2"/>
      <c r="F45" s="61"/>
      <c r="G45" s="2"/>
      <c r="H45" s="2"/>
      <c r="I45" s="2"/>
    </row>
    <row r="46" spans="1:28" ht="62.25" customHeight="1" x14ac:dyDescent="0.2">
      <c r="A46" s="2"/>
      <c r="B46" s="61"/>
      <c r="C46" s="2"/>
      <c r="D46" s="2"/>
      <c r="E46" s="2"/>
      <c r="F46" s="61"/>
      <c r="G46" s="2"/>
      <c r="H46" s="2"/>
      <c r="I46" s="2"/>
    </row>
    <row r="47" spans="1:28" ht="65.25" customHeight="1" x14ac:dyDescent="0.2">
      <c r="A47" s="2"/>
      <c r="B47" s="61"/>
      <c r="C47" s="2"/>
      <c r="D47" s="2"/>
      <c r="E47" s="2"/>
      <c r="F47" s="61"/>
      <c r="G47" s="2"/>
      <c r="H47" s="2"/>
      <c r="I47" s="2"/>
    </row>
    <row r="48" spans="1:28" ht="72" customHeight="1" x14ac:dyDescent="0.2">
      <c r="A48" s="2"/>
      <c r="B48" s="61"/>
      <c r="C48" s="2"/>
      <c r="D48" s="2"/>
      <c r="E48" s="2"/>
      <c r="F48" s="61"/>
      <c r="G48" s="2"/>
      <c r="H48" s="2"/>
      <c r="I48" s="2"/>
    </row>
    <row r="49" spans="1:9" ht="50.25" customHeight="1" x14ac:dyDescent="0.2">
      <c r="A49" s="2"/>
      <c r="B49" s="61"/>
      <c r="C49" s="2"/>
      <c r="D49" s="2"/>
      <c r="E49" s="2"/>
      <c r="F49" s="61"/>
      <c r="G49" s="2"/>
      <c r="H49" s="2"/>
      <c r="I49" s="2"/>
    </row>
    <row r="50" spans="1:9" ht="68.25" customHeight="1" x14ac:dyDescent="0.2">
      <c r="A50" s="2"/>
      <c r="B50" s="61"/>
      <c r="C50" s="2"/>
      <c r="D50" s="2"/>
      <c r="E50" s="2"/>
      <c r="F50" s="61"/>
      <c r="G50" s="2"/>
      <c r="H50" s="2"/>
      <c r="I50" s="2"/>
    </row>
    <row r="51" spans="1:9" ht="83.25" customHeight="1" x14ac:dyDescent="0.2">
      <c r="A51" s="2"/>
      <c r="B51" s="61"/>
      <c r="C51" s="2"/>
      <c r="D51" s="2"/>
      <c r="E51" s="2"/>
      <c r="F51" s="61"/>
      <c r="G51" s="2"/>
      <c r="H51" s="2"/>
      <c r="I51" s="2"/>
    </row>
    <row r="52" spans="1:9" ht="51" customHeight="1" x14ac:dyDescent="0.2">
      <c r="A52" s="2"/>
      <c r="B52" s="61"/>
      <c r="C52" s="2"/>
      <c r="D52" s="2"/>
      <c r="E52" s="2"/>
      <c r="F52" s="61"/>
      <c r="G52" s="2"/>
      <c r="H52" s="2"/>
      <c r="I52" s="2"/>
    </row>
    <row r="53" spans="1:9" ht="56.25" customHeight="1" x14ac:dyDescent="0.2">
      <c r="A53" s="2"/>
      <c r="B53" s="61"/>
      <c r="C53" s="2"/>
      <c r="D53" s="2"/>
      <c r="E53" s="2"/>
      <c r="F53" s="61"/>
      <c r="G53" s="2"/>
      <c r="H53" s="2"/>
      <c r="I53" s="2"/>
    </row>
    <row r="54" spans="1:9" ht="50.25" customHeight="1" x14ac:dyDescent="0.2">
      <c r="A54" s="2"/>
      <c r="B54" s="61"/>
      <c r="C54" s="2"/>
      <c r="D54" s="2"/>
      <c r="E54" s="2"/>
      <c r="F54" s="61"/>
      <c r="G54" s="2"/>
      <c r="H54" s="2"/>
      <c r="I54" s="2"/>
    </row>
    <row r="55" spans="1:9" ht="73" customHeight="1" x14ac:dyDescent="0.2">
      <c r="A55" s="2"/>
      <c r="B55" s="61"/>
      <c r="C55" s="2"/>
      <c r="D55" s="2"/>
      <c r="E55" s="2"/>
      <c r="F55" s="61"/>
      <c r="G55" s="2"/>
      <c r="H55" s="2"/>
      <c r="I55" s="2"/>
    </row>
    <row r="56" spans="1:9" ht="73" customHeight="1" x14ac:dyDescent="0.2">
      <c r="A56" s="2"/>
      <c r="B56" s="61"/>
      <c r="C56" s="2"/>
      <c r="D56" s="2"/>
      <c r="E56" s="2"/>
      <c r="F56" s="61"/>
      <c r="G56" s="2"/>
      <c r="H56" s="2"/>
      <c r="I56" s="2"/>
    </row>
    <row r="57" spans="1:9" ht="52" customHeight="1" x14ac:dyDescent="0.2">
      <c r="A57" s="2"/>
      <c r="B57" s="61"/>
      <c r="C57" s="2"/>
      <c r="D57" s="2"/>
      <c r="E57" s="2"/>
      <c r="F57" s="61"/>
      <c r="G57" s="2"/>
      <c r="H57" s="2"/>
      <c r="I57" s="2"/>
    </row>
    <row r="58" spans="1:9" ht="85" customHeight="1" x14ac:dyDescent="0.2">
      <c r="A58" s="2"/>
      <c r="B58" s="61"/>
      <c r="C58" s="2"/>
      <c r="D58" s="2"/>
      <c r="E58" s="2"/>
      <c r="F58" s="61"/>
      <c r="G58" s="2"/>
      <c r="H58" s="2"/>
      <c r="I58" s="2"/>
    </row>
    <row r="59" spans="1:9" ht="77.25" customHeight="1" x14ac:dyDescent="0.2">
      <c r="A59" s="2"/>
      <c r="B59" s="61"/>
      <c r="C59" s="2"/>
      <c r="D59" s="2"/>
      <c r="E59" s="2"/>
      <c r="F59" s="61"/>
      <c r="G59" s="2"/>
      <c r="H59" s="2"/>
      <c r="I59" s="2"/>
    </row>
    <row r="60" spans="1:9" ht="15.75" customHeight="1" x14ac:dyDescent="0.2">
      <c r="A60" s="2"/>
      <c r="B60" s="61"/>
      <c r="C60" s="2"/>
      <c r="D60" s="2"/>
      <c r="E60" s="2"/>
      <c r="F60" s="61"/>
      <c r="G60" s="2"/>
      <c r="H60" s="2"/>
      <c r="I60" s="2"/>
    </row>
    <row r="61" spans="1:9" ht="15.75" customHeight="1" x14ac:dyDescent="0.2">
      <c r="A61" s="2"/>
      <c r="B61" s="61"/>
      <c r="C61" s="2"/>
      <c r="D61" s="2"/>
      <c r="E61" s="2"/>
      <c r="F61" s="61"/>
      <c r="G61" s="2"/>
      <c r="H61" s="2"/>
      <c r="I61" s="2"/>
    </row>
    <row r="62" spans="1:9" ht="15.75" customHeight="1" x14ac:dyDescent="0.2">
      <c r="A62" s="2"/>
      <c r="B62" s="61"/>
      <c r="C62" s="2"/>
      <c r="D62" s="2"/>
      <c r="E62" s="2"/>
      <c r="F62" s="61"/>
      <c r="G62" s="2"/>
      <c r="H62" s="2"/>
      <c r="I62" s="2"/>
    </row>
    <row r="63" spans="1:9" ht="15.75" customHeight="1" x14ac:dyDescent="0.2">
      <c r="A63" s="2"/>
      <c r="B63" s="61"/>
      <c r="C63" s="2"/>
      <c r="D63" s="2"/>
      <c r="E63" s="2"/>
      <c r="F63" s="61"/>
      <c r="G63" s="2"/>
      <c r="H63" s="2"/>
      <c r="I63" s="2"/>
    </row>
    <row r="64" spans="1:9" ht="15.75" customHeight="1" x14ac:dyDescent="0.2">
      <c r="A64" s="2"/>
      <c r="B64" s="61"/>
      <c r="C64" s="2"/>
      <c r="D64" s="2"/>
      <c r="E64" s="2"/>
      <c r="F64" s="61"/>
      <c r="G64" s="2"/>
      <c r="H64" s="2"/>
      <c r="I64" s="2"/>
    </row>
    <row r="65" spans="1:9" ht="15.75" customHeight="1" x14ac:dyDescent="0.2">
      <c r="A65" s="2"/>
      <c r="B65" s="61"/>
      <c r="C65" s="2"/>
      <c r="D65" s="2"/>
      <c r="E65" s="2"/>
      <c r="F65" s="61"/>
      <c r="G65" s="2"/>
      <c r="H65" s="2"/>
      <c r="I65" s="2"/>
    </row>
    <row r="66" spans="1:9" ht="15.75" customHeight="1" x14ac:dyDescent="0.2">
      <c r="A66" s="2"/>
      <c r="B66" s="61"/>
      <c r="C66" s="2"/>
      <c r="D66" s="2"/>
      <c r="E66" s="2"/>
      <c r="F66" s="61"/>
      <c r="G66" s="2"/>
      <c r="H66" s="2"/>
      <c r="I66" s="2"/>
    </row>
    <row r="67" spans="1:9" ht="15.75" customHeight="1" x14ac:dyDescent="0.2">
      <c r="A67" s="2"/>
      <c r="B67" s="61"/>
      <c r="C67" s="2"/>
      <c r="D67" s="2"/>
      <c r="E67" s="2"/>
      <c r="F67" s="61"/>
      <c r="G67" s="2"/>
      <c r="H67" s="2"/>
      <c r="I67" s="2"/>
    </row>
    <row r="68" spans="1:9" ht="15.75" customHeight="1" x14ac:dyDescent="0.2">
      <c r="A68" s="2"/>
      <c r="B68" s="61"/>
      <c r="C68" s="2"/>
      <c r="D68" s="2"/>
      <c r="E68" s="2"/>
      <c r="F68" s="61"/>
      <c r="G68" s="2"/>
      <c r="H68" s="2"/>
      <c r="I68" s="2"/>
    </row>
    <row r="69" spans="1:9" ht="15.75" customHeight="1" x14ac:dyDescent="0.2">
      <c r="A69" s="2"/>
      <c r="B69" s="61"/>
      <c r="C69" s="2"/>
      <c r="D69" s="2"/>
      <c r="E69" s="2"/>
      <c r="F69" s="61"/>
      <c r="G69" s="2"/>
      <c r="H69" s="2"/>
      <c r="I69" s="2"/>
    </row>
    <row r="70" spans="1:9" ht="15.75" customHeight="1" x14ac:dyDescent="0.2">
      <c r="A70" s="2"/>
      <c r="B70" s="61"/>
      <c r="C70" s="2"/>
      <c r="D70" s="2"/>
      <c r="E70" s="2"/>
      <c r="F70" s="61"/>
      <c r="G70" s="2"/>
      <c r="H70" s="2"/>
      <c r="I70" s="2"/>
    </row>
    <row r="71" spans="1:9" ht="15.75" customHeight="1" x14ac:dyDescent="0.2">
      <c r="A71" s="2"/>
      <c r="B71" s="61"/>
      <c r="C71" s="2"/>
      <c r="D71" s="2"/>
      <c r="E71" s="2"/>
      <c r="F71" s="61"/>
      <c r="G71" s="2"/>
      <c r="H71" s="2"/>
      <c r="I71" s="2"/>
    </row>
    <row r="72" spans="1:9" ht="15.75" customHeight="1" x14ac:dyDescent="0.2">
      <c r="A72" s="2"/>
      <c r="B72" s="61"/>
      <c r="C72" s="2"/>
      <c r="D72" s="2"/>
      <c r="E72" s="2"/>
      <c r="F72" s="61"/>
      <c r="G72" s="2"/>
      <c r="H72" s="2"/>
      <c r="I72" s="2"/>
    </row>
    <row r="73" spans="1:9" ht="15.75" customHeight="1" x14ac:dyDescent="0.2">
      <c r="A73" s="2"/>
      <c r="B73" s="61"/>
      <c r="C73" s="2"/>
      <c r="D73" s="2"/>
      <c r="E73" s="2"/>
      <c r="F73" s="61"/>
      <c r="G73" s="2"/>
      <c r="H73" s="2"/>
      <c r="I73" s="2"/>
    </row>
    <row r="74" spans="1:9" ht="15.75" customHeight="1" x14ac:dyDescent="0.2">
      <c r="A74" s="2"/>
      <c r="B74" s="61"/>
      <c r="C74" s="2"/>
      <c r="D74" s="2"/>
      <c r="E74" s="2"/>
      <c r="F74" s="61"/>
      <c r="G74" s="2"/>
      <c r="H74" s="2"/>
      <c r="I74" s="2"/>
    </row>
    <row r="75" spans="1:9" ht="15.75" customHeight="1" x14ac:dyDescent="0.2">
      <c r="A75" s="2"/>
      <c r="B75" s="61"/>
      <c r="C75" s="2"/>
      <c r="D75" s="2"/>
      <c r="E75" s="2"/>
      <c r="F75" s="61"/>
      <c r="G75" s="2"/>
      <c r="H75" s="2"/>
      <c r="I75" s="2"/>
    </row>
    <row r="76" spans="1:9" ht="15.75" customHeight="1" x14ac:dyDescent="0.2">
      <c r="A76" s="2"/>
      <c r="B76" s="61"/>
      <c r="C76" s="2"/>
      <c r="D76" s="2"/>
      <c r="E76" s="2"/>
      <c r="F76" s="61"/>
      <c r="G76" s="2"/>
      <c r="H76" s="2"/>
      <c r="I76" s="2"/>
    </row>
    <row r="77" spans="1:9" ht="15.75" customHeight="1" x14ac:dyDescent="0.2">
      <c r="A77" s="2"/>
      <c r="B77" s="61"/>
      <c r="C77" s="2"/>
      <c r="D77" s="2"/>
      <c r="E77" s="2"/>
      <c r="F77" s="61"/>
      <c r="G77" s="2"/>
      <c r="H77" s="2"/>
      <c r="I77" s="2"/>
    </row>
    <row r="78" spans="1:9" ht="15.75" customHeight="1" x14ac:dyDescent="0.2">
      <c r="A78" s="2"/>
      <c r="B78" s="61"/>
      <c r="C78" s="2"/>
      <c r="D78" s="2"/>
      <c r="E78" s="2"/>
      <c r="F78" s="61"/>
      <c r="G78" s="2"/>
      <c r="H78" s="2"/>
      <c r="I78" s="2"/>
    </row>
    <row r="79" spans="1:9" ht="15.75" customHeight="1" x14ac:dyDescent="0.2">
      <c r="A79" s="2"/>
      <c r="B79" s="61"/>
      <c r="C79" s="2"/>
      <c r="D79" s="2"/>
      <c r="E79" s="2"/>
      <c r="F79" s="61"/>
      <c r="G79" s="2"/>
      <c r="H79" s="2"/>
      <c r="I79" s="2"/>
    </row>
    <row r="80" spans="1:9" ht="15.75" customHeight="1" x14ac:dyDescent="0.2">
      <c r="A80" s="2"/>
      <c r="B80" s="61"/>
      <c r="C80" s="2"/>
      <c r="D80" s="2"/>
      <c r="E80" s="2"/>
      <c r="F80" s="61"/>
      <c r="G80" s="2"/>
      <c r="H80" s="2"/>
      <c r="I80" s="2"/>
    </row>
    <row r="81" spans="1:9" ht="15.75" customHeight="1" x14ac:dyDescent="0.2">
      <c r="A81" s="2"/>
      <c r="B81" s="61"/>
      <c r="C81" s="2"/>
      <c r="D81" s="2"/>
      <c r="E81" s="2"/>
      <c r="F81" s="61"/>
      <c r="G81" s="2"/>
      <c r="H81" s="2"/>
      <c r="I81" s="2"/>
    </row>
    <row r="82" spans="1:9" ht="15.75" customHeight="1" x14ac:dyDescent="0.2">
      <c r="A82" s="2"/>
      <c r="B82" s="61"/>
      <c r="C82" s="2"/>
      <c r="D82" s="2"/>
      <c r="E82" s="2"/>
      <c r="F82" s="61"/>
      <c r="G82" s="2"/>
      <c r="H82" s="2"/>
      <c r="I82" s="2"/>
    </row>
    <row r="83" spans="1:9" ht="15.75" customHeight="1" x14ac:dyDescent="0.2">
      <c r="A83" s="2"/>
      <c r="B83" s="61"/>
      <c r="C83" s="2"/>
      <c r="D83" s="2"/>
      <c r="E83" s="2"/>
      <c r="F83" s="61"/>
      <c r="G83" s="2"/>
      <c r="H83" s="2"/>
      <c r="I83" s="2"/>
    </row>
    <row r="84" spans="1:9" ht="15.75" customHeight="1" x14ac:dyDescent="0.2">
      <c r="A84" s="2"/>
      <c r="B84" s="61"/>
      <c r="C84" s="2"/>
      <c r="D84" s="2"/>
      <c r="E84" s="2"/>
      <c r="F84" s="63"/>
      <c r="G84" s="2"/>
      <c r="H84" s="2"/>
      <c r="I84" s="2"/>
    </row>
    <row r="85" spans="1:9" ht="15.75" customHeight="1" x14ac:dyDescent="0.2">
      <c r="A85" s="2"/>
      <c r="B85" s="61"/>
      <c r="C85" s="2"/>
      <c r="D85" s="2"/>
      <c r="E85" s="2"/>
      <c r="F85" s="61"/>
      <c r="G85" s="2"/>
      <c r="H85" s="2"/>
      <c r="I85" s="2"/>
    </row>
    <row r="86" spans="1:9" ht="15.75" customHeight="1" x14ac:dyDescent="0.2">
      <c r="A86" s="2"/>
      <c r="B86" s="61"/>
      <c r="C86" s="2"/>
      <c r="D86" s="2"/>
      <c r="E86" s="2"/>
      <c r="F86" s="61"/>
      <c r="G86" s="2"/>
      <c r="H86" s="2"/>
      <c r="I86" s="2"/>
    </row>
    <row r="87" spans="1:9" ht="15.75" customHeight="1" x14ac:dyDescent="0.2">
      <c r="A87" s="2"/>
      <c r="B87" s="61"/>
      <c r="C87" s="2"/>
      <c r="D87" s="2"/>
      <c r="E87" s="2"/>
      <c r="F87" s="61"/>
      <c r="G87" s="2"/>
      <c r="H87" s="2"/>
      <c r="I87" s="2"/>
    </row>
    <row r="88" spans="1:9" ht="15.75" customHeight="1" x14ac:dyDescent="0.2">
      <c r="A88" s="2"/>
      <c r="B88" s="61"/>
      <c r="C88" s="2"/>
      <c r="D88" s="2"/>
      <c r="E88" s="2"/>
      <c r="F88" s="61"/>
      <c r="G88" s="2"/>
      <c r="H88" s="2"/>
      <c r="I88" s="2"/>
    </row>
    <row r="89" spans="1:9" ht="15.75" customHeight="1" x14ac:dyDescent="0.2">
      <c r="A89" s="2"/>
      <c r="B89" s="61"/>
      <c r="C89" s="2"/>
      <c r="D89" s="2"/>
      <c r="E89" s="2"/>
      <c r="F89" s="61"/>
      <c r="G89" s="2"/>
      <c r="H89" s="2"/>
      <c r="I89" s="2"/>
    </row>
    <row r="90" spans="1:9" ht="15.75" customHeight="1" x14ac:dyDescent="0.2">
      <c r="A90" s="2"/>
      <c r="B90" s="61"/>
      <c r="C90" s="2"/>
      <c r="D90" s="2"/>
      <c r="E90" s="2"/>
      <c r="F90" s="61"/>
      <c r="G90" s="2"/>
      <c r="H90" s="2"/>
      <c r="I90" s="2"/>
    </row>
    <row r="91" spans="1:9" ht="15.75" customHeight="1" x14ac:dyDescent="0.2">
      <c r="A91" s="2"/>
      <c r="B91" s="61"/>
      <c r="C91" s="2"/>
      <c r="D91" s="2"/>
      <c r="E91" s="2"/>
      <c r="F91" s="61"/>
      <c r="G91" s="2"/>
      <c r="H91" s="2"/>
      <c r="I91" s="2"/>
    </row>
    <row r="92" spans="1:9" ht="15.75" customHeight="1" x14ac:dyDescent="0.2">
      <c r="A92" s="2"/>
      <c r="B92" s="61"/>
      <c r="C92" s="2"/>
      <c r="D92" s="2"/>
      <c r="E92" s="2"/>
      <c r="F92" s="61"/>
      <c r="G92" s="2"/>
      <c r="H92" s="2"/>
      <c r="I92" s="2"/>
    </row>
    <row r="93" spans="1:9" ht="15.75" customHeight="1" x14ac:dyDescent="0.2">
      <c r="A93" s="2"/>
      <c r="B93" s="61"/>
      <c r="C93" s="2"/>
      <c r="D93" s="2"/>
      <c r="E93" s="2"/>
      <c r="F93" s="61"/>
      <c r="G93" s="2"/>
      <c r="H93" s="2"/>
      <c r="I93" s="2"/>
    </row>
    <row r="94" spans="1:9" ht="15.75" customHeight="1" x14ac:dyDescent="0.2">
      <c r="A94" s="2"/>
      <c r="B94" s="61"/>
      <c r="C94" s="2"/>
      <c r="D94" s="2"/>
      <c r="E94" s="2"/>
      <c r="F94" s="61"/>
      <c r="G94" s="2"/>
      <c r="H94" s="2"/>
      <c r="I94" s="2"/>
    </row>
    <row r="95" spans="1:9" ht="15.75" customHeight="1" x14ac:dyDescent="0.2">
      <c r="A95" s="2"/>
      <c r="B95" s="61"/>
      <c r="C95" s="2"/>
      <c r="D95" s="2"/>
      <c r="E95" s="2"/>
      <c r="F95" s="61"/>
      <c r="G95" s="2"/>
      <c r="H95" s="2"/>
      <c r="I95" s="2"/>
    </row>
    <row r="96" spans="1:9" ht="15.75" customHeight="1" x14ac:dyDescent="0.2">
      <c r="A96" s="2"/>
      <c r="B96" s="61"/>
      <c r="C96" s="2"/>
      <c r="D96" s="2"/>
      <c r="E96" s="2"/>
      <c r="F96" s="61"/>
      <c r="G96" s="2"/>
      <c r="H96" s="2"/>
      <c r="I96" s="2"/>
    </row>
    <row r="97" spans="1:9" ht="15.75" customHeight="1" x14ac:dyDescent="0.2">
      <c r="A97" s="2"/>
      <c r="B97" s="61"/>
      <c r="C97" s="2"/>
      <c r="D97" s="2"/>
      <c r="E97" s="2"/>
      <c r="F97" s="61"/>
      <c r="G97" s="2"/>
      <c r="H97" s="2"/>
      <c r="I97" s="2"/>
    </row>
    <row r="98" spans="1:9" ht="15.75" customHeight="1" x14ac:dyDescent="0.2">
      <c r="A98" s="2"/>
      <c r="B98" s="61"/>
      <c r="C98" s="2"/>
      <c r="D98" s="2"/>
      <c r="E98" s="2"/>
      <c r="F98" s="61"/>
      <c r="G98" s="2"/>
      <c r="H98" s="2"/>
      <c r="I98" s="2"/>
    </row>
    <row r="99" spans="1:9" ht="15.75" customHeight="1" x14ac:dyDescent="0.2">
      <c r="A99" s="2"/>
      <c r="B99" s="61"/>
      <c r="C99" s="2"/>
      <c r="D99" s="2"/>
      <c r="E99" s="2"/>
      <c r="F99" s="61"/>
      <c r="G99" s="2"/>
      <c r="H99" s="2"/>
      <c r="I99" s="2"/>
    </row>
    <row r="100" spans="1:9" ht="15.75" customHeight="1" x14ac:dyDescent="0.2">
      <c r="A100" s="2"/>
      <c r="B100" s="61"/>
      <c r="C100" s="2"/>
      <c r="D100" s="2"/>
      <c r="E100" s="2"/>
      <c r="F100" s="61"/>
      <c r="G100" s="2"/>
      <c r="H100" s="2"/>
      <c r="I100" s="2"/>
    </row>
    <row r="101" spans="1:9" ht="15.75" customHeight="1" x14ac:dyDescent="0.2">
      <c r="A101" s="2"/>
      <c r="B101" s="61"/>
      <c r="C101" s="2"/>
      <c r="D101" s="2"/>
      <c r="E101" s="2"/>
      <c r="F101" s="61"/>
      <c r="G101" s="2"/>
      <c r="H101" s="2"/>
      <c r="I101" s="2"/>
    </row>
    <row r="102" spans="1:9" ht="15.75" customHeight="1" x14ac:dyDescent="0.2">
      <c r="A102" s="2"/>
      <c r="B102" s="61"/>
      <c r="C102" s="2"/>
      <c r="D102" s="2"/>
      <c r="E102" s="2"/>
      <c r="F102" s="61"/>
      <c r="G102" s="2"/>
      <c r="H102" s="2"/>
      <c r="I102" s="2"/>
    </row>
    <row r="103" spans="1:9" ht="15.75" customHeight="1" x14ac:dyDescent="0.2">
      <c r="A103" s="2"/>
      <c r="B103" s="61"/>
      <c r="C103" s="2"/>
      <c r="D103" s="2"/>
      <c r="E103" s="2"/>
      <c r="F103" s="61"/>
      <c r="G103" s="2"/>
      <c r="H103" s="2"/>
      <c r="I103" s="2"/>
    </row>
    <row r="104" spans="1:9" ht="15.75" customHeight="1" x14ac:dyDescent="0.2">
      <c r="A104" s="2"/>
      <c r="B104" s="61"/>
      <c r="C104" s="2"/>
      <c r="D104" s="2"/>
      <c r="E104" s="2"/>
      <c r="F104" s="61"/>
      <c r="G104" s="2"/>
      <c r="H104" s="2"/>
      <c r="I104" s="2"/>
    </row>
    <row r="105" spans="1:9" ht="15.75" customHeight="1" x14ac:dyDescent="0.2">
      <c r="A105" s="2"/>
      <c r="B105" s="61"/>
      <c r="C105" s="2"/>
      <c r="D105" s="2"/>
      <c r="E105" s="2"/>
      <c r="F105" s="61"/>
      <c r="G105" s="2"/>
      <c r="H105" s="2"/>
      <c r="I105" s="2"/>
    </row>
    <row r="106" spans="1:9" ht="15.75" customHeight="1" x14ac:dyDescent="0.2">
      <c r="A106" s="2"/>
      <c r="B106" s="61"/>
      <c r="C106" s="2"/>
      <c r="D106" s="2"/>
      <c r="E106" s="2"/>
      <c r="F106" s="61"/>
      <c r="G106" s="2"/>
      <c r="H106" s="2"/>
      <c r="I106" s="2"/>
    </row>
    <row r="107" spans="1:9" ht="15.75" customHeight="1" x14ac:dyDescent="0.2">
      <c r="A107" s="2"/>
      <c r="B107" s="61"/>
      <c r="C107" s="2"/>
      <c r="D107" s="2"/>
      <c r="E107" s="2"/>
      <c r="F107" s="61"/>
      <c r="G107" s="2"/>
      <c r="H107" s="2"/>
      <c r="I107" s="2"/>
    </row>
    <row r="108" spans="1:9" ht="15.75" customHeight="1" x14ac:dyDescent="0.2">
      <c r="A108" s="2"/>
      <c r="B108" s="61"/>
      <c r="C108" s="2"/>
      <c r="D108" s="2"/>
      <c r="E108" s="2"/>
      <c r="F108" s="61"/>
      <c r="G108" s="2"/>
      <c r="H108" s="2"/>
      <c r="I108" s="2"/>
    </row>
    <row r="109" spans="1:9" ht="15.75" customHeight="1" x14ac:dyDescent="0.2">
      <c r="A109" s="2"/>
      <c r="B109" s="61"/>
      <c r="C109" s="2"/>
      <c r="D109" s="2"/>
      <c r="E109" s="2"/>
      <c r="F109" s="61"/>
      <c r="G109" s="2"/>
      <c r="H109" s="2"/>
      <c r="I109" s="2"/>
    </row>
    <row r="110" spans="1:9" ht="15.75" customHeight="1" x14ac:dyDescent="0.2">
      <c r="A110" s="2"/>
      <c r="B110" s="61"/>
      <c r="C110" s="2"/>
      <c r="D110" s="2"/>
      <c r="E110" s="2"/>
      <c r="F110" s="61"/>
      <c r="G110" s="2"/>
      <c r="H110" s="2"/>
      <c r="I110" s="2"/>
    </row>
    <row r="111" spans="1:9" ht="15.75" customHeight="1" x14ac:dyDescent="0.2">
      <c r="A111" s="2"/>
      <c r="B111" s="61"/>
      <c r="C111" s="2"/>
      <c r="D111" s="2"/>
      <c r="E111" s="2"/>
      <c r="F111" s="61"/>
      <c r="G111" s="2"/>
      <c r="H111" s="2"/>
      <c r="I111" s="2"/>
    </row>
    <row r="112" spans="1:9" ht="15.75" customHeight="1" x14ac:dyDescent="0.2">
      <c r="A112" s="2"/>
      <c r="B112" s="61"/>
      <c r="C112" s="2"/>
      <c r="D112" s="2"/>
      <c r="E112" s="2"/>
      <c r="F112" s="61"/>
      <c r="G112" s="2"/>
      <c r="H112" s="2"/>
      <c r="I112" s="2"/>
    </row>
    <row r="113" spans="1:9" ht="15.75" customHeight="1" x14ac:dyDescent="0.2">
      <c r="A113" s="2"/>
      <c r="B113" s="61"/>
      <c r="C113" s="2"/>
      <c r="D113" s="2"/>
      <c r="E113" s="2"/>
      <c r="F113" s="61"/>
      <c r="G113" s="2"/>
      <c r="H113" s="2"/>
      <c r="I113" s="2"/>
    </row>
    <row r="114" spans="1:9" ht="15.75" customHeight="1" x14ac:dyDescent="0.2">
      <c r="A114" s="2"/>
      <c r="B114" s="61"/>
      <c r="C114" s="2"/>
      <c r="D114" s="2"/>
      <c r="E114" s="2"/>
      <c r="F114" s="61"/>
      <c r="G114" s="2"/>
      <c r="H114" s="2"/>
      <c r="I114" s="2"/>
    </row>
    <row r="115" spans="1:9" ht="15.75" customHeight="1" x14ac:dyDescent="0.2">
      <c r="A115" s="2"/>
      <c r="B115" s="61"/>
      <c r="C115" s="2"/>
      <c r="D115" s="2"/>
      <c r="E115" s="2"/>
      <c r="F115" s="61"/>
      <c r="G115" s="2"/>
      <c r="H115" s="2"/>
      <c r="I115" s="2"/>
    </row>
    <row r="116" spans="1:9" ht="15.75" customHeight="1" x14ac:dyDescent="0.2">
      <c r="A116" s="2"/>
      <c r="B116" s="61"/>
      <c r="C116" s="2"/>
      <c r="D116" s="2"/>
      <c r="E116" s="2"/>
      <c r="F116" s="61"/>
      <c r="G116" s="2"/>
      <c r="H116" s="2"/>
      <c r="I116" s="2"/>
    </row>
    <row r="117" spans="1:9" ht="15.75" customHeight="1" x14ac:dyDescent="0.2">
      <c r="A117" s="2"/>
      <c r="B117" s="61"/>
      <c r="C117" s="2"/>
      <c r="D117" s="2"/>
      <c r="E117" s="2"/>
      <c r="F117" s="61"/>
      <c r="G117" s="2"/>
      <c r="H117" s="2"/>
      <c r="I117" s="2"/>
    </row>
    <row r="118" spans="1:9" ht="15.75" customHeight="1" x14ac:dyDescent="0.2">
      <c r="A118" s="2"/>
      <c r="B118" s="61"/>
      <c r="C118" s="2"/>
      <c r="D118" s="2"/>
      <c r="E118" s="2"/>
      <c r="F118" s="61"/>
      <c r="G118" s="2"/>
      <c r="H118" s="2"/>
      <c r="I118" s="2"/>
    </row>
    <row r="119" spans="1:9" ht="15.75" customHeight="1" x14ac:dyDescent="0.2">
      <c r="A119" s="2"/>
      <c r="B119" s="61"/>
      <c r="C119" s="2"/>
      <c r="D119" s="2"/>
      <c r="E119" s="2"/>
      <c r="F119" s="61"/>
      <c r="G119" s="2"/>
      <c r="H119" s="2"/>
      <c r="I119" s="2"/>
    </row>
    <row r="120" spans="1:9" ht="15.75" customHeight="1" x14ac:dyDescent="0.2">
      <c r="A120" s="2"/>
      <c r="B120" s="61"/>
      <c r="C120" s="2"/>
      <c r="D120" s="2"/>
      <c r="E120" s="2"/>
      <c r="F120" s="61"/>
      <c r="G120" s="2"/>
      <c r="H120" s="2"/>
      <c r="I120" s="2"/>
    </row>
    <row r="121" spans="1:9" ht="15.75" customHeight="1" x14ac:dyDescent="0.2">
      <c r="A121" s="2"/>
      <c r="B121" s="61"/>
      <c r="C121" s="2"/>
      <c r="D121" s="2"/>
      <c r="E121" s="2"/>
      <c r="F121" s="61"/>
      <c r="G121" s="2"/>
      <c r="H121" s="2"/>
      <c r="I121" s="2"/>
    </row>
    <row r="122" spans="1:9" ht="15.75" customHeight="1" x14ac:dyDescent="0.2">
      <c r="A122" s="2"/>
      <c r="B122" s="61"/>
      <c r="C122" s="2"/>
      <c r="D122" s="2"/>
      <c r="E122" s="2"/>
      <c r="F122" s="61"/>
      <c r="G122" s="2"/>
      <c r="H122" s="2"/>
      <c r="I122" s="2"/>
    </row>
    <row r="123" spans="1:9" ht="15.75" customHeight="1" x14ac:dyDescent="0.2">
      <c r="A123" s="2"/>
      <c r="B123" s="61"/>
      <c r="C123" s="2"/>
      <c r="D123" s="2"/>
      <c r="E123" s="2"/>
      <c r="F123" s="61"/>
      <c r="G123" s="2"/>
      <c r="H123" s="2"/>
      <c r="I123" s="2"/>
    </row>
    <row r="124" spans="1:9" ht="15.75" customHeight="1" x14ac:dyDescent="0.2">
      <c r="A124" s="2"/>
      <c r="B124" s="61"/>
      <c r="C124" s="2"/>
      <c r="D124" s="2"/>
      <c r="E124" s="2"/>
      <c r="F124" s="61"/>
      <c r="G124" s="2"/>
      <c r="H124" s="2"/>
      <c r="I124" s="2"/>
    </row>
    <row r="125" spans="1:9" ht="15.75" customHeight="1" x14ac:dyDescent="0.2">
      <c r="A125" s="2"/>
      <c r="B125" s="61"/>
      <c r="C125" s="2"/>
      <c r="D125" s="2"/>
      <c r="E125" s="2"/>
      <c r="F125" s="61"/>
      <c r="G125" s="2"/>
      <c r="H125" s="2"/>
      <c r="I125" s="2"/>
    </row>
    <row r="126" spans="1:9" ht="15.75" customHeight="1" x14ac:dyDescent="0.2">
      <c r="A126" s="2"/>
      <c r="B126" s="61"/>
      <c r="C126" s="2"/>
      <c r="D126" s="2"/>
      <c r="E126" s="2"/>
      <c r="F126" s="61"/>
      <c r="G126" s="2"/>
      <c r="H126" s="2"/>
      <c r="I126" s="2"/>
    </row>
    <row r="127" spans="1:9" ht="15.75" customHeight="1" x14ac:dyDescent="0.2">
      <c r="A127" s="2"/>
      <c r="B127" s="61"/>
      <c r="C127" s="2"/>
      <c r="D127" s="2"/>
      <c r="E127" s="2"/>
      <c r="F127" s="61"/>
      <c r="G127" s="2"/>
      <c r="H127" s="2"/>
      <c r="I127" s="2"/>
    </row>
    <row r="128" spans="1:9" ht="15.75" customHeight="1" x14ac:dyDescent="0.2">
      <c r="A128" s="2"/>
      <c r="B128" s="61"/>
      <c r="C128" s="2"/>
      <c r="D128" s="2"/>
      <c r="E128" s="2"/>
      <c r="F128" s="61"/>
      <c r="G128" s="2"/>
      <c r="H128" s="2"/>
      <c r="I128" s="2"/>
    </row>
    <row r="129" spans="1:9" ht="15.75" customHeight="1" x14ac:dyDescent="0.2">
      <c r="A129" s="2"/>
      <c r="B129" s="61"/>
      <c r="C129" s="2"/>
      <c r="D129" s="2"/>
      <c r="E129" s="2"/>
      <c r="F129" s="61"/>
      <c r="G129" s="2"/>
      <c r="H129" s="2"/>
      <c r="I129" s="2"/>
    </row>
    <row r="130" spans="1:9" ht="15.75" customHeight="1" x14ac:dyDescent="0.2">
      <c r="A130" s="2"/>
      <c r="B130" s="61"/>
      <c r="C130" s="2"/>
      <c r="D130" s="2"/>
      <c r="E130" s="2"/>
      <c r="F130" s="61"/>
      <c r="G130" s="2"/>
      <c r="H130" s="2"/>
      <c r="I130" s="2"/>
    </row>
    <row r="131" spans="1:9" ht="15.75" customHeight="1" x14ac:dyDescent="0.2">
      <c r="A131" s="2"/>
      <c r="B131" s="61"/>
      <c r="C131" s="2"/>
      <c r="D131" s="2"/>
      <c r="E131" s="2"/>
      <c r="F131" s="61"/>
      <c r="G131" s="2"/>
      <c r="H131" s="2"/>
      <c r="I131" s="2"/>
    </row>
    <row r="132" spans="1:9" ht="15.75" customHeight="1" x14ac:dyDescent="0.2">
      <c r="A132" s="2"/>
      <c r="B132" s="61"/>
      <c r="C132" s="2"/>
      <c r="D132" s="2"/>
      <c r="E132" s="2"/>
      <c r="F132" s="61"/>
      <c r="G132" s="2"/>
      <c r="H132" s="2"/>
      <c r="I132" s="2"/>
    </row>
    <row r="133" spans="1:9" ht="15.75" customHeight="1" x14ac:dyDescent="0.2">
      <c r="A133" s="2"/>
      <c r="B133" s="61"/>
      <c r="C133" s="2"/>
      <c r="D133" s="2"/>
      <c r="E133" s="2"/>
      <c r="F133" s="61"/>
      <c r="G133" s="2"/>
      <c r="H133" s="2"/>
      <c r="I133" s="2"/>
    </row>
    <row r="134" spans="1:9" ht="15.75" customHeight="1" x14ac:dyDescent="0.2">
      <c r="A134" s="2"/>
      <c r="B134" s="61"/>
      <c r="C134" s="2"/>
      <c r="D134" s="2"/>
      <c r="E134" s="2"/>
      <c r="F134" s="61"/>
      <c r="G134" s="2"/>
      <c r="H134" s="2"/>
      <c r="I134" s="2"/>
    </row>
    <row r="135" spans="1:9" ht="15.75" customHeight="1" x14ac:dyDescent="0.2">
      <c r="A135" s="2"/>
      <c r="B135" s="61"/>
      <c r="C135" s="2"/>
      <c r="D135" s="2"/>
      <c r="E135" s="2"/>
      <c r="F135" s="61"/>
      <c r="G135" s="2"/>
      <c r="H135" s="2"/>
      <c r="I135" s="2"/>
    </row>
    <row r="136" spans="1:9" ht="15.75" customHeight="1" x14ac:dyDescent="0.2">
      <c r="A136" s="2"/>
      <c r="B136" s="61"/>
      <c r="C136" s="2"/>
      <c r="D136" s="2"/>
      <c r="E136" s="2"/>
      <c r="F136" s="61"/>
      <c r="G136" s="2"/>
      <c r="H136" s="2"/>
      <c r="I136" s="2"/>
    </row>
    <row r="137" spans="1:9" ht="15.75" customHeight="1" x14ac:dyDescent="0.2">
      <c r="A137" s="2"/>
      <c r="B137" s="61"/>
      <c r="C137" s="2"/>
      <c r="D137" s="2"/>
      <c r="E137" s="2"/>
      <c r="F137" s="61"/>
      <c r="G137" s="2"/>
      <c r="H137" s="2"/>
      <c r="I137" s="2"/>
    </row>
    <row r="138" spans="1:9" ht="15.75" customHeight="1" x14ac:dyDescent="0.2">
      <c r="A138" s="2"/>
      <c r="B138" s="61"/>
      <c r="C138" s="2"/>
      <c r="D138" s="2"/>
      <c r="E138" s="2"/>
      <c r="F138" s="61"/>
      <c r="G138" s="2"/>
      <c r="H138" s="2"/>
      <c r="I138" s="2"/>
    </row>
    <row r="139" spans="1:9" ht="15.75" customHeight="1" x14ac:dyDescent="0.2">
      <c r="A139" s="2"/>
      <c r="B139" s="61"/>
      <c r="C139" s="2"/>
      <c r="D139" s="2"/>
      <c r="E139" s="2"/>
      <c r="F139" s="61"/>
      <c r="G139" s="2"/>
      <c r="H139" s="2"/>
      <c r="I139" s="2"/>
    </row>
    <row r="140" spans="1:9" ht="15.75" customHeight="1" x14ac:dyDescent="0.2">
      <c r="A140" s="2"/>
      <c r="B140" s="61"/>
      <c r="C140" s="2"/>
      <c r="D140" s="2"/>
      <c r="E140" s="2"/>
      <c r="F140" s="61"/>
      <c r="G140" s="2"/>
      <c r="H140" s="2"/>
      <c r="I140" s="2"/>
    </row>
    <row r="141" spans="1:9" ht="15.75" customHeight="1" x14ac:dyDescent="0.2">
      <c r="A141" s="2"/>
      <c r="B141" s="61"/>
      <c r="C141" s="2"/>
      <c r="D141" s="2"/>
      <c r="E141" s="2"/>
      <c r="F141" s="61"/>
      <c r="G141" s="2"/>
      <c r="H141" s="2"/>
      <c r="I141" s="2"/>
    </row>
    <row r="142" spans="1:9" ht="15.75" customHeight="1" x14ac:dyDescent="0.2">
      <c r="A142" s="2"/>
      <c r="B142" s="61"/>
      <c r="C142" s="2"/>
      <c r="D142" s="2"/>
      <c r="E142" s="2"/>
      <c r="F142" s="61"/>
      <c r="G142" s="2"/>
      <c r="H142" s="2"/>
      <c r="I142" s="2"/>
    </row>
    <row r="143" spans="1:9" ht="15.75" customHeight="1" x14ac:dyDescent="0.2">
      <c r="A143" s="2"/>
      <c r="B143" s="61"/>
      <c r="C143" s="2"/>
      <c r="D143" s="2"/>
      <c r="E143" s="2"/>
      <c r="F143" s="61"/>
      <c r="G143" s="2"/>
      <c r="H143" s="2"/>
      <c r="I143" s="2"/>
    </row>
    <row r="144" spans="1:9" ht="15.75" customHeight="1" x14ac:dyDescent="0.2">
      <c r="A144" s="2"/>
      <c r="B144" s="61"/>
      <c r="C144" s="2"/>
      <c r="D144" s="2"/>
      <c r="E144" s="2"/>
      <c r="F144" s="61"/>
      <c r="G144" s="2"/>
      <c r="H144" s="2"/>
      <c r="I144" s="2"/>
    </row>
    <row r="145" spans="1:9" ht="15.75" customHeight="1" x14ac:dyDescent="0.2">
      <c r="A145" s="2"/>
      <c r="B145" s="61"/>
      <c r="C145" s="2"/>
      <c r="D145" s="2"/>
      <c r="E145" s="2"/>
      <c r="F145" s="61"/>
      <c r="G145" s="2"/>
      <c r="H145" s="2"/>
      <c r="I145" s="2"/>
    </row>
    <row r="146" spans="1:9" ht="15.75" customHeight="1" x14ac:dyDescent="0.2">
      <c r="A146" s="2"/>
      <c r="B146" s="61"/>
      <c r="C146" s="2"/>
      <c r="D146" s="2"/>
      <c r="E146" s="2"/>
      <c r="F146" s="61"/>
      <c r="G146" s="2"/>
      <c r="H146" s="2"/>
      <c r="I146" s="2"/>
    </row>
    <row r="147" spans="1:9" ht="15.75" customHeight="1" x14ac:dyDescent="0.2">
      <c r="A147" s="2"/>
      <c r="B147" s="61"/>
      <c r="C147" s="2"/>
      <c r="D147" s="2"/>
      <c r="E147" s="2"/>
      <c r="F147" s="61"/>
      <c r="G147" s="2"/>
      <c r="H147" s="2"/>
      <c r="I147" s="2"/>
    </row>
    <row r="148" spans="1:9" ht="15.75" customHeight="1" x14ac:dyDescent="0.2">
      <c r="A148" s="2"/>
      <c r="B148" s="61"/>
      <c r="C148" s="2"/>
      <c r="D148" s="2"/>
      <c r="E148" s="2"/>
      <c r="F148" s="61"/>
      <c r="G148" s="2"/>
      <c r="H148" s="2"/>
      <c r="I148" s="2"/>
    </row>
    <row r="149" spans="1:9" ht="15.75" customHeight="1" x14ac:dyDescent="0.2">
      <c r="A149" s="2"/>
      <c r="B149" s="61"/>
      <c r="C149" s="2"/>
      <c r="D149" s="2"/>
      <c r="E149" s="2"/>
      <c r="F149" s="61"/>
      <c r="G149" s="2"/>
      <c r="H149" s="2"/>
      <c r="I149" s="2"/>
    </row>
    <row r="150" spans="1:9" ht="15.75" customHeight="1" x14ac:dyDescent="0.2">
      <c r="A150" s="2"/>
      <c r="B150" s="61"/>
      <c r="C150" s="2"/>
      <c r="D150" s="2"/>
      <c r="E150" s="2"/>
      <c r="F150" s="61"/>
      <c r="G150" s="2"/>
      <c r="H150" s="2"/>
      <c r="I150" s="2"/>
    </row>
    <row r="151" spans="1:9" ht="15.75" customHeight="1" x14ac:dyDescent="0.2">
      <c r="A151" s="2"/>
      <c r="B151" s="61"/>
      <c r="C151" s="2"/>
      <c r="D151" s="2"/>
      <c r="E151" s="2"/>
      <c r="F151" s="61"/>
      <c r="G151" s="2"/>
      <c r="H151" s="2"/>
      <c r="I151" s="2"/>
    </row>
    <row r="152" spans="1:9" ht="15.75" customHeight="1" x14ac:dyDescent="0.2">
      <c r="A152" s="2"/>
      <c r="B152" s="61"/>
      <c r="C152" s="2"/>
      <c r="D152" s="2"/>
      <c r="E152" s="2"/>
      <c r="F152" s="61"/>
      <c r="G152" s="2"/>
      <c r="H152" s="2"/>
      <c r="I152" s="2"/>
    </row>
    <row r="153" spans="1:9" ht="15.75" customHeight="1" x14ac:dyDescent="0.2">
      <c r="A153" s="2"/>
      <c r="B153" s="61"/>
      <c r="C153" s="2"/>
      <c r="D153" s="2"/>
      <c r="E153" s="2"/>
      <c r="F153" s="61"/>
      <c r="G153" s="2"/>
      <c r="H153" s="2"/>
      <c r="I153" s="2"/>
    </row>
    <row r="154" spans="1:9" ht="15.75" customHeight="1" x14ac:dyDescent="0.2">
      <c r="A154" s="2"/>
      <c r="B154" s="61"/>
      <c r="C154" s="2"/>
      <c r="D154" s="2"/>
      <c r="E154" s="2"/>
      <c r="F154" s="61"/>
      <c r="G154" s="2"/>
      <c r="H154" s="2"/>
      <c r="I154" s="2"/>
    </row>
    <row r="155" spans="1:9" ht="15.75" customHeight="1" x14ac:dyDescent="0.2">
      <c r="A155" s="2"/>
      <c r="B155" s="61"/>
      <c r="C155" s="2"/>
      <c r="D155" s="2"/>
      <c r="E155" s="2"/>
      <c r="F155" s="61"/>
      <c r="G155" s="2"/>
      <c r="H155" s="2"/>
      <c r="I155" s="2"/>
    </row>
    <row r="156" spans="1:9" ht="15.75" customHeight="1" x14ac:dyDescent="0.2">
      <c r="A156" s="2"/>
      <c r="B156" s="61"/>
      <c r="C156" s="2"/>
      <c r="D156" s="2"/>
      <c r="E156" s="2"/>
      <c r="F156" s="61"/>
      <c r="G156" s="2"/>
      <c r="H156" s="2"/>
      <c r="I156" s="2"/>
    </row>
    <row r="157" spans="1:9" ht="15.75" customHeight="1" x14ac:dyDescent="0.2">
      <c r="A157" s="2"/>
      <c r="B157" s="61"/>
      <c r="C157" s="2"/>
      <c r="D157" s="2"/>
      <c r="E157" s="2"/>
      <c r="F157" s="61"/>
      <c r="G157" s="2"/>
      <c r="H157" s="2"/>
      <c r="I157" s="2"/>
    </row>
    <row r="158" spans="1:9" ht="15.75" customHeight="1" x14ac:dyDescent="0.2">
      <c r="A158" s="2"/>
      <c r="B158" s="61"/>
      <c r="C158" s="2"/>
      <c r="D158" s="2"/>
      <c r="E158" s="2"/>
      <c r="F158" s="61"/>
      <c r="G158" s="2"/>
      <c r="H158" s="2"/>
      <c r="I158" s="2"/>
    </row>
    <row r="159" spans="1:9" ht="15.75" customHeight="1" x14ac:dyDescent="0.2">
      <c r="A159" s="2"/>
      <c r="B159" s="61"/>
      <c r="C159" s="2"/>
      <c r="D159" s="2"/>
      <c r="E159" s="2"/>
      <c r="F159" s="61"/>
      <c r="G159" s="2"/>
      <c r="H159" s="2"/>
      <c r="I159" s="2"/>
    </row>
    <row r="160" spans="1:9" ht="15.75" customHeight="1" x14ac:dyDescent="0.2">
      <c r="A160" s="2"/>
      <c r="B160" s="61"/>
      <c r="C160" s="2"/>
      <c r="D160" s="2"/>
      <c r="E160" s="2"/>
      <c r="F160" s="61"/>
      <c r="G160" s="2"/>
      <c r="H160" s="2"/>
      <c r="I160" s="2"/>
    </row>
    <row r="161" spans="1:9" ht="15.75" customHeight="1" x14ac:dyDescent="0.2">
      <c r="A161" s="2"/>
      <c r="B161" s="61"/>
      <c r="C161" s="2"/>
      <c r="D161" s="2"/>
      <c r="E161" s="2"/>
      <c r="F161" s="61"/>
      <c r="G161" s="2"/>
      <c r="H161" s="2"/>
      <c r="I161" s="2"/>
    </row>
    <row r="162" spans="1:9" ht="15.75" customHeight="1" x14ac:dyDescent="0.2">
      <c r="A162" s="2"/>
      <c r="B162" s="61"/>
      <c r="C162" s="2"/>
      <c r="D162" s="2"/>
      <c r="E162" s="2"/>
      <c r="F162" s="61"/>
      <c r="G162" s="2"/>
      <c r="H162" s="2"/>
      <c r="I162" s="2"/>
    </row>
    <row r="163" spans="1:9" ht="15.75" customHeight="1" x14ac:dyDescent="0.2">
      <c r="A163" s="2"/>
      <c r="B163" s="61"/>
      <c r="C163" s="2"/>
      <c r="D163" s="2"/>
      <c r="E163" s="2"/>
      <c r="F163" s="61"/>
      <c r="G163" s="2"/>
      <c r="H163" s="2"/>
      <c r="I163" s="2"/>
    </row>
    <row r="164" spans="1:9" ht="15.75" customHeight="1" x14ac:dyDescent="0.2">
      <c r="A164" s="2"/>
      <c r="B164" s="61"/>
      <c r="C164" s="2"/>
      <c r="D164" s="2"/>
      <c r="E164" s="2"/>
      <c r="F164" s="61"/>
      <c r="G164" s="2"/>
      <c r="H164" s="2"/>
      <c r="I164" s="2"/>
    </row>
    <row r="165" spans="1:9" ht="15.75" customHeight="1" x14ac:dyDescent="0.2">
      <c r="A165" s="2"/>
      <c r="B165" s="61"/>
      <c r="C165" s="2"/>
      <c r="D165" s="2"/>
      <c r="E165" s="2"/>
      <c r="F165" s="61"/>
      <c r="G165" s="2"/>
      <c r="H165" s="2"/>
      <c r="I165" s="2"/>
    </row>
    <row r="166" spans="1:9" ht="15.75" customHeight="1" x14ac:dyDescent="0.2">
      <c r="A166" s="2"/>
      <c r="B166" s="61"/>
      <c r="C166" s="2"/>
      <c r="D166" s="2"/>
      <c r="E166" s="2"/>
      <c r="F166" s="61"/>
      <c r="G166" s="2"/>
      <c r="H166" s="2"/>
      <c r="I166" s="2"/>
    </row>
    <row r="167" spans="1:9" ht="15.75" customHeight="1" x14ac:dyDescent="0.2">
      <c r="A167" s="2"/>
      <c r="B167" s="61"/>
      <c r="C167" s="2"/>
      <c r="D167" s="2"/>
      <c r="E167" s="2"/>
      <c r="F167" s="61"/>
      <c r="G167" s="2"/>
      <c r="H167" s="2"/>
      <c r="I167" s="2"/>
    </row>
    <row r="168" spans="1:9" ht="15.75" customHeight="1" x14ac:dyDescent="0.2">
      <c r="A168" s="2"/>
      <c r="B168" s="61"/>
      <c r="C168" s="2"/>
      <c r="D168" s="2"/>
      <c r="E168" s="2"/>
      <c r="F168" s="61"/>
      <c r="G168" s="2"/>
      <c r="H168" s="2"/>
      <c r="I168" s="2"/>
    </row>
    <row r="169" spans="1:9" ht="15.75" customHeight="1" x14ac:dyDescent="0.2">
      <c r="A169" s="2"/>
      <c r="B169" s="61"/>
      <c r="C169" s="2"/>
      <c r="D169" s="2"/>
      <c r="E169" s="2"/>
      <c r="F169" s="61"/>
      <c r="G169" s="2"/>
      <c r="H169" s="2"/>
      <c r="I169" s="2"/>
    </row>
    <row r="170" spans="1:9" ht="15.75" customHeight="1" x14ac:dyDescent="0.2">
      <c r="A170" s="2"/>
      <c r="B170" s="61"/>
      <c r="C170" s="2"/>
      <c r="D170" s="2"/>
      <c r="E170" s="2"/>
      <c r="F170" s="61"/>
      <c r="G170" s="2"/>
      <c r="H170" s="2"/>
      <c r="I170" s="2"/>
    </row>
    <row r="171" spans="1:9" ht="15.75" customHeight="1" x14ac:dyDescent="0.2">
      <c r="A171" s="2"/>
      <c r="B171" s="61"/>
      <c r="C171" s="2"/>
      <c r="D171" s="2"/>
      <c r="E171" s="2"/>
      <c r="F171" s="61"/>
      <c r="G171" s="2"/>
      <c r="H171" s="2"/>
      <c r="I171" s="2"/>
    </row>
    <row r="172" spans="1:9" ht="15.75" customHeight="1" x14ac:dyDescent="0.2">
      <c r="A172" s="2"/>
      <c r="B172" s="61"/>
      <c r="C172" s="2"/>
      <c r="D172" s="2"/>
      <c r="E172" s="2"/>
      <c r="F172" s="61"/>
      <c r="G172" s="2"/>
      <c r="H172" s="2"/>
      <c r="I172" s="2"/>
    </row>
    <row r="173" spans="1:9" ht="15.75" customHeight="1" x14ac:dyDescent="0.2">
      <c r="A173" s="2"/>
      <c r="B173" s="61"/>
      <c r="C173" s="2"/>
      <c r="D173" s="2"/>
      <c r="E173" s="2"/>
      <c r="F173" s="61"/>
      <c r="G173" s="2"/>
      <c r="H173" s="2"/>
      <c r="I173" s="2"/>
    </row>
    <row r="174" spans="1:9" ht="15.75" customHeight="1" x14ac:dyDescent="0.2">
      <c r="A174" s="2"/>
      <c r="B174" s="61"/>
      <c r="C174" s="2"/>
      <c r="D174" s="2"/>
      <c r="E174" s="2"/>
      <c r="F174" s="61"/>
      <c r="G174" s="2"/>
      <c r="H174" s="2"/>
      <c r="I174" s="2"/>
    </row>
    <row r="175" spans="1:9" ht="15.75" customHeight="1" x14ac:dyDescent="0.2">
      <c r="A175" s="2"/>
      <c r="B175" s="61"/>
      <c r="C175" s="2"/>
      <c r="D175" s="2"/>
      <c r="E175" s="2"/>
      <c r="F175" s="61"/>
      <c r="G175" s="2"/>
      <c r="H175" s="2"/>
      <c r="I175" s="2"/>
    </row>
    <row r="176" spans="1:9" ht="15.75" customHeight="1" x14ac:dyDescent="0.2">
      <c r="A176" s="2"/>
      <c r="B176" s="61"/>
      <c r="C176" s="2"/>
      <c r="D176" s="2"/>
      <c r="E176" s="2"/>
      <c r="F176" s="61"/>
      <c r="G176" s="2"/>
      <c r="H176" s="2"/>
      <c r="I176" s="2"/>
    </row>
    <row r="177" spans="1:9" ht="15.75" customHeight="1" x14ac:dyDescent="0.2">
      <c r="A177" s="2"/>
      <c r="B177" s="61"/>
      <c r="C177" s="2"/>
      <c r="D177" s="2"/>
      <c r="E177" s="2"/>
      <c r="F177" s="61"/>
      <c r="G177" s="2"/>
      <c r="H177" s="2"/>
      <c r="I177" s="2"/>
    </row>
    <row r="178" spans="1:9" ht="15.75" customHeight="1" x14ac:dyDescent="0.2">
      <c r="A178" s="2"/>
      <c r="B178" s="61"/>
      <c r="C178" s="2"/>
      <c r="D178" s="2"/>
      <c r="E178" s="2"/>
      <c r="F178" s="61"/>
      <c r="G178" s="2"/>
      <c r="H178" s="2"/>
      <c r="I178" s="2"/>
    </row>
    <row r="179" spans="1:9" ht="15.75" customHeight="1" x14ac:dyDescent="0.2">
      <c r="A179" s="2"/>
      <c r="B179" s="61"/>
      <c r="C179" s="2"/>
      <c r="D179" s="2"/>
      <c r="E179" s="2"/>
      <c r="F179" s="61"/>
      <c r="G179" s="2"/>
      <c r="H179" s="2"/>
      <c r="I179" s="2"/>
    </row>
    <row r="180" spans="1:9" ht="15.75" customHeight="1" x14ac:dyDescent="0.2">
      <c r="A180" s="2"/>
      <c r="B180" s="61"/>
      <c r="C180" s="2"/>
      <c r="D180" s="2"/>
      <c r="E180" s="2"/>
      <c r="F180" s="61"/>
      <c r="G180" s="2"/>
      <c r="H180" s="2"/>
      <c r="I180" s="2"/>
    </row>
    <row r="181" spans="1:9" ht="15.75" customHeight="1" x14ac:dyDescent="0.2">
      <c r="A181" s="2"/>
      <c r="B181" s="61"/>
      <c r="C181" s="2"/>
      <c r="D181" s="2"/>
      <c r="E181" s="2"/>
      <c r="F181" s="61"/>
      <c r="G181" s="2"/>
      <c r="H181" s="2"/>
      <c r="I181" s="2"/>
    </row>
    <row r="182" spans="1:9" ht="15.75" customHeight="1" x14ac:dyDescent="0.2">
      <c r="A182" s="2"/>
      <c r="B182" s="61"/>
      <c r="C182" s="2"/>
      <c r="D182" s="2"/>
      <c r="E182" s="2"/>
      <c r="F182" s="61"/>
      <c r="G182" s="2"/>
      <c r="H182" s="2"/>
      <c r="I182" s="2"/>
    </row>
    <row r="183" spans="1:9" ht="15.75" customHeight="1" x14ac:dyDescent="0.2">
      <c r="A183" s="2"/>
      <c r="B183" s="61"/>
      <c r="C183" s="2"/>
      <c r="D183" s="2"/>
      <c r="E183" s="2"/>
      <c r="F183" s="61"/>
      <c r="G183" s="2"/>
      <c r="H183" s="2"/>
      <c r="I183" s="2"/>
    </row>
    <row r="184" spans="1:9" ht="15.75" customHeight="1" x14ac:dyDescent="0.2">
      <c r="A184" s="2"/>
      <c r="B184" s="61"/>
      <c r="C184" s="2"/>
      <c r="D184" s="2"/>
      <c r="E184" s="2"/>
      <c r="F184" s="61"/>
      <c r="G184" s="2"/>
      <c r="H184" s="2"/>
      <c r="I184" s="2"/>
    </row>
    <row r="185" spans="1:9" ht="15.75" customHeight="1" x14ac:dyDescent="0.2">
      <c r="A185" s="2"/>
      <c r="B185" s="61"/>
      <c r="C185" s="2"/>
      <c r="D185" s="2"/>
      <c r="E185" s="2"/>
      <c r="F185" s="61"/>
      <c r="G185" s="2"/>
      <c r="H185" s="2"/>
      <c r="I185" s="2"/>
    </row>
    <row r="186" spans="1:9" ht="15.75" customHeight="1" x14ac:dyDescent="0.2">
      <c r="A186" s="2"/>
      <c r="B186" s="61"/>
      <c r="C186" s="2"/>
      <c r="D186" s="2"/>
      <c r="E186" s="2"/>
      <c r="F186" s="61"/>
      <c r="G186" s="2"/>
      <c r="H186" s="2"/>
      <c r="I186" s="2"/>
    </row>
    <row r="187" spans="1:9" ht="15.75" customHeight="1" x14ac:dyDescent="0.2">
      <c r="A187" s="2"/>
      <c r="B187" s="61"/>
      <c r="C187" s="2"/>
      <c r="D187" s="2"/>
      <c r="E187" s="2"/>
      <c r="F187" s="61"/>
      <c r="G187" s="2"/>
      <c r="H187" s="2"/>
      <c r="I187" s="2"/>
    </row>
    <row r="188" spans="1:9" ht="15.75" customHeight="1" x14ac:dyDescent="0.2">
      <c r="A188" s="2"/>
      <c r="B188" s="61"/>
      <c r="C188" s="2"/>
      <c r="D188" s="2"/>
      <c r="E188" s="2"/>
      <c r="F188" s="61"/>
      <c r="G188" s="2"/>
      <c r="H188" s="2"/>
      <c r="I188" s="2"/>
    </row>
    <row r="189" spans="1:9" ht="15.75" customHeight="1" x14ac:dyDescent="0.2">
      <c r="A189" s="2"/>
      <c r="B189" s="61"/>
      <c r="C189" s="2"/>
      <c r="D189" s="2"/>
      <c r="E189" s="2"/>
      <c r="F189" s="61"/>
      <c r="G189" s="2"/>
      <c r="H189" s="2"/>
      <c r="I189" s="2"/>
    </row>
    <row r="190" spans="1:9" ht="15.75" customHeight="1" x14ac:dyDescent="0.2">
      <c r="A190" s="2"/>
      <c r="B190" s="61"/>
      <c r="C190" s="2"/>
      <c r="D190" s="2"/>
      <c r="E190" s="2"/>
      <c r="F190" s="61"/>
      <c r="G190" s="2"/>
      <c r="H190" s="2"/>
      <c r="I190" s="2"/>
    </row>
    <row r="191" spans="1:9" ht="15.75" customHeight="1" x14ac:dyDescent="0.2">
      <c r="A191" s="2"/>
      <c r="B191" s="61"/>
      <c r="C191" s="2"/>
      <c r="D191" s="2"/>
      <c r="E191" s="2"/>
      <c r="F191" s="61"/>
      <c r="G191" s="2"/>
      <c r="H191" s="2"/>
      <c r="I191" s="2"/>
    </row>
    <row r="192" spans="1:9" ht="15.75" customHeight="1" x14ac:dyDescent="0.2">
      <c r="A192" s="2"/>
      <c r="B192" s="61"/>
      <c r="C192" s="2"/>
      <c r="D192" s="2"/>
      <c r="E192" s="2"/>
      <c r="F192" s="61"/>
      <c r="G192" s="2"/>
      <c r="H192" s="2"/>
      <c r="I192" s="2"/>
    </row>
    <row r="193" spans="1:9" ht="15.75" customHeight="1" x14ac:dyDescent="0.2">
      <c r="A193" s="2"/>
      <c r="B193" s="61"/>
      <c r="C193" s="2"/>
      <c r="D193" s="2"/>
      <c r="E193" s="2"/>
      <c r="F193" s="61"/>
      <c r="G193" s="2"/>
      <c r="H193" s="2"/>
      <c r="I193" s="2"/>
    </row>
    <row r="194" spans="1:9" ht="15.75" customHeight="1" x14ac:dyDescent="0.2">
      <c r="A194" s="2"/>
      <c r="B194" s="61"/>
      <c r="C194" s="2"/>
      <c r="D194" s="2"/>
      <c r="E194" s="2"/>
      <c r="F194" s="61"/>
      <c r="G194" s="2"/>
      <c r="H194" s="2"/>
      <c r="I194" s="2"/>
    </row>
    <row r="195" spans="1:9" ht="15.75" customHeight="1" x14ac:dyDescent="0.2">
      <c r="A195" s="2"/>
      <c r="B195" s="61"/>
      <c r="C195" s="2"/>
      <c r="D195" s="2"/>
      <c r="E195" s="2"/>
      <c r="F195" s="61"/>
      <c r="G195" s="2"/>
      <c r="H195" s="2"/>
      <c r="I195" s="2"/>
    </row>
    <row r="196" spans="1:9" ht="15.75" customHeight="1" x14ac:dyDescent="0.2">
      <c r="A196" s="2"/>
      <c r="B196" s="61"/>
      <c r="C196" s="2"/>
      <c r="D196" s="2"/>
      <c r="E196" s="2"/>
      <c r="F196" s="61"/>
      <c r="G196" s="2"/>
      <c r="H196" s="2"/>
      <c r="I196" s="2"/>
    </row>
    <row r="197" spans="1:9" ht="15.75" customHeight="1" x14ac:dyDescent="0.2">
      <c r="A197" s="2"/>
      <c r="B197" s="61"/>
      <c r="C197" s="2"/>
      <c r="D197" s="2"/>
      <c r="E197" s="2"/>
      <c r="F197" s="61"/>
      <c r="G197" s="2"/>
      <c r="H197" s="2"/>
      <c r="I197" s="2"/>
    </row>
    <row r="198" spans="1:9" ht="15.75" customHeight="1" x14ac:dyDescent="0.2">
      <c r="A198" s="2"/>
      <c r="B198" s="61"/>
      <c r="C198" s="2"/>
      <c r="D198" s="2"/>
      <c r="E198" s="2"/>
      <c r="F198" s="61"/>
      <c r="G198" s="2"/>
      <c r="H198" s="2"/>
      <c r="I198" s="2"/>
    </row>
    <row r="199" spans="1:9" ht="15.75" customHeight="1" x14ac:dyDescent="0.2">
      <c r="A199" s="2"/>
      <c r="B199" s="61"/>
      <c r="C199" s="2"/>
      <c r="D199" s="2"/>
      <c r="E199" s="2"/>
      <c r="F199" s="61"/>
      <c r="G199" s="2"/>
      <c r="H199" s="2"/>
      <c r="I199" s="2"/>
    </row>
    <row r="200" spans="1:9" ht="15.75" customHeight="1" x14ac:dyDescent="0.2">
      <c r="A200" s="2"/>
      <c r="B200" s="61"/>
      <c r="C200" s="2"/>
      <c r="D200" s="2"/>
      <c r="E200" s="2"/>
      <c r="F200" s="61"/>
      <c r="G200" s="2"/>
      <c r="H200" s="2"/>
      <c r="I200" s="2"/>
    </row>
    <row r="201" spans="1:9" ht="15.75" customHeight="1" x14ac:dyDescent="0.2">
      <c r="A201" s="2"/>
      <c r="B201" s="61"/>
      <c r="C201" s="2"/>
      <c r="D201" s="2"/>
      <c r="E201" s="2"/>
      <c r="F201" s="61"/>
      <c r="G201" s="2"/>
      <c r="H201" s="2"/>
      <c r="I201" s="2"/>
    </row>
    <row r="202" spans="1:9" ht="15.75" customHeight="1" x14ac:dyDescent="0.2">
      <c r="A202" s="2"/>
      <c r="B202" s="61"/>
      <c r="C202" s="2"/>
      <c r="D202" s="2"/>
      <c r="E202" s="2"/>
      <c r="F202" s="61"/>
      <c r="G202" s="2"/>
      <c r="H202" s="2"/>
      <c r="I202" s="2"/>
    </row>
    <row r="203" spans="1:9" ht="15.75" customHeight="1" x14ac:dyDescent="0.2">
      <c r="A203" s="2"/>
      <c r="B203" s="61"/>
      <c r="C203" s="2"/>
      <c r="D203" s="2"/>
      <c r="E203" s="2"/>
      <c r="F203" s="61"/>
      <c r="G203" s="2"/>
      <c r="H203" s="2"/>
      <c r="I203" s="2"/>
    </row>
    <row r="204" spans="1:9" ht="15.75" customHeight="1" x14ac:dyDescent="0.2">
      <c r="A204" s="2"/>
      <c r="B204" s="61"/>
      <c r="C204" s="2"/>
      <c r="D204" s="2"/>
      <c r="E204" s="2"/>
      <c r="F204" s="61"/>
      <c r="G204" s="2"/>
      <c r="H204" s="2"/>
      <c r="I204" s="2"/>
    </row>
    <row r="205" spans="1:9" ht="15.75" customHeight="1" x14ac:dyDescent="0.2">
      <c r="A205" s="2"/>
      <c r="B205" s="61"/>
      <c r="C205" s="2"/>
      <c r="D205" s="2"/>
      <c r="E205" s="2"/>
      <c r="F205" s="61"/>
      <c r="G205" s="2"/>
      <c r="H205" s="2"/>
      <c r="I205" s="2"/>
    </row>
    <row r="206" spans="1:9" ht="15.75" customHeight="1" x14ac:dyDescent="0.2">
      <c r="A206" s="2"/>
      <c r="B206" s="61"/>
      <c r="C206" s="2"/>
      <c r="D206" s="2"/>
      <c r="E206" s="2"/>
      <c r="F206" s="61"/>
      <c r="G206" s="2"/>
      <c r="H206" s="2"/>
      <c r="I206" s="2"/>
    </row>
    <row r="207" spans="1:9" ht="15.75" customHeight="1" x14ac:dyDescent="0.2">
      <c r="A207" s="2"/>
      <c r="B207" s="61"/>
      <c r="C207" s="2"/>
      <c r="D207" s="2"/>
      <c r="E207" s="2"/>
      <c r="F207" s="61"/>
      <c r="G207" s="2"/>
      <c r="H207" s="2"/>
      <c r="I207" s="2"/>
    </row>
    <row r="208" spans="1:9" ht="15.75" customHeight="1" x14ac:dyDescent="0.2">
      <c r="A208" s="2"/>
      <c r="B208" s="61"/>
      <c r="C208" s="2"/>
      <c r="D208" s="2"/>
      <c r="E208" s="2"/>
      <c r="F208" s="61"/>
      <c r="G208" s="2"/>
      <c r="H208" s="2"/>
      <c r="I208" s="2"/>
    </row>
    <row r="209" spans="1:9" ht="15.75" customHeight="1" x14ac:dyDescent="0.2">
      <c r="A209" s="2"/>
      <c r="B209" s="61"/>
      <c r="C209" s="2"/>
      <c r="D209" s="2"/>
      <c r="E209" s="2"/>
      <c r="F209" s="61"/>
      <c r="G209" s="2"/>
      <c r="H209" s="2"/>
      <c r="I209" s="2"/>
    </row>
    <row r="210" spans="1:9" ht="15.75" customHeight="1" x14ac:dyDescent="0.2">
      <c r="A210" s="2"/>
      <c r="B210" s="61"/>
      <c r="C210" s="2"/>
      <c r="D210" s="2"/>
      <c r="E210" s="2"/>
      <c r="F210" s="61"/>
      <c r="G210" s="2"/>
      <c r="H210" s="2"/>
      <c r="I210" s="2"/>
    </row>
    <row r="211" spans="1:9" ht="15.75" customHeight="1" x14ac:dyDescent="0.2">
      <c r="A211" s="2"/>
      <c r="B211" s="61"/>
      <c r="C211" s="2"/>
      <c r="D211" s="2"/>
      <c r="E211" s="2"/>
      <c r="F211" s="61"/>
      <c r="G211" s="2"/>
      <c r="H211" s="2"/>
      <c r="I211" s="2"/>
    </row>
    <row r="212" spans="1:9" ht="15.75" customHeight="1" x14ac:dyDescent="0.2">
      <c r="A212" s="2"/>
      <c r="B212" s="61"/>
      <c r="C212" s="2"/>
      <c r="D212" s="2"/>
      <c r="E212" s="2"/>
      <c r="F212" s="61"/>
      <c r="G212" s="2"/>
      <c r="H212" s="2"/>
      <c r="I212" s="2"/>
    </row>
    <row r="213" spans="1:9" ht="15.75" customHeight="1" x14ac:dyDescent="0.2">
      <c r="A213" s="2"/>
      <c r="B213" s="61"/>
      <c r="C213" s="2"/>
      <c r="D213" s="2"/>
      <c r="E213" s="2"/>
      <c r="F213" s="61"/>
      <c r="G213" s="2"/>
      <c r="H213" s="2"/>
      <c r="I213" s="2"/>
    </row>
    <row r="214" spans="1:9" ht="15.75" customHeight="1" x14ac:dyDescent="0.2">
      <c r="A214" s="2"/>
      <c r="B214" s="61"/>
      <c r="C214" s="2"/>
      <c r="D214" s="2"/>
      <c r="E214" s="2"/>
      <c r="F214" s="61"/>
      <c r="G214" s="2"/>
      <c r="H214" s="2"/>
      <c r="I214" s="2"/>
    </row>
    <row r="215" spans="1:9" ht="15.75" customHeight="1" x14ac:dyDescent="0.2">
      <c r="A215" s="2"/>
      <c r="B215" s="61"/>
      <c r="C215" s="2"/>
      <c r="D215" s="2"/>
      <c r="E215" s="2"/>
      <c r="F215" s="61"/>
      <c r="G215" s="2"/>
      <c r="H215" s="2"/>
      <c r="I215" s="2"/>
    </row>
    <row r="216" spans="1:9" ht="15.75" customHeight="1" x14ac:dyDescent="0.2">
      <c r="A216" s="2"/>
      <c r="B216" s="61"/>
      <c r="C216" s="2"/>
      <c r="D216" s="2"/>
      <c r="E216" s="2"/>
      <c r="F216" s="61"/>
      <c r="G216" s="2"/>
      <c r="H216" s="2"/>
      <c r="I216" s="2"/>
    </row>
    <row r="217" spans="1:9" ht="15.75" customHeight="1" x14ac:dyDescent="0.2">
      <c r="A217" s="2"/>
      <c r="B217" s="61"/>
      <c r="C217" s="2"/>
      <c r="D217" s="2"/>
      <c r="E217" s="2"/>
      <c r="F217" s="61"/>
      <c r="G217" s="2"/>
      <c r="H217" s="2"/>
      <c r="I217" s="2"/>
    </row>
    <row r="218" spans="1:9" ht="15.75" customHeight="1" x14ac:dyDescent="0.2">
      <c r="A218" s="2"/>
      <c r="B218" s="61"/>
      <c r="C218" s="2"/>
      <c r="D218" s="2"/>
      <c r="E218" s="2"/>
      <c r="F218" s="61"/>
      <c r="G218" s="2"/>
      <c r="H218" s="2"/>
      <c r="I218" s="2"/>
    </row>
    <row r="219" spans="1:9" ht="15.75" customHeight="1" x14ac:dyDescent="0.2">
      <c r="A219" s="2"/>
      <c r="B219" s="61"/>
      <c r="C219" s="2"/>
      <c r="D219" s="2"/>
      <c r="E219" s="2"/>
      <c r="F219" s="61"/>
      <c r="G219" s="2"/>
      <c r="H219" s="2"/>
      <c r="I219" s="2"/>
    </row>
    <row r="220" spans="1:9" ht="15.75" customHeight="1" x14ac:dyDescent="0.2">
      <c r="A220" s="2"/>
      <c r="B220" s="61"/>
      <c r="C220" s="2"/>
      <c r="D220" s="2"/>
      <c r="E220" s="2"/>
      <c r="F220" s="61"/>
      <c r="G220" s="2"/>
      <c r="H220" s="2"/>
      <c r="I220" s="2"/>
    </row>
    <row r="221" spans="1:9" ht="15.75" customHeight="1" x14ac:dyDescent="0.2">
      <c r="A221" s="2"/>
      <c r="B221" s="61"/>
      <c r="C221" s="2"/>
      <c r="D221" s="2"/>
      <c r="E221" s="2"/>
      <c r="F221" s="61"/>
      <c r="G221" s="2"/>
      <c r="H221" s="2"/>
      <c r="I221" s="2"/>
    </row>
    <row r="222" spans="1:9" ht="15.75" customHeight="1" x14ac:dyDescent="0.2">
      <c r="A222" s="2"/>
      <c r="B222" s="61"/>
      <c r="C222" s="2"/>
      <c r="D222" s="2"/>
      <c r="E222" s="2"/>
      <c r="F222" s="61"/>
      <c r="G222" s="2"/>
      <c r="H222" s="2"/>
      <c r="I222" s="2"/>
    </row>
    <row r="223" spans="1:9" ht="15.75" customHeight="1" x14ac:dyDescent="0.2">
      <c r="A223" s="2"/>
      <c r="B223" s="61"/>
      <c r="C223" s="2"/>
      <c r="D223" s="2"/>
      <c r="E223" s="2"/>
      <c r="F223" s="61"/>
      <c r="G223" s="2"/>
      <c r="H223" s="2"/>
      <c r="I223" s="2"/>
    </row>
    <row r="224" spans="1:9" ht="15.75" customHeight="1" x14ac:dyDescent="0.2">
      <c r="A224" s="2"/>
      <c r="B224" s="61"/>
      <c r="C224" s="2"/>
      <c r="D224" s="2"/>
      <c r="E224" s="2"/>
      <c r="F224" s="61"/>
      <c r="G224" s="2"/>
      <c r="H224" s="2"/>
      <c r="I224" s="2"/>
    </row>
    <row r="225" spans="1:9" ht="15.75" customHeight="1" x14ac:dyDescent="0.2">
      <c r="A225" s="2"/>
      <c r="B225" s="61"/>
      <c r="C225" s="2"/>
      <c r="D225" s="2"/>
      <c r="E225" s="2"/>
      <c r="F225" s="61"/>
      <c r="G225" s="2"/>
      <c r="H225" s="2"/>
      <c r="I225" s="2"/>
    </row>
    <row r="226" spans="1:9" ht="15.75" customHeight="1" x14ac:dyDescent="0.2">
      <c r="A226" s="2"/>
      <c r="B226" s="61"/>
      <c r="C226" s="2"/>
      <c r="D226" s="2"/>
      <c r="E226" s="2"/>
      <c r="F226" s="61"/>
      <c r="G226" s="2"/>
      <c r="H226" s="2"/>
      <c r="I226" s="2"/>
    </row>
    <row r="227" spans="1:9" ht="15.75" customHeight="1" x14ac:dyDescent="0.2">
      <c r="A227" s="2"/>
      <c r="B227" s="61"/>
      <c r="C227" s="2"/>
      <c r="D227" s="2"/>
      <c r="E227" s="2"/>
      <c r="F227" s="61"/>
      <c r="G227" s="2"/>
      <c r="H227" s="2"/>
      <c r="I227" s="2"/>
    </row>
    <row r="228" spans="1:9" ht="15.75" customHeight="1" x14ac:dyDescent="0.2">
      <c r="A228" s="2"/>
      <c r="B228" s="61"/>
      <c r="C228" s="2"/>
      <c r="D228" s="2"/>
      <c r="E228" s="2"/>
      <c r="F228" s="61"/>
      <c r="G228" s="2"/>
      <c r="H228" s="2"/>
      <c r="I228" s="2"/>
    </row>
    <row r="229" spans="1:9" ht="15.75" customHeight="1" x14ac:dyDescent="0.2">
      <c r="A229" s="2"/>
      <c r="B229" s="61"/>
      <c r="C229" s="2"/>
      <c r="D229" s="2"/>
      <c r="E229" s="2"/>
      <c r="F229" s="61"/>
      <c r="G229" s="2"/>
      <c r="H229" s="2"/>
      <c r="I229" s="2"/>
    </row>
    <row r="230" spans="1:9" ht="15.75" customHeight="1" x14ac:dyDescent="0.2">
      <c r="A230" s="2"/>
      <c r="B230" s="61"/>
      <c r="C230" s="2"/>
      <c r="D230" s="2"/>
      <c r="E230" s="2"/>
      <c r="F230" s="61"/>
      <c r="G230" s="2"/>
      <c r="H230" s="2"/>
      <c r="I230" s="2"/>
    </row>
    <row r="231" spans="1:9" ht="15.75" customHeight="1" x14ac:dyDescent="0.2">
      <c r="A231" s="2"/>
      <c r="B231" s="61"/>
      <c r="C231" s="2"/>
      <c r="D231" s="2"/>
      <c r="E231" s="2"/>
      <c r="F231" s="61"/>
      <c r="G231" s="2"/>
      <c r="H231" s="2"/>
      <c r="I231" s="2"/>
    </row>
    <row r="232" spans="1:9" ht="15.75" customHeight="1" x14ac:dyDescent="0.15"/>
    <row r="233" spans="1:9" ht="15.75" customHeight="1" x14ac:dyDescent="0.15"/>
    <row r="234" spans="1:9" ht="15.75" customHeight="1" x14ac:dyDescent="0.15"/>
    <row r="235" spans="1:9" ht="15.75" customHeight="1" x14ac:dyDescent="0.15"/>
    <row r="236" spans="1:9" ht="15.75" customHeight="1" x14ac:dyDescent="0.15"/>
    <row r="237" spans="1:9" ht="15.75" customHeight="1" x14ac:dyDescent="0.15"/>
    <row r="238" spans="1:9" ht="15.75" customHeight="1" x14ac:dyDescent="0.15"/>
    <row r="239" spans="1:9" ht="15.75" customHeight="1" x14ac:dyDescent="0.15"/>
    <row r="240" spans="1:9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  <row r="1002" ht="15.75" customHeight="1" x14ac:dyDescent="0.15"/>
    <row r="1003" ht="15.75" customHeight="1" x14ac:dyDescent="0.15"/>
    <row r="1004" ht="15.75" customHeight="1" x14ac:dyDescent="0.15"/>
    <row r="1005" ht="15.75" customHeight="1" x14ac:dyDescent="0.15"/>
    <row r="1006" ht="15.75" customHeight="1" x14ac:dyDescent="0.15"/>
    <row r="1007" ht="15.75" customHeight="1" x14ac:dyDescent="0.15"/>
  </sheetData>
  <mergeCells count="17">
    <mergeCell ref="D28:D29"/>
    <mergeCell ref="D30:D31"/>
    <mergeCell ref="D32:D33"/>
    <mergeCell ref="F26:F27"/>
    <mergeCell ref="F28:F29"/>
    <mergeCell ref="F30:F31"/>
    <mergeCell ref="D26:D27"/>
    <mergeCell ref="D15:D17"/>
    <mergeCell ref="D18:D19"/>
    <mergeCell ref="D20:D21"/>
    <mergeCell ref="D22:D23"/>
    <mergeCell ref="D24:D25"/>
    <mergeCell ref="D2:D3"/>
    <mergeCell ref="D4:D5"/>
    <mergeCell ref="D6:D9"/>
    <mergeCell ref="D10:D11"/>
    <mergeCell ref="D12:D14"/>
  </mergeCells>
  <pageMargins left="0.7" right="0.7" top="0.75" bottom="0.75" header="0" footer="0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F19E5-07A2-7C47-A021-01D2DC94400B}">
  <dimension ref="A1:AF355"/>
  <sheetViews>
    <sheetView tabSelected="1" topLeftCell="B115" zoomScale="75" workbookViewId="0">
      <pane xSplit="1" topLeftCell="M1" activePane="topRight" state="frozen"/>
      <selection activeCell="B1" sqref="B1"/>
      <selection pane="topRight" activeCell="Y10" sqref="Y10"/>
    </sheetView>
  </sheetViews>
  <sheetFormatPr baseColWidth="10" defaultColWidth="12.5" defaultRowHeight="30" customHeight="1" x14ac:dyDescent="0.15"/>
  <cols>
    <col min="1" max="1" width="1" style="100" customWidth="1"/>
    <col min="2" max="2" width="64.6640625" style="139" customWidth="1"/>
    <col min="3" max="3" width="9" style="100" customWidth="1"/>
    <col min="4" max="4" width="15.1640625" style="100" customWidth="1"/>
    <col min="5" max="6" width="7" style="100" customWidth="1"/>
    <col min="7" max="7" width="9.33203125" style="100" customWidth="1"/>
    <col min="8" max="14" width="11.1640625" style="100" customWidth="1"/>
    <col min="15" max="15" width="8" style="125" customWidth="1"/>
    <col min="16" max="16" width="33.33203125" style="139" customWidth="1"/>
    <col min="17" max="17" width="13" style="100" customWidth="1"/>
    <col min="18" max="24" width="15" style="100" customWidth="1"/>
    <col min="25" max="31" width="12.5" style="100"/>
    <col min="32" max="32" width="15.1640625" style="100" customWidth="1"/>
    <col min="33" max="16384" width="12.5" style="100"/>
  </cols>
  <sheetData>
    <row r="1" spans="1:32" ht="30" customHeight="1" x14ac:dyDescent="0.2">
      <c r="A1" s="74"/>
      <c r="B1" s="127"/>
      <c r="C1" s="77"/>
      <c r="D1" s="78"/>
      <c r="E1" s="78"/>
      <c r="F1" s="78"/>
      <c r="G1" s="78"/>
      <c r="H1" s="78"/>
      <c r="I1" s="79"/>
      <c r="J1" s="79"/>
      <c r="K1" s="79"/>
      <c r="L1" s="79"/>
      <c r="M1" s="79"/>
      <c r="N1" s="79"/>
      <c r="O1" s="79"/>
      <c r="P1" s="140"/>
    </row>
    <row r="2" spans="1:32" s="111" customFormat="1" ht="30" customHeight="1" x14ac:dyDescent="0.2">
      <c r="A2" s="74"/>
      <c r="C2" s="123"/>
      <c r="D2" s="121"/>
      <c r="E2" s="121"/>
      <c r="F2" s="121" t="s">
        <v>115</v>
      </c>
      <c r="G2" s="121" t="s">
        <v>114</v>
      </c>
      <c r="H2" s="121" t="s">
        <v>54</v>
      </c>
      <c r="I2" s="122">
        <v>2021</v>
      </c>
      <c r="J2" s="122">
        <v>2022</v>
      </c>
      <c r="K2" s="122">
        <v>2023</v>
      </c>
      <c r="L2" s="122">
        <v>2024</v>
      </c>
      <c r="M2" s="122">
        <v>2025</v>
      </c>
      <c r="N2" s="122" t="s">
        <v>54</v>
      </c>
      <c r="O2" s="122" t="s">
        <v>116</v>
      </c>
      <c r="P2" s="141" t="s">
        <v>117</v>
      </c>
      <c r="Q2" s="111">
        <v>2026</v>
      </c>
      <c r="R2" s="111">
        <v>2027</v>
      </c>
      <c r="S2" s="111">
        <v>2028</v>
      </c>
      <c r="T2" s="111">
        <v>2029</v>
      </c>
      <c r="U2" s="111">
        <v>2030</v>
      </c>
      <c r="V2" s="111">
        <v>2031</v>
      </c>
      <c r="W2" s="111">
        <v>2032</v>
      </c>
      <c r="X2" s="111">
        <v>2033</v>
      </c>
      <c r="Y2" s="111">
        <v>2034</v>
      </c>
      <c r="Z2" s="111">
        <v>2035</v>
      </c>
      <c r="AA2" s="111">
        <v>2036</v>
      </c>
      <c r="AB2" s="111">
        <v>2037</v>
      </c>
      <c r="AC2" s="111">
        <v>2038</v>
      </c>
      <c r="AD2" s="111">
        <v>2039</v>
      </c>
      <c r="AE2" s="111">
        <v>2040</v>
      </c>
      <c r="AF2" s="125" t="s">
        <v>54</v>
      </c>
    </row>
    <row r="3" spans="1:32" ht="59" customHeight="1" x14ac:dyDescent="0.2">
      <c r="A3" s="74"/>
      <c r="B3" s="146" t="s">
        <v>119</v>
      </c>
      <c r="C3" s="80"/>
      <c r="D3" s="86"/>
      <c r="E3" s="87"/>
      <c r="F3" s="89"/>
      <c r="G3" s="88"/>
      <c r="H3" s="88"/>
      <c r="I3" s="88"/>
      <c r="J3" s="89"/>
      <c r="K3" s="89"/>
      <c r="L3" s="89"/>
      <c r="M3" s="88"/>
      <c r="N3" s="88"/>
      <c r="O3" s="119"/>
      <c r="P3" s="142" t="s">
        <v>120</v>
      </c>
    </row>
    <row r="4" spans="1:32" ht="48" customHeight="1" x14ac:dyDescent="0.2">
      <c r="A4" s="74"/>
      <c r="B4" s="132" t="s">
        <v>49</v>
      </c>
      <c r="C4" s="75" t="s">
        <v>18</v>
      </c>
      <c r="D4" s="76" t="s">
        <v>44</v>
      </c>
      <c r="E4" s="101" t="s">
        <v>50</v>
      </c>
      <c r="F4" s="102">
        <v>60</v>
      </c>
      <c r="G4" s="102">
        <v>5000</v>
      </c>
      <c r="H4" s="103">
        <f>F4*G4</f>
        <v>300000</v>
      </c>
      <c r="I4" s="102">
        <v>60000</v>
      </c>
      <c r="J4" s="102">
        <v>60000</v>
      </c>
      <c r="K4" s="102">
        <v>60000</v>
      </c>
      <c r="L4" s="102">
        <v>60000</v>
      </c>
      <c r="M4" s="102">
        <v>60000</v>
      </c>
      <c r="N4" s="103">
        <f t="shared" ref="N4:N11" si="0">SUM(I4:M4)</f>
        <v>300000</v>
      </c>
      <c r="O4" s="124" t="s">
        <v>46</v>
      </c>
      <c r="P4" s="142" t="s">
        <v>137</v>
      </c>
      <c r="Q4" s="147">
        <v>0</v>
      </c>
      <c r="R4" s="147">
        <v>0</v>
      </c>
      <c r="S4" s="147">
        <v>0</v>
      </c>
      <c r="T4" s="147">
        <v>0</v>
      </c>
      <c r="U4" s="147">
        <v>0</v>
      </c>
      <c r="V4" s="147">
        <v>0</v>
      </c>
      <c r="W4" s="147">
        <v>0</v>
      </c>
      <c r="X4" s="147">
        <v>0</v>
      </c>
      <c r="Y4" s="147">
        <v>0</v>
      </c>
      <c r="Z4" s="147">
        <v>0</v>
      </c>
      <c r="AA4" s="147">
        <v>0</v>
      </c>
      <c r="AB4" s="147">
        <v>0</v>
      </c>
      <c r="AC4" s="147">
        <v>0</v>
      </c>
      <c r="AD4" s="147">
        <v>0</v>
      </c>
      <c r="AE4" s="147">
        <v>0</v>
      </c>
      <c r="AF4" s="150">
        <v>0</v>
      </c>
    </row>
    <row r="5" spans="1:32" ht="30" customHeight="1" x14ac:dyDescent="0.2">
      <c r="A5" s="74"/>
      <c r="B5" s="134" t="s">
        <v>59</v>
      </c>
      <c r="C5" s="75" t="s">
        <v>7</v>
      </c>
      <c r="D5" s="76" t="s">
        <v>44</v>
      </c>
      <c r="E5" s="120" t="s">
        <v>50</v>
      </c>
      <c r="F5" s="103">
        <v>60</v>
      </c>
      <c r="G5" s="103">
        <v>2200</v>
      </c>
      <c r="H5" s="103">
        <f>F5*G5</f>
        <v>132000</v>
      </c>
      <c r="I5" s="103">
        <v>26400</v>
      </c>
      <c r="J5" s="103">
        <v>26400</v>
      </c>
      <c r="K5" s="103">
        <v>26400</v>
      </c>
      <c r="L5" s="103">
        <v>26400</v>
      </c>
      <c r="M5" s="103">
        <v>26400</v>
      </c>
      <c r="N5" s="103">
        <f t="shared" si="0"/>
        <v>132000</v>
      </c>
      <c r="O5" s="124" t="s">
        <v>46</v>
      </c>
      <c r="P5" s="142">
        <v>0.22</v>
      </c>
      <c r="Q5" s="100">
        <v>29000</v>
      </c>
      <c r="R5" s="100">
        <v>29000</v>
      </c>
      <c r="S5" s="100">
        <v>29000</v>
      </c>
      <c r="T5" s="100">
        <v>29000</v>
      </c>
      <c r="U5" s="100">
        <v>29000</v>
      </c>
      <c r="V5" s="100">
        <v>33000</v>
      </c>
      <c r="W5" s="100">
        <v>33000</v>
      </c>
      <c r="X5" s="100">
        <v>33000</v>
      </c>
      <c r="Y5" s="100">
        <v>33000</v>
      </c>
      <c r="Z5" s="100">
        <v>33000</v>
      </c>
      <c r="AA5" s="100">
        <v>33000</v>
      </c>
      <c r="AB5" s="100">
        <v>35000</v>
      </c>
      <c r="AC5" s="100">
        <v>35000</v>
      </c>
      <c r="AD5" s="100">
        <v>35000</v>
      </c>
      <c r="AE5" s="100">
        <v>35000</v>
      </c>
      <c r="AF5" s="150">
        <f t="shared" ref="AF5:AF68" si="1">SUM(Q5:AE5)</f>
        <v>483000</v>
      </c>
    </row>
    <row r="6" spans="1:32" ht="30" customHeight="1" x14ac:dyDescent="0.2">
      <c r="A6" s="74"/>
      <c r="B6" s="134" t="s">
        <v>60</v>
      </c>
      <c r="C6" s="75" t="s">
        <v>7</v>
      </c>
      <c r="D6" s="76" t="s">
        <v>44</v>
      </c>
      <c r="E6" s="120" t="s">
        <v>50</v>
      </c>
      <c r="F6" s="103">
        <v>60</v>
      </c>
      <c r="G6" s="103">
        <v>2000</v>
      </c>
      <c r="H6" s="103">
        <f>F6*G6</f>
        <v>120000</v>
      </c>
      <c r="I6" s="103">
        <v>24000</v>
      </c>
      <c r="J6" s="103">
        <v>24000</v>
      </c>
      <c r="K6" s="103">
        <v>24000</v>
      </c>
      <c r="L6" s="103">
        <v>24000</v>
      </c>
      <c r="M6" s="103">
        <v>24000</v>
      </c>
      <c r="N6" s="103">
        <f t="shared" si="0"/>
        <v>120000</v>
      </c>
      <c r="O6" s="124" t="s">
        <v>46</v>
      </c>
      <c r="P6" s="142">
        <v>0.22</v>
      </c>
      <c r="Q6" s="100">
        <v>26000</v>
      </c>
      <c r="R6" s="100">
        <v>26000</v>
      </c>
      <c r="S6" s="100">
        <v>26000</v>
      </c>
      <c r="T6" s="100">
        <v>26000</v>
      </c>
      <c r="U6" s="100">
        <v>26000</v>
      </c>
      <c r="V6" s="100">
        <v>29000</v>
      </c>
      <c r="W6" s="100">
        <v>29000</v>
      </c>
      <c r="X6" s="100">
        <v>29000</v>
      </c>
      <c r="Y6" s="100">
        <v>29000</v>
      </c>
      <c r="Z6" s="100">
        <v>29000</v>
      </c>
      <c r="AA6" s="100">
        <v>29000</v>
      </c>
      <c r="AB6" s="100">
        <v>31000</v>
      </c>
      <c r="AC6" s="100">
        <v>31000</v>
      </c>
      <c r="AD6" s="100">
        <v>31000</v>
      </c>
      <c r="AE6" s="100">
        <v>31000</v>
      </c>
      <c r="AF6" s="150">
        <f t="shared" si="1"/>
        <v>428000</v>
      </c>
    </row>
    <row r="7" spans="1:32" ht="30" customHeight="1" x14ac:dyDescent="0.2">
      <c r="A7" s="74"/>
      <c r="B7" s="134" t="s">
        <v>61</v>
      </c>
      <c r="C7" s="75" t="s">
        <v>7</v>
      </c>
      <c r="D7" s="76" t="s">
        <v>44</v>
      </c>
      <c r="E7" s="120" t="s">
        <v>50</v>
      </c>
      <c r="F7" s="103">
        <v>24</v>
      </c>
      <c r="G7" s="103">
        <v>2000</v>
      </c>
      <c r="H7" s="103">
        <f>F7*G7</f>
        <v>48000</v>
      </c>
      <c r="I7" s="103">
        <v>24000</v>
      </c>
      <c r="J7" s="103"/>
      <c r="K7" s="103">
        <v>24000</v>
      </c>
      <c r="L7" s="103"/>
      <c r="M7" s="103"/>
      <c r="N7" s="103">
        <f t="shared" si="0"/>
        <v>48000</v>
      </c>
      <c r="O7" s="124" t="s">
        <v>46</v>
      </c>
      <c r="P7" s="142">
        <v>0</v>
      </c>
      <c r="Q7" s="100">
        <v>0</v>
      </c>
      <c r="R7" s="100">
        <v>0</v>
      </c>
      <c r="S7" s="100">
        <v>0</v>
      </c>
      <c r="T7" s="100">
        <v>0</v>
      </c>
      <c r="U7" s="100">
        <v>0</v>
      </c>
      <c r="V7" s="100">
        <v>0</v>
      </c>
      <c r="W7" s="100">
        <v>0</v>
      </c>
      <c r="X7" s="100">
        <v>0</v>
      </c>
      <c r="Y7" s="100">
        <v>0</v>
      </c>
      <c r="Z7" s="100">
        <v>0</v>
      </c>
      <c r="AA7" s="100">
        <v>0</v>
      </c>
      <c r="AB7" s="100">
        <v>0</v>
      </c>
      <c r="AC7" s="100">
        <v>0</v>
      </c>
      <c r="AD7" s="100">
        <v>0</v>
      </c>
      <c r="AE7" s="100">
        <v>0</v>
      </c>
      <c r="AF7" s="150">
        <f t="shared" si="1"/>
        <v>0</v>
      </c>
    </row>
    <row r="8" spans="1:32" ht="30" customHeight="1" x14ac:dyDescent="0.2">
      <c r="A8" s="74"/>
      <c r="B8" s="129" t="s">
        <v>104</v>
      </c>
      <c r="C8" s="104" t="s">
        <v>18</v>
      </c>
      <c r="D8" s="76" t="s">
        <v>44</v>
      </c>
      <c r="E8" s="101" t="s">
        <v>50</v>
      </c>
      <c r="F8" s="102">
        <v>60</v>
      </c>
      <c r="G8" s="102">
        <v>2000</v>
      </c>
      <c r="H8" s="88">
        <f>SUM(F8*G8)</f>
        <v>120000</v>
      </c>
      <c r="I8" s="102">
        <v>24000</v>
      </c>
      <c r="J8" s="102">
        <v>24000</v>
      </c>
      <c r="K8" s="102">
        <v>24000</v>
      </c>
      <c r="L8" s="102">
        <v>24000</v>
      </c>
      <c r="M8" s="102">
        <v>24000</v>
      </c>
      <c r="N8" s="88">
        <f t="shared" si="0"/>
        <v>120000</v>
      </c>
      <c r="O8" s="119" t="s">
        <v>51</v>
      </c>
      <c r="P8" s="142">
        <v>0</v>
      </c>
      <c r="Q8" s="100">
        <v>0</v>
      </c>
      <c r="R8" s="100">
        <v>0</v>
      </c>
      <c r="S8" s="100">
        <v>0</v>
      </c>
      <c r="T8" s="100">
        <v>0</v>
      </c>
      <c r="U8" s="100">
        <v>0</v>
      </c>
      <c r="V8" s="100">
        <v>0</v>
      </c>
      <c r="W8" s="100">
        <v>0</v>
      </c>
      <c r="X8" s="100">
        <v>0</v>
      </c>
      <c r="Y8" s="100">
        <v>0</v>
      </c>
      <c r="Z8" s="100">
        <v>0</v>
      </c>
      <c r="AA8" s="100">
        <v>0</v>
      </c>
      <c r="AB8" s="100">
        <v>0</v>
      </c>
      <c r="AC8" s="100">
        <v>0</v>
      </c>
      <c r="AD8" s="100">
        <v>0</v>
      </c>
      <c r="AE8" s="100">
        <v>0</v>
      </c>
      <c r="AF8" s="150">
        <f t="shared" si="1"/>
        <v>0</v>
      </c>
    </row>
    <row r="9" spans="1:32" ht="30" customHeight="1" x14ac:dyDescent="0.2">
      <c r="A9" s="74"/>
      <c r="B9" s="129" t="s">
        <v>104</v>
      </c>
      <c r="C9" s="104" t="s">
        <v>18</v>
      </c>
      <c r="D9" s="76" t="s">
        <v>44</v>
      </c>
      <c r="E9" s="101" t="s">
        <v>50</v>
      </c>
      <c r="F9" s="102">
        <v>60</v>
      </c>
      <c r="G9" s="102">
        <v>1500</v>
      </c>
      <c r="H9" s="88">
        <f>SUM(F9*G9)</f>
        <v>90000</v>
      </c>
      <c r="I9" s="102">
        <v>18000</v>
      </c>
      <c r="J9" s="102">
        <v>18000</v>
      </c>
      <c r="K9" s="102">
        <v>18000</v>
      </c>
      <c r="L9" s="102">
        <v>18000</v>
      </c>
      <c r="M9" s="102">
        <v>18000</v>
      </c>
      <c r="N9" s="88">
        <f t="shared" si="0"/>
        <v>90000</v>
      </c>
      <c r="O9" s="119" t="s">
        <v>51</v>
      </c>
      <c r="P9" s="142">
        <v>0</v>
      </c>
      <c r="Q9" s="100">
        <v>0</v>
      </c>
      <c r="R9" s="100">
        <v>0</v>
      </c>
      <c r="S9" s="100">
        <v>0</v>
      </c>
      <c r="T9" s="100">
        <v>0</v>
      </c>
      <c r="U9" s="100">
        <v>0</v>
      </c>
      <c r="V9" s="100">
        <v>0</v>
      </c>
      <c r="W9" s="100">
        <v>0</v>
      </c>
      <c r="X9" s="100">
        <v>0</v>
      </c>
      <c r="Y9" s="100">
        <v>0</v>
      </c>
      <c r="Z9" s="100">
        <v>0</v>
      </c>
      <c r="AA9" s="100">
        <v>0</v>
      </c>
      <c r="AB9" s="100">
        <v>0</v>
      </c>
      <c r="AC9" s="100">
        <v>0</v>
      </c>
      <c r="AD9" s="100">
        <v>0</v>
      </c>
      <c r="AE9" s="100">
        <v>0</v>
      </c>
      <c r="AF9" s="150">
        <f t="shared" si="1"/>
        <v>0</v>
      </c>
    </row>
    <row r="10" spans="1:32" ht="30" customHeight="1" x14ac:dyDescent="0.2">
      <c r="A10" s="74"/>
      <c r="B10" s="129" t="s">
        <v>104</v>
      </c>
      <c r="C10" s="104" t="s">
        <v>18</v>
      </c>
      <c r="D10" s="76" t="s">
        <v>44</v>
      </c>
      <c r="E10" s="101" t="s">
        <v>50</v>
      </c>
      <c r="F10" s="102">
        <v>60</v>
      </c>
      <c r="G10" s="102">
        <v>4000</v>
      </c>
      <c r="H10" s="88">
        <f>SUM(F10*G10)</f>
        <v>240000</v>
      </c>
      <c r="I10" s="102">
        <v>48000</v>
      </c>
      <c r="J10" s="102">
        <v>48000</v>
      </c>
      <c r="K10" s="102">
        <v>48000</v>
      </c>
      <c r="L10" s="102">
        <v>48000</v>
      </c>
      <c r="M10" s="102">
        <v>48000</v>
      </c>
      <c r="N10" s="88">
        <f t="shared" si="0"/>
        <v>240000</v>
      </c>
      <c r="O10" s="119" t="s">
        <v>51</v>
      </c>
      <c r="P10" s="142">
        <v>0</v>
      </c>
      <c r="Q10" s="100">
        <v>0</v>
      </c>
      <c r="R10" s="100">
        <v>0</v>
      </c>
      <c r="S10" s="100">
        <v>0</v>
      </c>
      <c r="T10" s="100">
        <v>0</v>
      </c>
      <c r="U10" s="100">
        <v>0</v>
      </c>
      <c r="V10" s="100">
        <v>0</v>
      </c>
      <c r="W10" s="100">
        <v>0</v>
      </c>
      <c r="X10" s="100">
        <v>0</v>
      </c>
      <c r="Y10" s="100">
        <v>0</v>
      </c>
      <c r="Z10" s="100">
        <v>0</v>
      </c>
      <c r="AA10" s="100">
        <v>0</v>
      </c>
      <c r="AB10" s="100">
        <v>0</v>
      </c>
      <c r="AC10" s="100">
        <v>0</v>
      </c>
      <c r="AD10" s="100">
        <v>0</v>
      </c>
      <c r="AE10" s="100">
        <v>0</v>
      </c>
      <c r="AF10" s="150">
        <f t="shared" si="1"/>
        <v>0</v>
      </c>
    </row>
    <row r="11" spans="1:32" ht="30" customHeight="1" x14ac:dyDescent="0.2">
      <c r="A11" s="74"/>
      <c r="B11" s="129" t="s">
        <v>104</v>
      </c>
      <c r="C11" s="104" t="s">
        <v>18</v>
      </c>
      <c r="D11" s="76" t="s">
        <v>44</v>
      </c>
      <c r="E11" s="101" t="s">
        <v>50</v>
      </c>
      <c r="F11" s="102">
        <v>60</v>
      </c>
      <c r="G11" s="102">
        <v>4000</v>
      </c>
      <c r="H11" s="88">
        <f>SUM(F11*G11)</f>
        <v>240000</v>
      </c>
      <c r="I11" s="102">
        <v>48000</v>
      </c>
      <c r="J11" s="102">
        <v>48000</v>
      </c>
      <c r="K11" s="102">
        <v>48000</v>
      </c>
      <c r="L11" s="102">
        <v>48000</v>
      </c>
      <c r="M11" s="102">
        <v>48000</v>
      </c>
      <c r="N11" s="88">
        <f t="shared" si="0"/>
        <v>240000</v>
      </c>
      <c r="O11" s="119" t="s">
        <v>51</v>
      </c>
      <c r="P11" s="142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50">
        <f t="shared" si="1"/>
        <v>0</v>
      </c>
    </row>
    <row r="12" spans="1:32" ht="48" customHeight="1" x14ac:dyDescent="0.2">
      <c r="A12" s="74"/>
      <c r="B12" s="146" t="s">
        <v>113</v>
      </c>
      <c r="C12" s="80"/>
      <c r="D12" s="86"/>
      <c r="E12" s="87"/>
      <c r="F12" s="88"/>
      <c r="G12" s="88"/>
      <c r="H12" s="88"/>
      <c r="I12" s="88"/>
      <c r="J12" s="88"/>
      <c r="K12" s="88"/>
      <c r="L12" s="88"/>
      <c r="M12" s="88"/>
      <c r="N12" s="88"/>
      <c r="O12" s="119"/>
      <c r="P12" s="142" t="s">
        <v>120</v>
      </c>
      <c r="AF12" s="150">
        <f t="shared" si="1"/>
        <v>0</v>
      </c>
    </row>
    <row r="13" spans="1:32" ht="30" customHeight="1" x14ac:dyDescent="0.2">
      <c r="A13" s="74"/>
      <c r="B13" s="129" t="s">
        <v>80</v>
      </c>
      <c r="C13" s="80" t="s">
        <v>7</v>
      </c>
      <c r="D13" s="86" t="s">
        <v>15</v>
      </c>
      <c r="E13" s="87" t="s">
        <v>6</v>
      </c>
      <c r="F13" s="88">
        <v>1</v>
      </c>
      <c r="G13" s="89">
        <v>200000</v>
      </c>
      <c r="H13" s="88">
        <f t="shared" ref="H13:H30" si="2">SUM(F13*G13)</f>
        <v>200000</v>
      </c>
      <c r="I13" s="88">
        <v>90000</v>
      </c>
      <c r="J13" s="88">
        <v>50000</v>
      </c>
      <c r="K13" s="88">
        <v>20000</v>
      </c>
      <c r="L13" s="88">
        <v>20000</v>
      </c>
      <c r="M13" s="88">
        <v>20000</v>
      </c>
      <c r="N13" s="88">
        <f t="shared" ref="N13:N31" si="3">SUM(I13:M13)</f>
        <v>200000</v>
      </c>
      <c r="O13" s="119" t="s">
        <v>108</v>
      </c>
      <c r="P13" s="142">
        <v>0.05</v>
      </c>
      <c r="Q13" s="100">
        <f>PRODUCT(N13:P13)</f>
        <v>10000</v>
      </c>
      <c r="R13" s="100">
        <v>10000</v>
      </c>
      <c r="S13" s="100">
        <v>10000</v>
      </c>
      <c r="T13" s="100">
        <v>10000</v>
      </c>
      <c r="U13" s="100">
        <v>10000</v>
      </c>
      <c r="V13" s="100">
        <v>10000</v>
      </c>
      <c r="W13" s="100">
        <v>10000</v>
      </c>
      <c r="X13" s="100">
        <v>10000</v>
      </c>
      <c r="Y13" s="100">
        <v>10000</v>
      </c>
      <c r="Z13" s="100">
        <v>10000</v>
      </c>
      <c r="AA13" s="100">
        <v>10000</v>
      </c>
      <c r="AB13" s="100">
        <v>10000</v>
      </c>
      <c r="AC13" s="100">
        <v>10000</v>
      </c>
      <c r="AD13" s="100">
        <v>10000</v>
      </c>
      <c r="AE13" s="100">
        <v>10000</v>
      </c>
      <c r="AF13" s="150">
        <f t="shared" si="1"/>
        <v>150000</v>
      </c>
    </row>
    <row r="14" spans="1:32" ht="30" customHeight="1" x14ac:dyDescent="0.2">
      <c r="A14" s="74"/>
      <c r="B14" s="129" t="s">
        <v>83</v>
      </c>
      <c r="C14" s="80" t="s">
        <v>7</v>
      </c>
      <c r="D14" s="86" t="s">
        <v>17</v>
      </c>
      <c r="E14" s="87" t="s">
        <v>6</v>
      </c>
      <c r="F14" s="89">
        <v>1</v>
      </c>
      <c r="G14" s="89">
        <v>61000</v>
      </c>
      <c r="H14" s="88">
        <f t="shared" si="2"/>
        <v>61000</v>
      </c>
      <c r="I14" s="88">
        <v>6000</v>
      </c>
      <c r="J14" s="88">
        <v>10000</v>
      </c>
      <c r="K14" s="88">
        <v>10000</v>
      </c>
      <c r="L14" s="88">
        <v>15000</v>
      </c>
      <c r="M14" s="88">
        <v>20000</v>
      </c>
      <c r="N14" s="88">
        <f t="shared" si="3"/>
        <v>61000</v>
      </c>
      <c r="O14" s="119" t="s">
        <v>108</v>
      </c>
      <c r="P14" s="142">
        <v>0.05</v>
      </c>
      <c r="Q14" s="100">
        <f t="shared" ref="Q14:Q77" si="4">PRODUCT(N14:P14)</f>
        <v>3050</v>
      </c>
      <c r="R14" s="100">
        <v>3050</v>
      </c>
      <c r="S14" s="100">
        <v>3050</v>
      </c>
      <c r="T14" s="100">
        <v>3050</v>
      </c>
      <c r="U14" s="100">
        <v>3050</v>
      </c>
      <c r="V14" s="100">
        <v>3050</v>
      </c>
      <c r="W14" s="100">
        <v>3050</v>
      </c>
      <c r="X14" s="100">
        <v>3050</v>
      </c>
      <c r="Y14" s="100">
        <v>3050</v>
      </c>
      <c r="Z14" s="100">
        <v>3050</v>
      </c>
      <c r="AA14" s="100">
        <v>3050</v>
      </c>
      <c r="AB14" s="100">
        <v>3050</v>
      </c>
      <c r="AC14" s="100">
        <v>3050</v>
      </c>
      <c r="AD14" s="100">
        <v>3050</v>
      </c>
      <c r="AE14" s="100">
        <v>3050</v>
      </c>
      <c r="AF14" s="150">
        <f t="shared" si="1"/>
        <v>45750</v>
      </c>
    </row>
    <row r="15" spans="1:32" ht="30" customHeight="1" x14ac:dyDescent="0.2">
      <c r="A15" s="74"/>
      <c r="B15" s="130" t="s">
        <v>85</v>
      </c>
      <c r="C15" s="91" t="s">
        <v>7</v>
      </c>
      <c r="D15" s="90" t="s">
        <v>15</v>
      </c>
      <c r="E15" s="92" t="s">
        <v>6</v>
      </c>
      <c r="F15" s="89">
        <v>1</v>
      </c>
      <c r="G15" s="89">
        <v>452919</v>
      </c>
      <c r="H15" s="88">
        <f t="shared" si="2"/>
        <v>452919</v>
      </c>
      <c r="I15" s="89">
        <v>300000</v>
      </c>
      <c r="J15" s="89">
        <v>152919</v>
      </c>
      <c r="K15" s="89"/>
      <c r="L15" s="89"/>
      <c r="M15" s="89"/>
      <c r="N15" s="88">
        <f t="shared" si="3"/>
        <v>452919</v>
      </c>
      <c r="O15" s="119" t="s">
        <v>108</v>
      </c>
      <c r="P15" s="142">
        <v>0.05</v>
      </c>
      <c r="Q15" s="100">
        <f t="shared" si="4"/>
        <v>22645.95</v>
      </c>
      <c r="R15" s="100">
        <v>22645.95</v>
      </c>
      <c r="S15" s="100">
        <v>22645.95</v>
      </c>
      <c r="T15" s="100">
        <v>22645.95</v>
      </c>
      <c r="U15" s="100">
        <v>22645.95</v>
      </c>
      <c r="V15" s="100">
        <v>22645.95</v>
      </c>
      <c r="W15" s="100">
        <v>22645.95</v>
      </c>
      <c r="X15" s="100">
        <v>22645.95</v>
      </c>
      <c r="Y15" s="100">
        <v>22645.95</v>
      </c>
      <c r="Z15" s="100">
        <v>22645.95</v>
      </c>
      <c r="AA15" s="100">
        <v>22645.95</v>
      </c>
      <c r="AB15" s="100">
        <v>22645.95</v>
      </c>
      <c r="AC15" s="100">
        <v>22645.95</v>
      </c>
      <c r="AD15" s="100">
        <v>22645.95</v>
      </c>
      <c r="AE15" s="100">
        <v>22645.95</v>
      </c>
      <c r="AF15" s="150">
        <f t="shared" si="1"/>
        <v>339689.25000000012</v>
      </c>
    </row>
    <row r="16" spans="1:32" ht="30" customHeight="1" x14ac:dyDescent="0.2">
      <c r="A16" s="74"/>
      <c r="B16" s="131" t="s">
        <v>86</v>
      </c>
      <c r="C16" s="80" t="s">
        <v>37</v>
      </c>
      <c r="D16" s="82" t="s">
        <v>15</v>
      </c>
      <c r="E16" s="87" t="s">
        <v>6</v>
      </c>
      <c r="F16" s="88">
        <v>1</v>
      </c>
      <c r="G16" s="88">
        <v>30000</v>
      </c>
      <c r="H16" s="88">
        <f t="shared" si="2"/>
        <v>30000</v>
      </c>
      <c r="I16" s="88">
        <v>30000</v>
      </c>
      <c r="J16" s="88"/>
      <c r="K16" s="88"/>
      <c r="L16" s="88"/>
      <c r="M16" s="88"/>
      <c r="N16" s="88">
        <f t="shared" si="3"/>
        <v>30000</v>
      </c>
      <c r="O16" s="119" t="s">
        <v>108</v>
      </c>
      <c r="P16" s="142">
        <v>0</v>
      </c>
      <c r="Q16" s="100">
        <f t="shared" si="4"/>
        <v>0</v>
      </c>
      <c r="R16" s="100">
        <f t="shared" ref="R16:R17" si="5">PRODUCT(O16:Q16)</f>
        <v>0</v>
      </c>
      <c r="S16" s="100">
        <f t="shared" ref="S16:S17" si="6">PRODUCT(P16:R16)</f>
        <v>0</v>
      </c>
      <c r="T16" s="100">
        <f t="shared" ref="T16:T17" si="7">PRODUCT(Q16:S16)</f>
        <v>0</v>
      </c>
      <c r="U16" s="100">
        <f t="shared" ref="U16:U17" si="8">PRODUCT(R16:T16)</f>
        <v>0</v>
      </c>
      <c r="V16" s="100">
        <f t="shared" ref="V16:V17" si="9">PRODUCT(S16:U16)</f>
        <v>0</v>
      </c>
      <c r="W16" s="100">
        <f t="shared" ref="W16:W17" si="10">PRODUCT(T16:V16)</f>
        <v>0</v>
      </c>
      <c r="X16" s="100">
        <f t="shared" ref="X16:X17" si="11">PRODUCT(U16:W16)</f>
        <v>0</v>
      </c>
      <c r="Y16" s="100">
        <f t="shared" ref="Y16:Y17" si="12">PRODUCT(V16:X16)</f>
        <v>0</v>
      </c>
      <c r="Z16" s="100">
        <f t="shared" ref="Z16:Z17" si="13">PRODUCT(W16:Y16)</f>
        <v>0</v>
      </c>
      <c r="AA16" s="100">
        <f t="shared" ref="AA16:AA17" si="14">PRODUCT(X16:Z16)</f>
        <v>0</v>
      </c>
      <c r="AB16" s="100">
        <f t="shared" ref="AB16:AB17" si="15">PRODUCT(Y16:AA16)</f>
        <v>0</v>
      </c>
      <c r="AC16" s="100">
        <f t="shared" ref="AC16:AC17" si="16">PRODUCT(Z16:AB16)</f>
        <v>0</v>
      </c>
      <c r="AD16" s="100">
        <f t="shared" ref="AD16:AD17" si="17">PRODUCT(AA16:AC16)</f>
        <v>0</v>
      </c>
      <c r="AE16" s="100">
        <f t="shared" ref="AE16:AE17" si="18">PRODUCT(AB16:AD16)</f>
        <v>0</v>
      </c>
      <c r="AF16" s="150">
        <f t="shared" si="1"/>
        <v>0</v>
      </c>
    </row>
    <row r="17" spans="1:32" ht="30" customHeight="1" x14ac:dyDescent="0.2">
      <c r="A17" s="74"/>
      <c r="B17" s="131" t="s">
        <v>86</v>
      </c>
      <c r="C17" s="80" t="s">
        <v>7</v>
      </c>
      <c r="D17" s="80" t="s">
        <v>15</v>
      </c>
      <c r="E17" s="87" t="s">
        <v>6</v>
      </c>
      <c r="F17" s="88">
        <v>1</v>
      </c>
      <c r="G17" s="88">
        <v>150000</v>
      </c>
      <c r="H17" s="88">
        <f t="shared" si="2"/>
        <v>150000</v>
      </c>
      <c r="I17" s="88">
        <v>150000</v>
      </c>
      <c r="J17" s="88"/>
      <c r="K17" s="88"/>
      <c r="L17" s="88"/>
      <c r="M17" s="88"/>
      <c r="N17" s="88">
        <f t="shared" si="3"/>
        <v>150000</v>
      </c>
      <c r="O17" s="119" t="s">
        <v>108</v>
      </c>
      <c r="P17" s="142">
        <v>0</v>
      </c>
      <c r="Q17" s="100">
        <f t="shared" si="4"/>
        <v>0</v>
      </c>
      <c r="R17" s="100">
        <f t="shared" si="5"/>
        <v>0</v>
      </c>
      <c r="S17" s="100">
        <f t="shared" si="6"/>
        <v>0</v>
      </c>
      <c r="T17" s="100">
        <f t="shared" si="7"/>
        <v>0</v>
      </c>
      <c r="U17" s="100">
        <f t="shared" si="8"/>
        <v>0</v>
      </c>
      <c r="V17" s="100">
        <f t="shared" si="9"/>
        <v>0</v>
      </c>
      <c r="W17" s="100">
        <f t="shared" si="10"/>
        <v>0</v>
      </c>
      <c r="X17" s="100">
        <f t="shared" si="11"/>
        <v>0</v>
      </c>
      <c r="Y17" s="100">
        <f t="shared" si="12"/>
        <v>0</v>
      </c>
      <c r="Z17" s="100">
        <f t="shared" si="13"/>
        <v>0</v>
      </c>
      <c r="AA17" s="100">
        <f t="shared" si="14"/>
        <v>0</v>
      </c>
      <c r="AB17" s="100">
        <f t="shared" si="15"/>
        <v>0</v>
      </c>
      <c r="AC17" s="100">
        <f t="shared" si="16"/>
        <v>0</v>
      </c>
      <c r="AD17" s="100">
        <f t="shared" si="17"/>
        <v>0</v>
      </c>
      <c r="AE17" s="100">
        <f t="shared" si="18"/>
        <v>0</v>
      </c>
      <c r="AF17" s="150">
        <f t="shared" si="1"/>
        <v>0</v>
      </c>
    </row>
    <row r="18" spans="1:32" ht="30" customHeight="1" x14ac:dyDescent="0.2">
      <c r="A18" s="74"/>
      <c r="B18" s="129" t="s">
        <v>87</v>
      </c>
      <c r="C18" s="80" t="s">
        <v>7</v>
      </c>
      <c r="D18" s="82" t="s">
        <v>15</v>
      </c>
      <c r="E18" s="87" t="s">
        <v>6</v>
      </c>
      <c r="F18" s="88">
        <v>1</v>
      </c>
      <c r="G18" s="89">
        <v>730000</v>
      </c>
      <c r="H18" s="88">
        <f t="shared" si="2"/>
        <v>730000</v>
      </c>
      <c r="I18" s="88">
        <v>300000</v>
      </c>
      <c r="J18" s="89">
        <v>430000</v>
      </c>
      <c r="K18" s="88"/>
      <c r="L18" s="88"/>
      <c r="M18" s="88"/>
      <c r="N18" s="88">
        <f t="shared" si="3"/>
        <v>730000</v>
      </c>
      <c r="O18" s="119" t="s">
        <v>108</v>
      </c>
      <c r="P18" s="142">
        <v>0.05</v>
      </c>
      <c r="Q18" s="100">
        <f t="shared" si="4"/>
        <v>36500</v>
      </c>
      <c r="R18" s="100">
        <v>36500</v>
      </c>
      <c r="S18" s="100">
        <v>36500</v>
      </c>
      <c r="T18" s="100">
        <v>36500</v>
      </c>
      <c r="U18" s="100">
        <v>36500</v>
      </c>
      <c r="V18" s="100">
        <v>36500</v>
      </c>
      <c r="W18" s="100">
        <v>36500</v>
      </c>
      <c r="X18" s="100">
        <v>36500</v>
      </c>
      <c r="Y18" s="100">
        <v>36500</v>
      </c>
      <c r="Z18" s="100">
        <v>36500</v>
      </c>
      <c r="AA18" s="100">
        <v>36500</v>
      </c>
      <c r="AB18" s="100">
        <v>36500</v>
      </c>
      <c r="AC18" s="100">
        <v>36500</v>
      </c>
      <c r="AD18" s="100">
        <v>36500</v>
      </c>
      <c r="AE18" s="100">
        <v>36500</v>
      </c>
      <c r="AF18" s="150">
        <f t="shared" si="1"/>
        <v>547500</v>
      </c>
    </row>
    <row r="19" spans="1:32" ht="30" customHeight="1" x14ac:dyDescent="0.2">
      <c r="A19" s="74"/>
      <c r="B19" s="129" t="s">
        <v>87</v>
      </c>
      <c r="C19" s="93" t="s">
        <v>37</v>
      </c>
      <c r="D19" s="82" t="s">
        <v>15</v>
      </c>
      <c r="E19" s="87" t="s">
        <v>6</v>
      </c>
      <c r="F19" s="88">
        <v>1</v>
      </c>
      <c r="G19" s="89">
        <v>70000</v>
      </c>
      <c r="H19" s="88">
        <f t="shared" si="2"/>
        <v>70000</v>
      </c>
      <c r="I19" s="88">
        <v>70000</v>
      </c>
      <c r="J19" s="88"/>
      <c r="K19" s="88"/>
      <c r="L19" s="88"/>
      <c r="M19" s="88"/>
      <c r="N19" s="88">
        <f t="shared" si="3"/>
        <v>70000</v>
      </c>
      <c r="O19" s="119" t="s">
        <v>108</v>
      </c>
      <c r="P19" s="142">
        <v>0.05</v>
      </c>
      <c r="Q19" s="100">
        <f t="shared" si="4"/>
        <v>3500</v>
      </c>
      <c r="R19" s="100">
        <v>3500</v>
      </c>
      <c r="S19" s="100">
        <v>3500</v>
      </c>
      <c r="T19" s="100">
        <v>3500</v>
      </c>
      <c r="U19" s="100">
        <v>3500</v>
      </c>
      <c r="V19" s="100">
        <v>3500</v>
      </c>
      <c r="W19" s="100">
        <v>3500</v>
      </c>
      <c r="X19" s="100">
        <v>3500</v>
      </c>
      <c r="Y19" s="100">
        <v>3500</v>
      </c>
      <c r="Z19" s="100">
        <v>3500</v>
      </c>
      <c r="AA19" s="100">
        <v>3500</v>
      </c>
      <c r="AB19" s="100">
        <v>3500</v>
      </c>
      <c r="AC19" s="100">
        <v>3500</v>
      </c>
      <c r="AD19" s="100">
        <v>3500</v>
      </c>
      <c r="AE19" s="100">
        <v>3500</v>
      </c>
      <c r="AF19" s="150">
        <f t="shared" si="1"/>
        <v>52500</v>
      </c>
    </row>
    <row r="20" spans="1:32" ht="30" customHeight="1" x14ac:dyDescent="0.2">
      <c r="A20" s="74"/>
      <c r="B20" s="129" t="s">
        <v>87</v>
      </c>
      <c r="C20" s="80" t="s">
        <v>7</v>
      </c>
      <c r="D20" s="82" t="s">
        <v>15</v>
      </c>
      <c r="E20" s="94" t="s">
        <v>6</v>
      </c>
      <c r="F20" s="89">
        <v>1</v>
      </c>
      <c r="G20" s="89">
        <v>900000</v>
      </c>
      <c r="H20" s="88">
        <f t="shared" si="2"/>
        <v>900000</v>
      </c>
      <c r="I20" s="88">
        <v>900000</v>
      </c>
      <c r="J20" s="89"/>
      <c r="K20" s="89"/>
      <c r="L20" s="89"/>
      <c r="M20" s="88"/>
      <c r="N20" s="88">
        <f t="shared" si="3"/>
        <v>900000</v>
      </c>
      <c r="O20" s="119" t="s">
        <v>108</v>
      </c>
      <c r="P20" s="142">
        <v>0.05</v>
      </c>
      <c r="Q20" s="100">
        <f t="shared" si="4"/>
        <v>45000</v>
      </c>
      <c r="R20" s="100">
        <v>45000</v>
      </c>
      <c r="S20" s="100">
        <v>45000</v>
      </c>
      <c r="T20" s="100">
        <v>45000</v>
      </c>
      <c r="U20" s="100">
        <v>45000</v>
      </c>
      <c r="V20" s="100">
        <v>45000</v>
      </c>
      <c r="W20" s="100">
        <v>45000</v>
      </c>
      <c r="X20" s="100">
        <v>45000</v>
      </c>
      <c r="Y20" s="100">
        <v>45000</v>
      </c>
      <c r="Z20" s="100">
        <v>45000</v>
      </c>
      <c r="AA20" s="100">
        <v>45000</v>
      </c>
      <c r="AB20" s="100">
        <v>45000</v>
      </c>
      <c r="AC20" s="100">
        <v>45000</v>
      </c>
      <c r="AD20" s="100">
        <v>45000</v>
      </c>
      <c r="AE20" s="100">
        <v>45000</v>
      </c>
      <c r="AF20" s="150">
        <f t="shared" si="1"/>
        <v>675000</v>
      </c>
    </row>
    <row r="21" spans="1:32" ht="30" customHeight="1" x14ac:dyDescent="0.2">
      <c r="A21" s="74"/>
      <c r="B21" s="129" t="s">
        <v>87</v>
      </c>
      <c r="C21" s="80" t="s">
        <v>7</v>
      </c>
      <c r="D21" s="82" t="s">
        <v>15</v>
      </c>
      <c r="E21" s="94" t="s">
        <v>6</v>
      </c>
      <c r="F21" s="89">
        <v>15</v>
      </c>
      <c r="G21" s="89">
        <v>6000</v>
      </c>
      <c r="H21" s="88">
        <f t="shared" si="2"/>
        <v>90000</v>
      </c>
      <c r="I21" s="88"/>
      <c r="J21" s="89">
        <v>60000</v>
      </c>
      <c r="K21" s="89">
        <v>30000</v>
      </c>
      <c r="L21" s="89"/>
      <c r="M21" s="88"/>
      <c r="N21" s="88">
        <f t="shared" si="3"/>
        <v>90000</v>
      </c>
      <c r="O21" s="119" t="s">
        <v>108</v>
      </c>
      <c r="P21" s="142">
        <v>0.05</v>
      </c>
      <c r="Q21" s="100">
        <f t="shared" si="4"/>
        <v>4500</v>
      </c>
      <c r="R21" s="100">
        <v>4500</v>
      </c>
      <c r="S21" s="100">
        <v>4500</v>
      </c>
      <c r="T21" s="100">
        <v>4500</v>
      </c>
      <c r="U21" s="100">
        <v>4500</v>
      </c>
      <c r="V21" s="100">
        <v>4500</v>
      </c>
      <c r="W21" s="100">
        <v>4500</v>
      </c>
      <c r="X21" s="100">
        <v>4500</v>
      </c>
      <c r="Y21" s="100">
        <v>4500</v>
      </c>
      <c r="Z21" s="100">
        <v>4500</v>
      </c>
      <c r="AA21" s="100">
        <v>4500</v>
      </c>
      <c r="AB21" s="100">
        <v>4500</v>
      </c>
      <c r="AC21" s="100">
        <v>4500</v>
      </c>
      <c r="AD21" s="100">
        <v>4500</v>
      </c>
      <c r="AE21" s="100">
        <v>4500</v>
      </c>
      <c r="AF21" s="150">
        <f t="shared" si="1"/>
        <v>67500</v>
      </c>
    </row>
    <row r="22" spans="1:32" ht="30" customHeight="1" x14ac:dyDescent="0.2">
      <c r="A22" s="74"/>
      <c r="B22" s="129" t="s">
        <v>87</v>
      </c>
      <c r="C22" s="80" t="s">
        <v>7</v>
      </c>
      <c r="D22" s="95" t="s">
        <v>17</v>
      </c>
      <c r="E22" s="94" t="s">
        <v>6</v>
      </c>
      <c r="F22" s="89">
        <v>2</v>
      </c>
      <c r="G22" s="89">
        <v>65000</v>
      </c>
      <c r="H22" s="88">
        <f t="shared" si="2"/>
        <v>130000</v>
      </c>
      <c r="I22" s="89">
        <v>100000</v>
      </c>
      <c r="J22" s="89">
        <v>7500</v>
      </c>
      <c r="K22" s="89">
        <v>7500</v>
      </c>
      <c r="L22" s="89">
        <v>7500</v>
      </c>
      <c r="M22" s="89">
        <v>7500</v>
      </c>
      <c r="N22" s="88">
        <f t="shared" si="3"/>
        <v>130000</v>
      </c>
      <c r="O22" s="119" t="s">
        <v>108</v>
      </c>
      <c r="P22" s="142">
        <v>0.05</v>
      </c>
      <c r="Q22" s="100">
        <f t="shared" si="4"/>
        <v>6500</v>
      </c>
      <c r="R22" s="100">
        <v>6500</v>
      </c>
      <c r="S22" s="100">
        <v>6500</v>
      </c>
      <c r="T22" s="100">
        <v>6500</v>
      </c>
      <c r="U22" s="100">
        <v>6500</v>
      </c>
      <c r="V22" s="100">
        <v>6500</v>
      </c>
      <c r="W22" s="100">
        <v>6500</v>
      </c>
      <c r="X22" s="100">
        <v>6500</v>
      </c>
      <c r="Y22" s="100">
        <v>6500</v>
      </c>
      <c r="Z22" s="100">
        <v>6500</v>
      </c>
      <c r="AA22" s="100">
        <v>6500</v>
      </c>
      <c r="AB22" s="100">
        <v>6500</v>
      </c>
      <c r="AC22" s="100">
        <v>6500</v>
      </c>
      <c r="AD22" s="100">
        <v>6500</v>
      </c>
      <c r="AE22" s="100">
        <v>6500</v>
      </c>
      <c r="AF22" s="150">
        <f t="shared" si="1"/>
        <v>97500</v>
      </c>
    </row>
    <row r="23" spans="1:32" ht="30" customHeight="1" x14ac:dyDescent="0.2">
      <c r="A23" s="74"/>
      <c r="B23" s="128" t="s">
        <v>91</v>
      </c>
      <c r="C23" s="80" t="s">
        <v>7</v>
      </c>
      <c r="D23" s="82" t="s">
        <v>15</v>
      </c>
      <c r="E23" s="87" t="s">
        <v>6</v>
      </c>
      <c r="F23" s="88">
        <v>1</v>
      </c>
      <c r="G23" s="89">
        <v>160500</v>
      </c>
      <c r="H23" s="88">
        <f t="shared" si="2"/>
        <v>160500</v>
      </c>
      <c r="I23" s="88">
        <v>100000</v>
      </c>
      <c r="J23" s="88">
        <v>60500</v>
      </c>
      <c r="K23" s="88"/>
      <c r="L23" s="88"/>
      <c r="M23" s="88"/>
      <c r="N23" s="88">
        <f t="shared" si="3"/>
        <v>160500</v>
      </c>
      <c r="O23" s="119" t="s">
        <v>108</v>
      </c>
      <c r="P23" s="142">
        <v>0.05</v>
      </c>
      <c r="Q23" s="100">
        <f t="shared" si="4"/>
        <v>8025</v>
      </c>
      <c r="R23" s="100">
        <v>8025</v>
      </c>
      <c r="S23" s="100">
        <v>8025</v>
      </c>
      <c r="T23" s="100">
        <v>8025</v>
      </c>
      <c r="U23" s="100">
        <v>8025</v>
      </c>
      <c r="V23" s="100">
        <v>8025</v>
      </c>
      <c r="W23" s="100">
        <v>8025</v>
      </c>
      <c r="X23" s="100">
        <v>8025</v>
      </c>
      <c r="Y23" s="100">
        <v>8025</v>
      </c>
      <c r="Z23" s="100">
        <v>8025</v>
      </c>
      <c r="AA23" s="100">
        <v>8025</v>
      </c>
      <c r="AB23" s="100">
        <v>8025</v>
      </c>
      <c r="AC23" s="100">
        <v>8025</v>
      </c>
      <c r="AD23" s="100">
        <v>8025</v>
      </c>
      <c r="AE23" s="100">
        <v>8025</v>
      </c>
      <c r="AF23" s="150">
        <f t="shared" si="1"/>
        <v>120375</v>
      </c>
    </row>
    <row r="24" spans="1:32" ht="30" customHeight="1" x14ac:dyDescent="0.2">
      <c r="A24" s="74"/>
      <c r="B24" s="128" t="s">
        <v>93</v>
      </c>
      <c r="C24" s="80" t="s">
        <v>7</v>
      </c>
      <c r="D24" s="82" t="s">
        <v>17</v>
      </c>
      <c r="E24" s="87" t="s">
        <v>6</v>
      </c>
      <c r="F24" s="88">
        <v>1</v>
      </c>
      <c r="G24" s="89">
        <v>40000</v>
      </c>
      <c r="H24" s="88">
        <f t="shared" si="2"/>
        <v>40000</v>
      </c>
      <c r="I24" s="88"/>
      <c r="J24" s="88">
        <v>10000</v>
      </c>
      <c r="K24" s="88">
        <v>10000</v>
      </c>
      <c r="L24" s="88">
        <v>10000</v>
      </c>
      <c r="M24" s="88">
        <v>10000</v>
      </c>
      <c r="N24" s="88">
        <f t="shared" si="3"/>
        <v>40000</v>
      </c>
      <c r="O24" s="119" t="s">
        <v>108</v>
      </c>
      <c r="P24" s="142">
        <v>0.05</v>
      </c>
      <c r="Q24" s="100">
        <f t="shared" si="4"/>
        <v>2000</v>
      </c>
      <c r="R24" s="100">
        <v>2000</v>
      </c>
      <c r="S24" s="100">
        <v>2000</v>
      </c>
      <c r="T24" s="100">
        <v>2000</v>
      </c>
      <c r="U24" s="100">
        <v>2000</v>
      </c>
      <c r="V24" s="100">
        <v>2000</v>
      </c>
      <c r="W24" s="100">
        <v>2000</v>
      </c>
      <c r="X24" s="100">
        <v>2000</v>
      </c>
      <c r="Y24" s="100">
        <v>2000</v>
      </c>
      <c r="Z24" s="100">
        <v>2000</v>
      </c>
      <c r="AA24" s="100">
        <v>2000</v>
      </c>
      <c r="AB24" s="100">
        <v>2000</v>
      </c>
      <c r="AC24" s="100">
        <v>2000</v>
      </c>
      <c r="AD24" s="100">
        <v>2000</v>
      </c>
      <c r="AE24" s="100">
        <v>2000</v>
      </c>
      <c r="AF24" s="150">
        <f t="shared" si="1"/>
        <v>30000</v>
      </c>
    </row>
    <row r="25" spans="1:32" ht="30" customHeight="1" x14ac:dyDescent="0.2">
      <c r="A25" s="74"/>
      <c r="B25" s="129" t="s">
        <v>94</v>
      </c>
      <c r="C25" s="80" t="s">
        <v>7</v>
      </c>
      <c r="D25" s="86" t="s">
        <v>17</v>
      </c>
      <c r="E25" s="87" t="s">
        <v>6</v>
      </c>
      <c r="F25" s="89">
        <v>5</v>
      </c>
      <c r="G25" s="89">
        <v>5000</v>
      </c>
      <c r="H25" s="88">
        <f t="shared" si="2"/>
        <v>25000</v>
      </c>
      <c r="I25" s="88"/>
      <c r="J25" s="88">
        <v>25000</v>
      </c>
      <c r="K25" s="88"/>
      <c r="L25" s="88"/>
      <c r="M25" s="88"/>
      <c r="N25" s="88">
        <f t="shared" si="3"/>
        <v>25000</v>
      </c>
      <c r="O25" s="119" t="s">
        <v>108</v>
      </c>
      <c r="P25" s="142">
        <v>0.05</v>
      </c>
      <c r="Q25" s="100">
        <f t="shared" si="4"/>
        <v>1250</v>
      </c>
      <c r="R25" s="100">
        <v>1250</v>
      </c>
      <c r="S25" s="100">
        <v>1250</v>
      </c>
      <c r="T25" s="100">
        <v>1250</v>
      </c>
      <c r="U25" s="100">
        <v>1250</v>
      </c>
      <c r="V25" s="100">
        <v>1250</v>
      </c>
      <c r="W25" s="100">
        <v>1250</v>
      </c>
      <c r="X25" s="100">
        <v>1250</v>
      </c>
      <c r="Y25" s="100">
        <v>1250</v>
      </c>
      <c r="Z25" s="100">
        <v>1250</v>
      </c>
      <c r="AA25" s="100">
        <v>1250</v>
      </c>
      <c r="AB25" s="100">
        <v>1250</v>
      </c>
      <c r="AC25" s="100">
        <v>1250</v>
      </c>
      <c r="AD25" s="100">
        <v>1250</v>
      </c>
      <c r="AE25" s="100">
        <v>1250</v>
      </c>
      <c r="AF25" s="150">
        <f t="shared" si="1"/>
        <v>18750</v>
      </c>
    </row>
    <row r="26" spans="1:32" ht="30" customHeight="1" x14ac:dyDescent="0.2">
      <c r="A26" s="74"/>
      <c r="B26" s="129" t="s">
        <v>95</v>
      </c>
      <c r="C26" s="80" t="s">
        <v>7</v>
      </c>
      <c r="D26" s="86" t="s">
        <v>17</v>
      </c>
      <c r="E26" s="87" t="s">
        <v>6</v>
      </c>
      <c r="F26" s="88">
        <v>1</v>
      </c>
      <c r="G26" s="88">
        <v>142196</v>
      </c>
      <c r="H26" s="88">
        <f t="shared" si="2"/>
        <v>142196</v>
      </c>
      <c r="I26" s="88">
        <v>102196</v>
      </c>
      <c r="J26" s="88">
        <v>20000</v>
      </c>
      <c r="K26" s="88">
        <v>20000</v>
      </c>
      <c r="L26" s="88"/>
      <c r="M26" s="88"/>
      <c r="N26" s="88">
        <f t="shared" si="3"/>
        <v>142196</v>
      </c>
      <c r="O26" s="119" t="s">
        <v>108</v>
      </c>
      <c r="P26" s="142">
        <v>0.05</v>
      </c>
      <c r="Q26" s="100">
        <f t="shared" si="4"/>
        <v>7109.8</v>
      </c>
      <c r="R26" s="100">
        <v>7109.8</v>
      </c>
      <c r="S26" s="100">
        <v>7109.8</v>
      </c>
      <c r="T26" s="100">
        <v>7109.8</v>
      </c>
      <c r="U26" s="100">
        <v>7109.8</v>
      </c>
      <c r="V26" s="100">
        <v>7109.8</v>
      </c>
      <c r="W26" s="100">
        <v>7109.8</v>
      </c>
      <c r="X26" s="100">
        <v>7109.8</v>
      </c>
      <c r="Y26" s="100">
        <v>7109.8</v>
      </c>
      <c r="Z26" s="100">
        <v>7109.8</v>
      </c>
      <c r="AA26" s="100">
        <v>7109.8</v>
      </c>
      <c r="AB26" s="100">
        <v>7109.8</v>
      </c>
      <c r="AC26" s="100">
        <v>7109.8</v>
      </c>
      <c r="AD26" s="100">
        <v>7109.8</v>
      </c>
      <c r="AE26" s="100">
        <v>7109.8</v>
      </c>
      <c r="AF26" s="150">
        <f t="shared" si="1"/>
        <v>106647.00000000003</v>
      </c>
    </row>
    <row r="27" spans="1:32" ht="30" customHeight="1" x14ac:dyDescent="0.2">
      <c r="A27" s="74"/>
      <c r="B27" s="129" t="s">
        <v>95</v>
      </c>
      <c r="C27" s="80" t="s">
        <v>37</v>
      </c>
      <c r="D27" s="86" t="s">
        <v>15</v>
      </c>
      <c r="E27" s="87" t="s">
        <v>6</v>
      </c>
      <c r="F27" s="88">
        <v>1</v>
      </c>
      <c r="G27" s="88">
        <v>15469</v>
      </c>
      <c r="H27" s="88">
        <f t="shared" si="2"/>
        <v>15469</v>
      </c>
      <c r="I27" s="88">
        <v>15469</v>
      </c>
      <c r="J27" s="88"/>
      <c r="K27" s="88"/>
      <c r="L27" s="88"/>
      <c r="M27" s="88"/>
      <c r="N27" s="88">
        <f t="shared" si="3"/>
        <v>15469</v>
      </c>
      <c r="O27" s="119" t="s">
        <v>108</v>
      </c>
      <c r="P27" s="142">
        <v>0.05</v>
      </c>
      <c r="Q27" s="100">
        <f t="shared" si="4"/>
        <v>773.45</v>
      </c>
      <c r="R27" s="100">
        <v>773.45</v>
      </c>
      <c r="S27" s="100">
        <v>773.45</v>
      </c>
      <c r="T27" s="100">
        <v>773.45</v>
      </c>
      <c r="U27" s="100">
        <v>773.45</v>
      </c>
      <c r="V27" s="100">
        <v>773.45</v>
      </c>
      <c r="W27" s="100">
        <v>773.45</v>
      </c>
      <c r="X27" s="100">
        <v>773.45</v>
      </c>
      <c r="Y27" s="100">
        <v>773.45</v>
      </c>
      <c r="Z27" s="100">
        <v>773.45</v>
      </c>
      <c r="AA27" s="100">
        <v>773.45</v>
      </c>
      <c r="AB27" s="100">
        <v>773.45</v>
      </c>
      <c r="AC27" s="100">
        <v>773.45</v>
      </c>
      <c r="AD27" s="100">
        <v>773.45</v>
      </c>
      <c r="AE27" s="100">
        <v>773.45</v>
      </c>
      <c r="AF27" s="150">
        <f t="shared" si="1"/>
        <v>11601.750000000002</v>
      </c>
    </row>
    <row r="28" spans="1:32" ht="30" customHeight="1" x14ac:dyDescent="0.2">
      <c r="A28" s="74"/>
      <c r="B28" s="129" t="s">
        <v>96</v>
      </c>
      <c r="C28" s="80" t="s">
        <v>7</v>
      </c>
      <c r="D28" s="86" t="s">
        <v>17</v>
      </c>
      <c r="E28" s="87" t="s">
        <v>6</v>
      </c>
      <c r="F28" s="88">
        <v>1</v>
      </c>
      <c r="G28" s="89">
        <v>30000</v>
      </c>
      <c r="H28" s="88">
        <f t="shared" si="2"/>
        <v>30000</v>
      </c>
      <c r="I28" s="88">
        <v>10000</v>
      </c>
      <c r="J28" s="88">
        <v>5000</v>
      </c>
      <c r="K28" s="88">
        <v>5000</v>
      </c>
      <c r="L28" s="88">
        <v>5000</v>
      </c>
      <c r="M28" s="88">
        <v>5000</v>
      </c>
      <c r="N28" s="88">
        <f t="shared" si="3"/>
        <v>30000</v>
      </c>
      <c r="O28" s="119" t="s">
        <v>108</v>
      </c>
      <c r="P28" s="142">
        <v>0.05</v>
      </c>
      <c r="Q28" s="100">
        <f t="shared" si="4"/>
        <v>1500</v>
      </c>
      <c r="R28" s="100">
        <v>1500</v>
      </c>
      <c r="S28" s="100">
        <v>1500</v>
      </c>
      <c r="T28" s="100">
        <v>1500</v>
      </c>
      <c r="U28" s="100">
        <v>1500</v>
      </c>
      <c r="V28" s="100">
        <v>1500</v>
      </c>
      <c r="W28" s="100">
        <v>1500</v>
      </c>
      <c r="X28" s="100">
        <v>1500</v>
      </c>
      <c r="Y28" s="100">
        <v>1500</v>
      </c>
      <c r="Z28" s="100">
        <v>1500</v>
      </c>
      <c r="AA28" s="100">
        <v>1500</v>
      </c>
      <c r="AB28" s="100">
        <v>1500</v>
      </c>
      <c r="AC28" s="100">
        <v>1500</v>
      </c>
      <c r="AD28" s="100">
        <v>1500</v>
      </c>
      <c r="AE28" s="100">
        <v>1500</v>
      </c>
      <c r="AF28" s="150">
        <f t="shared" si="1"/>
        <v>22500</v>
      </c>
    </row>
    <row r="29" spans="1:32" ht="30" customHeight="1" x14ac:dyDescent="0.2">
      <c r="A29" s="74"/>
      <c r="B29" s="129" t="s">
        <v>96</v>
      </c>
      <c r="C29" s="80" t="s">
        <v>7</v>
      </c>
      <c r="D29" s="82" t="s">
        <v>17</v>
      </c>
      <c r="E29" s="87" t="s">
        <v>6</v>
      </c>
      <c r="F29" s="88">
        <v>1</v>
      </c>
      <c r="G29" s="89">
        <v>45000</v>
      </c>
      <c r="H29" s="88">
        <f t="shared" si="2"/>
        <v>45000</v>
      </c>
      <c r="I29" s="88">
        <v>15000</v>
      </c>
      <c r="J29" s="88">
        <v>10000</v>
      </c>
      <c r="K29" s="88">
        <v>10000</v>
      </c>
      <c r="L29" s="88">
        <v>5000</v>
      </c>
      <c r="M29" s="88">
        <v>5000</v>
      </c>
      <c r="N29" s="88">
        <f t="shared" si="3"/>
        <v>45000</v>
      </c>
      <c r="O29" s="119" t="s">
        <v>108</v>
      </c>
      <c r="P29" s="142">
        <v>0.05</v>
      </c>
      <c r="Q29" s="100">
        <f t="shared" si="4"/>
        <v>2250</v>
      </c>
      <c r="R29" s="100">
        <v>2250</v>
      </c>
      <c r="S29" s="100">
        <v>2250</v>
      </c>
      <c r="T29" s="100">
        <v>2250</v>
      </c>
      <c r="U29" s="100">
        <v>2250</v>
      </c>
      <c r="V29" s="100">
        <v>2250</v>
      </c>
      <c r="W29" s="100">
        <v>2250</v>
      </c>
      <c r="X29" s="100">
        <v>2250</v>
      </c>
      <c r="Y29" s="100">
        <v>2250</v>
      </c>
      <c r="Z29" s="100">
        <v>2250</v>
      </c>
      <c r="AA29" s="100">
        <v>2250</v>
      </c>
      <c r="AB29" s="100">
        <v>2250</v>
      </c>
      <c r="AC29" s="100">
        <v>2250</v>
      </c>
      <c r="AD29" s="100">
        <v>2250</v>
      </c>
      <c r="AE29" s="100">
        <v>2250</v>
      </c>
      <c r="AF29" s="150">
        <f t="shared" si="1"/>
        <v>33750</v>
      </c>
    </row>
    <row r="30" spans="1:32" ht="30" customHeight="1" x14ac:dyDescent="0.2">
      <c r="A30" s="74"/>
      <c r="B30" s="129" t="s">
        <v>104</v>
      </c>
      <c r="C30" s="80" t="s">
        <v>7</v>
      </c>
      <c r="D30" s="82" t="s">
        <v>17</v>
      </c>
      <c r="E30" s="87" t="s">
        <v>6</v>
      </c>
      <c r="F30" s="88">
        <v>1</v>
      </c>
      <c r="G30" s="88">
        <v>60000</v>
      </c>
      <c r="H30" s="88">
        <f t="shared" si="2"/>
        <v>60000</v>
      </c>
      <c r="I30" s="88">
        <v>60000</v>
      </c>
      <c r="J30" s="88"/>
      <c r="K30" s="88"/>
      <c r="L30" s="88"/>
      <c r="M30" s="88"/>
      <c r="N30" s="88">
        <f t="shared" si="3"/>
        <v>60000</v>
      </c>
      <c r="O30" s="119" t="s">
        <v>108</v>
      </c>
      <c r="P30" s="142">
        <v>0.05</v>
      </c>
      <c r="Q30" s="100">
        <f t="shared" si="4"/>
        <v>3000</v>
      </c>
      <c r="R30" s="100">
        <v>3000</v>
      </c>
      <c r="S30" s="100">
        <v>3000</v>
      </c>
      <c r="T30" s="100">
        <v>3000</v>
      </c>
      <c r="U30" s="100">
        <v>3000</v>
      </c>
      <c r="V30" s="100">
        <v>3000</v>
      </c>
      <c r="W30" s="100">
        <v>3000</v>
      </c>
      <c r="X30" s="100">
        <v>3000</v>
      </c>
      <c r="Y30" s="100">
        <v>3000</v>
      </c>
      <c r="Z30" s="100">
        <v>3000</v>
      </c>
      <c r="AA30" s="100">
        <v>3000</v>
      </c>
      <c r="AB30" s="100">
        <v>3000</v>
      </c>
      <c r="AC30" s="100">
        <v>3000</v>
      </c>
      <c r="AD30" s="100">
        <v>3000</v>
      </c>
      <c r="AE30" s="100">
        <v>3000</v>
      </c>
      <c r="AF30" s="150">
        <f t="shared" si="1"/>
        <v>45000</v>
      </c>
    </row>
    <row r="31" spans="1:32" ht="30" customHeight="1" x14ac:dyDescent="0.2">
      <c r="A31" s="74"/>
      <c r="B31" s="133" t="s">
        <v>52</v>
      </c>
      <c r="C31" s="75" t="s">
        <v>37</v>
      </c>
      <c r="D31" s="76" t="s">
        <v>42</v>
      </c>
      <c r="E31" s="101" t="s">
        <v>53</v>
      </c>
      <c r="F31" s="103">
        <v>5</v>
      </c>
      <c r="G31" s="103">
        <v>10000</v>
      </c>
      <c r="H31" s="103">
        <f>F31*G31</f>
        <v>50000</v>
      </c>
      <c r="I31" s="102">
        <v>10000</v>
      </c>
      <c r="J31" s="102">
        <v>10000</v>
      </c>
      <c r="K31" s="102">
        <v>10000</v>
      </c>
      <c r="L31" s="102">
        <v>10000</v>
      </c>
      <c r="M31" s="102">
        <v>10000</v>
      </c>
      <c r="N31" s="103">
        <f t="shared" si="3"/>
        <v>50000</v>
      </c>
      <c r="O31" s="124" t="s">
        <v>46</v>
      </c>
      <c r="P31" s="143">
        <v>0.2</v>
      </c>
      <c r="Q31" s="100">
        <f t="shared" si="4"/>
        <v>10000</v>
      </c>
      <c r="R31" s="100">
        <v>10000</v>
      </c>
      <c r="S31" s="100">
        <v>10000</v>
      </c>
      <c r="T31" s="100">
        <v>10000</v>
      </c>
      <c r="U31" s="100">
        <v>10000</v>
      </c>
      <c r="V31" s="100">
        <v>10000</v>
      </c>
      <c r="W31" s="100">
        <v>10000</v>
      </c>
      <c r="X31" s="100">
        <v>10000</v>
      </c>
      <c r="Y31" s="100">
        <v>10000</v>
      </c>
      <c r="Z31" s="100">
        <v>10000</v>
      </c>
      <c r="AA31" s="100">
        <v>10000</v>
      </c>
      <c r="AB31" s="100">
        <v>10000</v>
      </c>
      <c r="AC31" s="100">
        <v>10000</v>
      </c>
      <c r="AD31" s="100">
        <v>10000</v>
      </c>
      <c r="AE31" s="100">
        <v>10000</v>
      </c>
      <c r="AF31" s="150">
        <f t="shared" si="1"/>
        <v>150000</v>
      </c>
    </row>
    <row r="32" spans="1:32" ht="52" customHeight="1" x14ac:dyDescent="0.2">
      <c r="A32" s="74"/>
      <c r="B32" s="146" t="s">
        <v>122</v>
      </c>
      <c r="C32" s="80"/>
      <c r="D32" s="82"/>
      <c r="E32" s="87"/>
      <c r="F32" s="88"/>
      <c r="G32" s="88"/>
      <c r="H32" s="88"/>
      <c r="I32" s="88"/>
      <c r="J32" s="88"/>
      <c r="K32" s="88"/>
      <c r="L32" s="88"/>
      <c r="M32" s="88"/>
      <c r="N32" s="88"/>
      <c r="O32" s="119"/>
      <c r="P32" s="142" t="s">
        <v>118</v>
      </c>
      <c r="AF32" s="150">
        <f t="shared" si="1"/>
        <v>0</v>
      </c>
    </row>
    <row r="33" spans="1:32" ht="30" customHeight="1" x14ac:dyDescent="0.2">
      <c r="A33" s="74"/>
      <c r="B33" s="129" t="s">
        <v>107</v>
      </c>
      <c r="C33" s="80" t="s">
        <v>7</v>
      </c>
      <c r="D33" s="86" t="s">
        <v>29</v>
      </c>
      <c r="E33" s="87" t="s">
        <v>29</v>
      </c>
      <c r="F33" s="88">
        <v>10</v>
      </c>
      <c r="G33" s="88">
        <v>5000</v>
      </c>
      <c r="H33" s="88">
        <f t="shared" ref="H33:H63" si="19">SUM(F33*G33)</f>
        <v>50000</v>
      </c>
      <c r="I33" s="88">
        <v>10000</v>
      </c>
      <c r="J33" s="88">
        <v>10000</v>
      </c>
      <c r="K33" s="88">
        <v>10000</v>
      </c>
      <c r="L33" s="88">
        <v>10000</v>
      </c>
      <c r="M33" s="88">
        <v>10000</v>
      </c>
      <c r="N33" s="88">
        <f t="shared" ref="N33:N63" si="20">SUM(I33:M33)</f>
        <v>50000</v>
      </c>
      <c r="O33" s="119" t="s">
        <v>110</v>
      </c>
      <c r="P33" s="142">
        <v>0.1</v>
      </c>
      <c r="Q33" s="100">
        <f t="shared" si="4"/>
        <v>5000</v>
      </c>
      <c r="R33" s="100">
        <v>5000</v>
      </c>
      <c r="S33" s="100">
        <v>5000</v>
      </c>
      <c r="T33" s="100">
        <v>5000</v>
      </c>
      <c r="U33" s="100">
        <v>5000</v>
      </c>
      <c r="V33" s="100">
        <v>5000</v>
      </c>
      <c r="W33" s="100">
        <v>5000</v>
      </c>
      <c r="X33" s="100">
        <v>5000</v>
      </c>
      <c r="Y33" s="100">
        <v>5000</v>
      </c>
      <c r="Z33" s="100">
        <v>5000</v>
      </c>
      <c r="AA33" s="100">
        <v>5000</v>
      </c>
      <c r="AB33" s="100">
        <v>5000</v>
      </c>
      <c r="AC33" s="100">
        <v>5000</v>
      </c>
      <c r="AD33" s="100">
        <v>5000</v>
      </c>
      <c r="AE33" s="100">
        <v>5000</v>
      </c>
      <c r="AF33" s="150">
        <f t="shared" si="1"/>
        <v>75000</v>
      </c>
    </row>
    <row r="34" spans="1:32" ht="30" customHeight="1" x14ac:dyDescent="0.2">
      <c r="A34" s="74"/>
      <c r="B34" s="129" t="s">
        <v>107</v>
      </c>
      <c r="C34" s="80" t="s">
        <v>7</v>
      </c>
      <c r="D34" s="86" t="s">
        <v>29</v>
      </c>
      <c r="E34" s="87" t="s">
        <v>29</v>
      </c>
      <c r="F34" s="88">
        <v>3</v>
      </c>
      <c r="G34" s="88">
        <v>30000</v>
      </c>
      <c r="H34" s="88">
        <f t="shared" si="19"/>
        <v>90000</v>
      </c>
      <c r="I34" s="88">
        <v>30000</v>
      </c>
      <c r="J34" s="88"/>
      <c r="K34" s="88">
        <v>30000</v>
      </c>
      <c r="L34" s="88">
        <v>30000</v>
      </c>
      <c r="M34" s="88"/>
      <c r="N34" s="88">
        <f t="shared" si="20"/>
        <v>90000</v>
      </c>
      <c r="O34" s="119" t="s">
        <v>110</v>
      </c>
      <c r="P34" s="142">
        <v>0</v>
      </c>
      <c r="Q34" s="100">
        <f t="shared" si="4"/>
        <v>0</v>
      </c>
      <c r="R34" s="100">
        <f t="shared" ref="R34" si="21">PRODUCT(O34:Q34)</f>
        <v>0</v>
      </c>
      <c r="S34" s="100">
        <f t="shared" ref="S34" si="22">PRODUCT(P34:R34)</f>
        <v>0</v>
      </c>
      <c r="T34" s="100">
        <f t="shared" ref="T34" si="23">PRODUCT(Q34:S34)</f>
        <v>0</v>
      </c>
      <c r="U34" s="100">
        <f t="shared" ref="U34" si="24">PRODUCT(R34:T34)</f>
        <v>0</v>
      </c>
      <c r="V34" s="100">
        <f t="shared" ref="V34" si="25">PRODUCT(S34:U34)</f>
        <v>0</v>
      </c>
      <c r="W34" s="100">
        <f t="shared" ref="W34" si="26">PRODUCT(T34:V34)</f>
        <v>0</v>
      </c>
      <c r="X34" s="100">
        <f t="shared" ref="X34" si="27">PRODUCT(U34:W34)</f>
        <v>0</v>
      </c>
      <c r="Y34" s="100">
        <f t="shared" ref="Y34" si="28">PRODUCT(V34:X34)</f>
        <v>0</v>
      </c>
      <c r="Z34" s="100">
        <f t="shared" ref="Z34" si="29">PRODUCT(W34:Y34)</f>
        <v>0</v>
      </c>
      <c r="AA34" s="100">
        <f t="shared" ref="AA34" si="30">PRODUCT(X34:Z34)</f>
        <v>0</v>
      </c>
      <c r="AB34" s="100">
        <f t="shared" ref="AB34" si="31">PRODUCT(Y34:AA34)</f>
        <v>0</v>
      </c>
      <c r="AC34" s="100">
        <f t="shared" ref="AC34" si="32">PRODUCT(Z34:AB34)</f>
        <v>0</v>
      </c>
      <c r="AD34" s="100">
        <f t="shared" ref="AD34" si="33">PRODUCT(AA34:AC34)</f>
        <v>0</v>
      </c>
      <c r="AE34" s="100">
        <f t="shared" ref="AE34" si="34">PRODUCT(AB34:AD34)</f>
        <v>0</v>
      </c>
      <c r="AF34" s="150">
        <f t="shared" si="1"/>
        <v>0</v>
      </c>
    </row>
    <row r="35" spans="1:32" ht="30" customHeight="1" x14ac:dyDescent="0.2">
      <c r="A35" s="74"/>
      <c r="B35" s="129" t="s">
        <v>104</v>
      </c>
      <c r="C35" s="80" t="s">
        <v>18</v>
      </c>
      <c r="D35" s="82" t="s">
        <v>29</v>
      </c>
      <c r="E35" s="87" t="s">
        <v>29</v>
      </c>
      <c r="F35" s="88">
        <v>5</v>
      </c>
      <c r="G35" s="88">
        <v>2000</v>
      </c>
      <c r="H35" s="88">
        <f t="shared" si="19"/>
        <v>10000</v>
      </c>
      <c r="I35" s="88">
        <v>2000</v>
      </c>
      <c r="J35" s="88">
        <v>2000</v>
      </c>
      <c r="K35" s="88">
        <v>2000</v>
      </c>
      <c r="L35" s="88">
        <v>2000</v>
      </c>
      <c r="M35" s="88">
        <v>2000</v>
      </c>
      <c r="N35" s="88">
        <f t="shared" si="20"/>
        <v>10000</v>
      </c>
      <c r="O35" s="119" t="s">
        <v>110</v>
      </c>
      <c r="P35" s="142">
        <v>0.1</v>
      </c>
      <c r="Q35" s="100">
        <f t="shared" si="4"/>
        <v>1000</v>
      </c>
      <c r="R35" s="100">
        <v>1000</v>
      </c>
      <c r="S35" s="100">
        <v>1000</v>
      </c>
      <c r="T35" s="100">
        <v>1000</v>
      </c>
      <c r="U35" s="100">
        <v>1000</v>
      </c>
      <c r="V35" s="100">
        <v>1000</v>
      </c>
      <c r="W35" s="100">
        <v>1000</v>
      </c>
      <c r="X35" s="100">
        <v>1000</v>
      </c>
      <c r="Y35" s="100">
        <v>1000</v>
      </c>
      <c r="Z35" s="100">
        <v>1000</v>
      </c>
      <c r="AA35" s="100">
        <v>1000</v>
      </c>
      <c r="AB35" s="100">
        <v>1000</v>
      </c>
      <c r="AC35" s="100">
        <v>1000</v>
      </c>
      <c r="AD35" s="100">
        <v>1000</v>
      </c>
      <c r="AE35" s="100">
        <v>1000</v>
      </c>
      <c r="AF35" s="150">
        <f t="shared" si="1"/>
        <v>15000</v>
      </c>
    </row>
    <row r="36" spans="1:32" ht="30" customHeight="1" x14ac:dyDescent="0.2">
      <c r="A36" s="74"/>
      <c r="B36" s="129" t="s">
        <v>104</v>
      </c>
      <c r="C36" s="80" t="s">
        <v>7</v>
      </c>
      <c r="D36" s="82" t="s">
        <v>29</v>
      </c>
      <c r="E36" s="87" t="s">
        <v>29</v>
      </c>
      <c r="F36" s="88">
        <v>8</v>
      </c>
      <c r="G36" s="88">
        <v>3000</v>
      </c>
      <c r="H36" s="88">
        <f t="shared" si="19"/>
        <v>24000</v>
      </c>
      <c r="I36" s="88">
        <v>24000</v>
      </c>
      <c r="J36" s="88"/>
      <c r="K36" s="88"/>
      <c r="L36" s="88"/>
      <c r="M36" s="88"/>
      <c r="N36" s="88">
        <f t="shared" si="20"/>
        <v>24000</v>
      </c>
      <c r="O36" s="119" t="s">
        <v>110</v>
      </c>
      <c r="P36" s="142">
        <v>0.1</v>
      </c>
      <c r="Q36" s="100">
        <f t="shared" si="4"/>
        <v>2400</v>
      </c>
      <c r="R36" s="100">
        <v>2400</v>
      </c>
      <c r="S36" s="100">
        <v>2400</v>
      </c>
      <c r="T36" s="100">
        <v>2400</v>
      </c>
      <c r="U36" s="100">
        <v>2400</v>
      </c>
      <c r="V36" s="100">
        <v>2400</v>
      </c>
      <c r="W36" s="100">
        <v>2400</v>
      </c>
      <c r="X36" s="100">
        <v>2400</v>
      </c>
      <c r="Y36" s="100">
        <v>2400</v>
      </c>
      <c r="Z36" s="100">
        <v>2400</v>
      </c>
      <c r="AA36" s="100">
        <v>2400</v>
      </c>
      <c r="AB36" s="100">
        <v>2400</v>
      </c>
      <c r="AC36" s="100">
        <v>2400</v>
      </c>
      <c r="AD36" s="100">
        <v>2400</v>
      </c>
      <c r="AE36" s="100">
        <v>2400</v>
      </c>
      <c r="AF36" s="150">
        <f t="shared" si="1"/>
        <v>36000</v>
      </c>
    </row>
    <row r="37" spans="1:32" ht="30" customHeight="1" x14ac:dyDescent="0.2">
      <c r="A37" s="74"/>
      <c r="B37" s="129" t="s">
        <v>104</v>
      </c>
      <c r="C37" s="96" t="s">
        <v>37</v>
      </c>
      <c r="D37" s="97" t="s">
        <v>29</v>
      </c>
      <c r="E37" s="98" t="s">
        <v>29</v>
      </c>
      <c r="F37" s="99">
        <v>3</v>
      </c>
      <c r="G37" s="99">
        <v>3500</v>
      </c>
      <c r="H37" s="88">
        <f t="shared" si="19"/>
        <v>10500</v>
      </c>
      <c r="I37" s="99">
        <v>3500</v>
      </c>
      <c r="J37" s="99"/>
      <c r="K37" s="99">
        <v>3500</v>
      </c>
      <c r="L37" s="99"/>
      <c r="M37" s="99">
        <v>3500</v>
      </c>
      <c r="N37" s="88">
        <f t="shared" si="20"/>
        <v>10500</v>
      </c>
      <c r="O37" s="119" t="s">
        <v>110</v>
      </c>
      <c r="P37" s="142">
        <v>0.1</v>
      </c>
      <c r="Q37" s="100">
        <f t="shared" si="4"/>
        <v>1050</v>
      </c>
      <c r="R37" s="100">
        <v>1050</v>
      </c>
      <c r="S37" s="100">
        <v>1050</v>
      </c>
      <c r="T37" s="100">
        <v>1050</v>
      </c>
      <c r="U37" s="100">
        <v>1050</v>
      </c>
      <c r="V37" s="100">
        <v>1050</v>
      </c>
      <c r="W37" s="100">
        <v>1050</v>
      </c>
      <c r="X37" s="100">
        <v>1050</v>
      </c>
      <c r="Y37" s="100">
        <v>1050</v>
      </c>
      <c r="Z37" s="100">
        <v>1050</v>
      </c>
      <c r="AA37" s="100">
        <v>1050</v>
      </c>
      <c r="AB37" s="100">
        <v>1050</v>
      </c>
      <c r="AC37" s="100">
        <v>1050</v>
      </c>
      <c r="AD37" s="100">
        <v>1050</v>
      </c>
      <c r="AE37" s="100">
        <v>1050</v>
      </c>
      <c r="AF37" s="150">
        <f t="shared" si="1"/>
        <v>15750</v>
      </c>
    </row>
    <row r="38" spans="1:32" ht="30" customHeight="1" x14ac:dyDescent="0.2">
      <c r="A38" s="74"/>
      <c r="B38" s="128" t="s">
        <v>79</v>
      </c>
      <c r="C38" s="80" t="s">
        <v>7</v>
      </c>
      <c r="D38" s="82" t="s">
        <v>13</v>
      </c>
      <c r="E38" s="87" t="s">
        <v>14</v>
      </c>
      <c r="F38" s="89">
        <v>2</v>
      </c>
      <c r="G38" s="89">
        <v>12500</v>
      </c>
      <c r="H38" s="88">
        <f t="shared" si="19"/>
        <v>25000</v>
      </c>
      <c r="I38" s="88">
        <v>25000</v>
      </c>
      <c r="J38" s="88"/>
      <c r="K38" s="88"/>
      <c r="L38" s="88"/>
      <c r="M38" s="88"/>
      <c r="N38" s="88">
        <f t="shared" si="20"/>
        <v>25000</v>
      </c>
      <c r="O38" s="119" t="s">
        <v>109</v>
      </c>
      <c r="P38" s="142">
        <v>0</v>
      </c>
      <c r="Q38" s="100">
        <f t="shared" si="4"/>
        <v>0</v>
      </c>
      <c r="R38" s="100">
        <v>0</v>
      </c>
      <c r="S38" s="100">
        <v>0</v>
      </c>
      <c r="T38" s="100">
        <v>0</v>
      </c>
      <c r="U38" s="100">
        <v>0</v>
      </c>
      <c r="V38" s="100">
        <v>0</v>
      </c>
      <c r="W38" s="100">
        <v>0</v>
      </c>
      <c r="X38" s="100">
        <v>0</v>
      </c>
      <c r="Y38" s="100">
        <v>0</v>
      </c>
      <c r="Z38" s="100">
        <v>0</v>
      </c>
      <c r="AA38" s="100">
        <v>0</v>
      </c>
      <c r="AB38" s="100">
        <v>0</v>
      </c>
      <c r="AC38" s="100">
        <v>0</v>
      </c>
      <c r="AD38" s="100">
        <v>0</v>
      </c>
      <c r="AE38" s="100">
        <v>0</v>
      </c>
      <c r="AF38" s="150">
        <f t="shared" si="1"/>
        <v>0</v>
      </c>
    </row>
    <row r="39" spans="1:32" ht="30" customHeight="1" x14ac:dyDescent="0.2">
      <c r="A39" s="74"/>
      <c r="B39" s="129" t="s">
        <v>80</v>
      </c>
      <c r="C39" s="80" t="s">
        <v>7</v>
      </c>
      <c r="D39" s="86" t="s">
        <v>13</v>
      </c>
      <c r="E39" s="94" t="s">
        <v>19</v>
      </c>
      <c r="F39" s="88">
        <v>3</v>
      </c>
      <c r="G39" s="89">
        <v>20000</v>
      </c>
      <c r="H39" s="88">
        <f t="shared" si="19"/>
        <v>60000</v>
      </c>
      <c r="I39" s="89">
        <v>20000</v>
      </c>
      <c r="J39" s="89">
        <v>20000</v>
      </c>
      <c r="K39" s="89">
        <v>20000</v>
      </c>
      <c r="L39" s="89"/>
      <c r="M39" s="89"/>
      <c r="N39" s="88">
        <f t="shared" si="20"/>
        <v>60000</v>
      </c>
      <c r="O39" s="119" t="s">
        <v>109</v>
      </c>
      <c r="P39" s="142">
        <v>0.1</v>
      </c>
      <c r="Q39" s="100">
        <f t="shared" si="4"/>
        <v>6000</v>
      </c>
      <c r="R39" s="100">
        <v>6000</v>
      </c>
      <c r="S39" s="100">
        <v>6000</v>
      </c>
      <c r="T39" s="100">
        <v>6000</v>
      </c>
      <c r="U39" s="100">
        <v>6000</v>
      </c>
      <c r="V39" s="100">
        <v>6000</v>
      </c>
      <c r="W39" s="100">
        <v>6000</v>
      </c>
      <c r="X39" s="100">
        <v>6000</v>
      </c>
      <c r="Y39" s="100">
        <v>6000</v>
      </c>
      <c r="Z39" s="100">
        <v>6000</v>
      </c>
      <c r="AA39" s="100">
        <v>6000</v>
      </c>
      <c r="AB39" s="100">
        <v>6000</v>
      </c>
      <c r="AC39" s="100">
        <v>6000</v>
      </c>
      <c r="AD39" s="100">
        <v>6000</v>
      </c>
      <c r="AE39" s="100">
        <v>6000</v>
      </c>
      <c r="AF39" s="150">
        <f t="shared" si="1"/>
        <v>90000</v>
      </c>
    </row>
    <row r="40" spans="1:32" ht="30" customHeight="1" x14ac:dyDescent="0.2">
      <c r="A40" s="74"/>
      <c r="B40" s="129" t="s">
        <v>83</v>
      </c>
      <c r="C40" s="80" t="s">
        <v>7</v>
      </c>
      <c r="D40" s="86" t="s">
        <v>13</v>
      </c>
      <c r="E40" s="87" t="s">
        <v>19</v>
      </c>
      <c r="F40" s="89">
        <v>1</v>
      </c>
      <c r="G40" s="88">
        <v>9000</v>
      </c>
      <c r="H40" s="88">
        <f t="shared" si="19"/>
        <v>9000</v>
      </c>
      <c r="I40" s="88">
        <v>9000</v>
      </c>
      <c r="J40" s="88"/>
      <c r="K40" s="88"/>
      <c r="L40" s="88"/>
      <c r="M40" s="88"/>
      <c r="N40" s="88">
        <f t="shared" si="20"/>
        <v>9000</v>
      </c>
      <c r="O40" s="119" t="s">
        <v>109</v>
      </c>
      <c r="P40" s="142">
        <v>0</v>
      </c>
      <c r="Q40" s="100">
        <f t="shared" si="4"/>
        <v>0</v>
      </c>
      <c r="R40" s="100">
        <v>0</v>
      </c>
      <c r="S40" s="100">
        <v>0</v>
      </c>
      <c r="T40" s="100">
        <v>0</v>
      </c>
      <c r="U40" s="100">
        <v>0</v>
      </c>
      <c r="V40" s="100">
        <v>0</v>
      </c>
      <c r="W40" s="100">
        <v>0</v>
      </c>
      <c r="X40" s="100">
        <v>0</v>
      </c>
      <c r="Y40" s="100">
        <v>0</v>
      </c>
      <c r="Z40" s="100">
        <v>0</v>
      </c>
      <c r="AA40" s="100">
        <v>0</v>
      </c>
      <c r="AB40" s="100">
        <v>0</v>
      </c>
      <c r="AC40" s="100">
        <v>0</v>
      </c>
      <c r="AD40" s="100">
        <v>0</v>
      </c>
      <c r="AE40" s="100">
        <v>0</v>
      </c>
      <c r="AF40" s="150">
        <f t="shared" si="1"/>
        <v>0</v>
      </c>
    </row>
    <row r="41" spans="1:32" ht="30" customHeight="1" x14ac:dyDescent="0.2">
      <c r="A41" s="74"/>
      <c r="B41" s="129" t="s">
        <v>87</v>
      </c>
      <c r="C41" s="80" t="s">
        <v>7</v>
      </c>
      <c r="D41" s="82" t="s">
        <v>13</v>
      </c>
      <c r="E41" s="87" t="s">
        <v>14</v>
      </c>
      <c r="F41" s="89">
        <v>1</v>
      </c>
      <c r="G41" s="88">
        <v>12500</v>
      </c>
      <c r="H41" s="88">
        <f t="shared" si="19"/>
        <v>12500</v>
      </c>
      <c r="I41" s="88"/>
      <c r="J41" s="88">
        <v>12500</v>
      </c>
      <c r="K41" s="88"/>
      <c r="L41" s="88"/>
      <c r="M41" s="88"/>
      <c r="N41" s="88">
        <f t="shared" si="20"/>
        <v>12500</v>
      </c>
      <c r="O41" s="119" t="s">
        <v>109</v>
      </c>
      <c r="P41" s="142">
        <v>0</v>
      </c>
      <c r="Q41" s="100">
        <f t="shared" si="4"/>
        <v>0</v>
      </c>
      <c r="R41" s="100">
        <v>0</v>
      </c>
      <c r="S41" s="100">
        <v>0</v>
      </c>
      <c r="T41" s="100">
        <v>0</v>
      </c>
      <c r="U41" s="100">
        <v>0</v>
      </c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0</v>
      </c>
      <c r="AB41" s="100">
        <v>0</v>
      </c>
      <c r="AC41" s="100">
        <v>0</v>
      </c>
      <c r="AD41" s="100">
        <v>0</v>
      </c>
      <c r="AE41" s="100">
        <v>0</v>
      </c>
      <c r="AF41" s="150">
        <f t="shared" si="1"/>
        <v>0</v>
      </c>
    </row>
    <row r="42" spans="1:32" ht="30" customHeight="1" x14ac:dyDescent="0.2">
      <c r="A42" s="74"/>
      <c r="B42" s="129" t="s">
        <v>88</v>
      </c>
      <c r="C42" s="80" t="s">
        <v>7</v>
      </c>
      <c r="D42" s="82" t="s">
        <v>13</v>
      </c>
      <c r="E42" s="87" t="s">
        <v>19</v>
      </c>
      <c r="F42" s="88">
        <v>1</v>
      </c>
      <c r="G42" s="88">
        <v>18000</v>
      </c>
      <c r="H42" s="88">
        <f t="shared" si="19"/>
        <v>18000</v>
      </c>
      <c r="I42" s="88"/>
      <c r="J42" s="88"/>
      <c r="K42" s="88">
        <v>18000</v>
      </c>
      <c r="L42" s="88"/>
      <c r="M42" s="88"/>
      <c r="N42" s="88">
        <f t="shared" si="20"/>
        <v>18000</v>
      </c>
      <c r="O42" s="119" t="s">
        <v>109</v>
      </c>
      <c r="P42" s="142">
        <v>0</v>
      </c>
      <c r="Q42" s="100">
        <f t="shared" si="4"/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0">
        <v>0</v>
      </c>
      <c r="AC42" s="100">
        <v>0</v>
      </c>
      <c r="AD42" s="100">
        <v>0</v>
      </c>
      <c r="AE42" s="100">
        <v>0</v>
      </c>
      <c r="AF42" s="150">
        <f t="shared" si="1"/>
        <v>0</v>
      </c>
    </row>
    <row r="43" spans="1:32" ht="30" customHeight="1" x14ac:dyDescent="0.2">
      <c r="A43" s="74"/>
      <c r="B43" s="128" t="s">
        <v>89</v>
      </c>
      <c r="C43" s="80" t="s">
        <v>7</v>
      </c>
      <c r="D43" s="86" t="s">
        <v>13</v>
      </c>
      <c r="E43" s="87" t="s">
        <v>6</v>
      </c>
      <c r="F43" s="85">
        <v>1</v>
      </c>
      <c r="G43" s="89">
        <v>18000</v>
      </c>
      <c r="H43" s="88">
        <f t="shared" si="19"/>
        <v>18000</v>
      </c>
      <c r="I43" s="88"/>
      <c r="J43" s="88"/>
      <c r="K43" s="88"/>
      <c r="L43" s="88">
        <v>18000</v>
      </c>
      <c r="M43" s="88"/>
      <c r="N43" s="88">
        <f t="shared" si="20"/>
        <v>18000</v>
      </c>
      <c r="O43" s="119" t="s">
        <v>109</v>
      </c>
      <c r="P43" s="142">
        <v>0</v>
      </c>
      <c r="Q43" s="100">
        <f t="shared" si="4"/>
        <v>0</v>
      </c>
      <c r="R43" s="100">
        <v>0</v>
      </c>
      <c r="S43" s="100">
        <v>0</v>
      </c>
      <c r="T43" s="100">
        <v>0</v>
      </c>
      <c r="U43" s="100">
        <v>0</v>
      </c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>
        <v>0</v>
      </c>
      <c r="AD43" s="100">
        <v>0</v>
      </c>
      <c r="AE43" s="100">
        <v>0</v>
      </c>
      <c r="AF43" s="150">
        <f t="shared" si="1"/>
        <v>0</v>
      </c>
    </row>
    <row r="44" spans="1:32" ht="30" customHeight="1" x14ac:dyDescent="0.2">
      <c r="A44" s="74"/>
      <c r="B44" s="128" t="s">
        <v>92</v>
      </c>
      <c r="C44" s="80" t="s">
        <v>7</v>
      </c>
      <c r="D44" s="82" t="s">
        <v>13</v>
      </c>
      <c r="E44" s="87" t="s">
        <v>14</v>
      </c>
      <c r="F44" s="88">
        <v>4</v>
      </c>
      <c r="G44" s="88">
        <v>9000</v>
      </c>
      <c r="H44" s="88">
        <f t="shared" si="19"/>
        <v>36000</v>
      </c>
      <c r="I44" s="88"/>
      <c r="J44" s="88">
        <v>9000</v>
      </c>
      <c r="K44" s="88">
        <v>9000</v>
      </c>
      <c r="L44" s="88">
        <v>9000</v>
      </c>
      <c r="M44" s="88">
        <v>9000</v>
      </c>
      <c r="N44" s="88">
        <f t="shared" si="20"/>
        <v>36000</v>
      </c>
      <c r="O44" s="119" t="s">
        <v>109</v>
      </c>
      <c r="P44" s="142">
        <v>0.2</v>
      </c>
      <c r="Q44" s="100">
        <f t="shared" si="4"/>
        <v>7200</v>
      </c>
      <c r="R44" s="100">
        <v>7200</v>
      </c>
      <c r="S44" s="100">
        <v>7200</v>
      </c>
      <c r="T44" s="100">
        <v>7200</v>
      </c>
      <c r="U44" s="100">
        <v>7200</v>
      </c>
      <c r="V44" s="100">
        <v>7200</v>
      </c>
      <c r="W44" s="100">
        <v>7200</v>
      </c>
      <c r="X44" s="100">
        <v>7200</v>
      </c>
      <c r="Y44" s="100">
        <v>7200</v>
      </c>
      <c r="Z44" s="100">
        <v>7200</v>
      </c>
      <c r="AA44" s="100">
        <v>7200</v>
      </c>
      <c r="AB44" s="100">
        <v>7200</v>
      </c>
      <c r="AC44" s="100">
        <v>7200</v>
      </c>
      <c r="AD44" s="100">
        <v>7200</v>
      </c>
      <c r="AE44" s="100">
        <v>7200</v>
      </c>
      <c r="AF44" s="150">
        <f t="shared" si="1"/>
        <v>108000</v>
      </c>
    </row>
    <row r="45" spans="1:32" ht="30" customHeight="1" x14ac:dyDescent="0.2">
      <c r="A45" s="74"/>
      <c r="B45" s="128" t="s">
        <v>93</v>
      </c>
      <c r="C45" s="80" t="s">
        <v>7</v>
      </c>
      <c r="D45" s="82" t="s">
        <v>13</v>
      </c>
      <c r="E45" s="87" t="s">
        <v>14</v>
      </c>
      <c r="F45" s="88">
        <v>6</v>
      </c>
      <c r="G45" s="88">
        <v>10000</v>
      </c>
      <c r="H45" s="88">
        <f t="shared" si="19"/>
        <v>60000</v>
      </c>
      <c r="I45" s="88">
        <v>20000</v>
      </c>
      <c r="J45" s="88">
        <v>20000</v>
      </c>
      <c r="K45" s="88">
        <v>20000</v>
      </c>
      <c r="L45" s="88"/>
      <c r="M45" s="88"/>
      <c r="N45" s="88">
        <f t="shared" si="20"/>
        <v>60000</v>
      </c>
      <c r="O45" s="119" t="s">
        <v>109</v>
      </c>
      <c r="P45" s="142">
        <v>0.2</v>
      </c>
      <c r="Q45" s="100">
        <f t="shared" si="4"/>
        <v>12000</v>
      </c>
      <c r="R45" s="100">
        <v>12000</v>
      </c>
      <c r="S45" s="100">
        <v>12000</v>
      </c>
      <c r="T45" s="100">
        <v>12000</v>
      </c>
      <c r="U45" s="100">
        <v>12000</v>
      </c>
      <c r="V45" s="100">
        <v>12000</v>
      </c>
      <c r="W45" s="100">
        <v>12000</v>
      </c>
      <c r="X45" s="100">
        <v>12000</v>
      </c>
      <c r="Y45" s="100">
        <v>12000</v>
      </c>
      <c r="Z45" s="100">
        <v>12000</v>
      </c>
      <c r="AA45" s="100">
        <v>12000</v>
      </c>
      <c r="AB45" s="100">
        <v>12000</v>
      </c>
      <c r="AC45" s="100">
        <v>12000</v>
      </c>
      <c r="AD45" s="100">
        <v>12000</v>
      </c>
      <c r="AE45" s="100">
        <v>12000</v>
      </c>
      <c r="AF45" s="150">
        <f t="shared" si="1"/>
        <v>180000</v>
      </c>
    </row>
    <row r="46" spans="1:32" ht="30" customHeight="1" x14ac:dyDescent="0.2">
      <c r="A46" s="74"/>
      <c r="B46" s="129" t="s">
        <v>94</v>
      </c>
      <c r="C46" s="80" t="s">
        <v>37</v>
      </c>
      <c r="D46" s="82" t="s">
        <v>13</v>
      </c>
      <c r="E46" s="87" t="s">
        <v>19</v>
      </c>
      <c r="F46" s="88">
        <v>8</v>
      </c>
      <c r="G46" s="88">
        <v>8000</v>
      </c>
      <c r="H46" s="88">
        <f t="shared" si="19"/>
        <v>64000</v>
      </c>
      <c r="I46" s="88"/>
      <c r="J46" s="88">
        <v>64000</v>
      </c>
      <c r="K46" s="88"/>
      <c r="L46" s="88"/>
      <c r="M46" s="88"/>
      <c r="N46" s="88">
        <f t="shared" si="20"/>
        <v>64000</v>
      </c>
      <c r="O46" s="119" t="s">
        <v>109</v>
      </c>
      <c r="P46" s="142">
        <v>0.1</v>
      </c>
      <c r="Q46" s="100">
        <f t="shared" si="4"/>
        <v>6400</v>
      </c>
      <c r="R46" s="100">
        <v>6400</v>
      </c>
      <c r="S46" s="100">
        <v>6400</v>
      </c>
      <c r="T46" s="100">
        <v>6400</v>
      </c>
      <c r="U46" s="100">
        <v>6400</v>
      </c>
      <c r="V46" s="100">
        <v>6400</v>
      </c>
      <c r="W46" s="100">
        <v>6400</v>
      </c>
      <c r="X46" s="100">
        <v>6400</v>
      </c>
      <c r="Y46" s="100">
        <v>6400</v>
      </c>
      <c r="Z46" s="100">
        <v>6400</v>
      </c>
      <c r="AA46" s="100">
        <v>6400</v>
      </c>
      <c r="AB46" s="100">
        <v>6400</v>
      </c>
      <c r="AC46" s="100">
        <v>6400</v>
      </c>
      <c r="AD46" s="100">
        <v>6400</v>
      </c>
      <c r="AE46" s="100">
        <v>6400</v>
      </c>
      <c r="AF46" s="150">
        <f t="shared" si="1"/>
        <v>96000</v>
      </c>
    </row>
    <row r="47" spans="1:32" ht="30" customHeight="1" x14ac:dyDescent="0.2">
      <c r="A47" s="74"/>
      <c r="B47" s="129" t="s">
        <v>94</v>
      </c>
      <c r="C47" s="80" t="s">
        <v>7</v>
      </c>
      <c r="D47" s="82" t="s">
        <v>13</v>
      </c>
      <c r="E47" s="87" t="s">
        <v>19</v>
      </c>
      <c r="F47" s="89">
        <v>3</v>
      </c>
      <c r="G47" s="88">
        <v>30000</v>
      </c>
      <c r="H47" s="88">
        <f t="shared" si="19"/>
        <v>90000</v>
      </c>
      <c r="I47" s="88">
        <v>30000</v>
      </c>
      <c r="J47" s="88">
        <v>60000</v>
      </c>
      <c r="K47" s="88"/>
      <c r="L47" s="88"/>
      <c r="M47" s="88"/>
      <c r="N47" s="88">
        <f t="shared" si="20"/>
        <v>90000</v>
      </c>
      <c r="O47" s="119" t="s">
        <v>109</v>
      </c>
      <c r="P47" s="142">
        <v>0.1</v>
      </c>
      <c r="Q47" s="100">
        <f t="shared" si="4"/>
        <v>9000</v>
      </c>
      <c r="R47" s="100">
        <v>9000</v>
      </c>
      <c r="S47" s="100">
        <v>9000</v>
      </c>
      <c r="T47" s="100">
        <v>9000</v>
      </c>
      <c r="U47" s="100">
        <v>9000</v>
      </c>
      <c r="V47" s="100">
        <v>9000</v>
      </c>
      <c r="W47" s="100">
        <v>9000</v>
      </c>
      <c r="X47" s="100">
        <v>9000</v>
      </c>
      <c r="Y47" s="100">
        <v>9000</v>
      </c>
      <c r="Z47" s="100">
        <v>9000</v>
      </c>
      <c r="AA47" s="100">
        <v>9000</v>
      </c>
      <c r="AB47" s="100">
        <v>9000</v>
      </c>
      <c r="AC47" s="100">
        <v>9000</v>
      </c>
      <c r="AD47" s="100">
        <v>9000</v>
      </c>
      <c r="AE47" s="100">
        <v>9000</v>
      </c>
      <c r="AF47" s="150">
        <f t="shared" si="1"/>
        <v>135000</v>
      </c>
    </row>
    <row r="48" spans="1:32" ht="30" customHeight="1" x14ac:dyDescent="0.2">
      <c r="A48" s="74"/>
      <c r="B48" s="129" t="s">
        <v>94</v>
      </c>
      <c r="C48" s="80" t="s">
        <v>7</v>
      </c>
      <c r="D48" s="82" t="s">
        <v>13</v>
      </c>
      <c r="E48" s="87" t="s">
        <v>6</v>
      </c>
      <c r="F48" s="88">
        <v>2</v>
      </c>
      <c r="G48" s="88">
        <v>30000</v>
      </c>
      <c r="H48" s="88">
        <f t="shared" si="19"/>
        <v>60000</v>
      </c>
      <c r="I48" s="88"/>
      <c r="J48" s="88">
        <v>30000</v>
      </c>
      <c r="K48" s="88">
        <v>30000</v>
      </c>
      <c r="L48" s="88"/>
      <c r="M48" s="88"/>
      <c r="N48" s="88">
        <f t="shared" si="20"/>
        <v>60000</v>
      </c>
      <c r="O48" s="119" t="s">
        <v>109</v>
      </c>
      <c r="P48" s="142">
        <v>0.1</v>
      </c>
      <c r="Q48" s="100">
        <f t="shared" si="4"/>
        <v>6000</v>
      </c>
      <c r="R48" s="100">
        <v>6000</v>
      </c>
      <c r="S48" s="100">
        <v>6000</v>
      </c>
      <c r="T48" s="100">
        <v>6000</v>
      </c>
      <c r="U48" s="100">
        <v>6000</v>
      </c>
      <c r="V48" s="100">
        <v>6000</v>
      </c>
      <c r="W48" s="100">
        <v>6000</v>
      </c>
      <c r="X48" s="100">
        <v>6000</v>
      </c>
      <c r="Y48" s="100">
        <v>6000</v>
      </c>
      <c r="Z48" s="100">
        <v>6000</v>
      </c>
      <c r="AA48" s="100">
        <v>6000</v>
      </c>
      <c r="AB48" s="100">
        <v>6000</v>
      </c>
      <c r="AC48" s="100">
        <v>6000</v>
      </c>
      <c r="AD48" s="100">
        <v>6000</v>
      </c>
      <c r="AE48" s="100">
        <v>6000</v>
      </c>
      <c r="AF48" s="150">
        <f t="shared" si="1"/>
        <v>90000</v>
      </c>
    </row>
    <row r="49" spans="1:32" ht="30" customHeight="1" x14ac:dyDescent="0.2">
      <c r="A49" s="74"/>
      <c r="B49" s="129" t="s">
        <v>94</v>
      </c>
      <c r="C49" s="80" t="s">
        <v>7</v>
      </c>
      <c r="D49" s="86" t="s">
        <v>13</v>
      </c>
      <c r="E49" s="87" t="s">
        <v>6</v>
      </c>
      <c r="F49" s="89">
        <v>3</v>
      </c>
      <c r="G49" s="89">
        <v>37000</v>
      </c>
      <c r="H49" s="88">
        <f t="shared" si="19"/>
        <v>111000</v>
      </c>
      <c r="I49" s="88">
        <v>37000</v>
      </c>
      <c r="J49" s="88"/>
      <c r="K49" s="88">
        <v>37000</v>
      </c>
      <c r="L49" s="88"/>
      <c r="M49" s="88">
        <v>37000</v>
      </c>
      <c r="N49" s="88">
        <f t="shared" si="20"/>
        <v>111000</v>
      </c>
      <c r="O49" s="119" t="s">
        <v>109</v>
      </c>
      <c r="P49" s="142">
        <v>0.1</v>
      </c>
      <c r="Q49" s="100">
        <f t="shared" si="4"/>
        <v>11100</v>
      </c>
      <c r="R49" s="100">
        <v>11100</v>
      </c>
      <c r="S49" s="100">
        <v>11100</v>
      </c>
      <c r="T49" s="100">
        <v>11100</v>
      </c>
      <c r="U49" s="100">
        <v>11100</v>
      </c>
      <c r="V49" s="100">
        <v>11100</v>
      </c>
      <c r="W49" s="100">
        <v>11100</v>
      </c>
      <c r="X49" s="100">
        <v>11100</v>
      </c>
      <c r="Y49" s="100">
        <v>11100</v>
      </c>
      <c r="Z49" s="100">
        <v>11100</v>
      </c>
      <c r="AA49" s="100">
        <v>11100</v>
      </c>
      <c r="AB49" s="100">
        <v>11100</v>
      </c>
      <c r="AC49" s="100">
        <v>11100</v>
      </c>
      <c r="AD49" s="100">
        <v>11100</v>
      </c>
      <c r="AE49" s="100">
        <v>11100</v>
      </c>
      <c r="AF49" s="150">
        <f t="shared" si="1"/>
        <v>166500</v>
      </c>
    </row>
    <row r="50" spans="1:32" ht="30" customHeight="1" x14ac:dyDescent="0.2">
      <c r="A50" s="74"/>
      <c r="B50" s="129" t="s">
        <v>96</v>
      </c>
      <c r="C50" s="80" t="s">
        <v>7</v>
      </c>
      <c r="D50" s="82" t="s">
        <v>13</v>
      </c>
      <c r="E50" s="87" t="s">
        <v>14</v>
      </c>
      <c r="F50" s="89">
        <v>7</v>
      </c>
      <c r="G50" s="88">
        <v>12500</v>
      </c>
      <c r="H50" s="88">
        <f t="shared" si="19"/>
        <v>87500</v>
      </c>
      <c r="I50" s="88">
        <v>25000</v>
      </c>
      <c r="J50" s="88">
        <v>12500</v>
      </c>
      <c r="K50" s="88">
        <v>25000</v>
      </c>
      <c r="L50" s="88">
        <v>12500</v>
      </c>
      <c r="M50" s="88">
        <v>12500</v>
      </c>
      <c r="N50" s="88">
        <f t="shared" si="20"/>
        <v>87500</v>
      </c>
      <c r="O50" s="119" t="s">
        <v>109</v>
      </c>
      <c r="P50" s="142">
        <v>0.1</v>
      </c>
      <c r="Q50" s="100">
        <f t="shared" si="4"/>
        <v>8750</v>
      </c>
      <c r="R50" s="100">
        <v>8750</v>
      </c>
      <c r="S50" s="100">
        <v>8750</v>
      </c>
      <c r="T50" s="100">
        <v>8750</v>
      </c>
      <c r="U50" s="100">
        <v>8750</v>
      </c>
      <c r="V50" s="100">
        <v>8750</v>
      </c>
      <c r="W50" s="100">
        <v>8750</v>
      </c>
      <c r="X50" s="100">
        <v>8750</v>
      </c>
      <c r="Y50" s="100">
        <v>8750</v>
      </c>
      <c r="Z50" s="100">
        <v>8750</v>
      </c>
      <c r="AA50" s="100">
        <v>8750</v>
      </c>
      <c r="AB50" s="100">
        <v>8750</v>
      </c>
      <c r="AC50" s="100">
        <v>8750</v>
      </c>
      <c r="AD50" s="100">
        <v>8750</v>
      </c>
      <c r="AE50" s="100">
        <v>8750</v>
      </c>
      <c r="AF50" s="150">
        <f t="shared" si="1"/>
        <v>131250</v>
      </c>
    </row>
    <row r="51" spans="1:32" ht="30" customHeight="1" x14ac:dyDescent="0.2">
      <c r="A51" s="74"/>
      <c r="B51" s="129" t="s">
        <v>96</v>
      </c>
      <c r="C51" s="80" t="s">
        <v>7</v>
      </c>
      <c r="D51" s="82" t="s">
        <v>13</v>
      </c>
      <c r="E51" s="87" t="s">
        <v>14</v>
      </c>
      <c r="F51" s="88">
        <v>6</v>
      </c>
      <c r="G51" s="88">
        <v>9000</v>
      </c>
      <c r="H51" s="88">
        <f t="shared" si="19"/>
        <v>54000</v>
      </c>
      <c r="I51" s="88">
        <v>9000</v>
      </c>
      <c r="J51" s="88">
        <v>18000</v>
      </c>
      <c r="K51" s="88">
        <v>9000</v>
      </c>
      <c r="L51" s="88">
        <v>9000</v>
      </c>
      <c r="M51" s="88">
        <v>9000</v>
      </c>
      <c r="N51" s="88">
        <f t="shared" si="20"/>
        <v>54000</v>
      </c>
      <c r="O51" s="119" t="s">
        <v>109</v>
      </c>
      <c r="P51" s="142">
        <v>0.1</v>
      </c>
      <c r="Q51" s="100">
        <f t="shared" si="4"/>
        <v>5400</v>
      </c>
      <c r="R51" s="100">
        <v>5400</v>
      </c>
      <c r="S51" s="100">
        <v>5400</v>
      </c>
      <c r="T51" s="100">
        <v>5400</v>
      </c>
      <c r="U51" s="100">
        <v>5400</v>
      </c>
      <c r="V51" s="100">
        <v>5400</v>
      </c>
      <c r="W51" s="100">
        <v>5400</v>
      </c>
      <c r="X51" s="100">
        <v>5400</v>
      </c>
      <c r="Y51" s="100">
        <v>5400</v>
      </c>
      <c r="Z51" s="100">
        <v>5400</v>
      </c>
      <c r="AA51" s="100">
        <v>5400</v>
      </c>
      <c r="AB51" s="100">
        <v>5400</v>
      </c>
      <c r="AC51" s="100">
        <v>5400</v>
      </c>
      <c r="AD51" s="100">
        <v>5400</v>
      </c>
      <c r="AE51" s="100">
        <v>5400</v>
      </c>
      <c r="AF51" s="150">
        <f t="shared" si="1"/>
        <v>81000</v>
      </c>
    </row>
    <row r="52" spans="1:32" ht="30" customHeight="1" x14ac:dyDescent="0.2">
      <c r="A52" s="74"/>
      <c r="B52" s="129" t="s">
        <v>97</v>
      </c>
      <c r="C52" s="80" t="s">
        <v>7</v>
      </c>
      <c r="D52" s="82" t="s">
        <v>13</v>
      </c>
      <c r="E52" s="87" t="s">
        <v>6</v>
      </c>
      <c r="F52" s="89">
        <v>1</v>
      </c>
      <c r="G52" s="88">
        <v>100500</v>
      </c>
      <c r="H52" s="88">
        <f t="shared" si="19"/>
        <v>100500</v>
      </c>
      <c r="I52" s="88"/>
      <c r="J52" s="89">
        <v>50000</v>
      </c>
      <c r="K52" s="89">
        <v>50500</v>
      </c>
      <c r="L52" s="89"/>
      <c r="M52" s="88"/>
      <c r="N52" s="88">
        <f t="shared" si="20"/>
        <v>100500</v>
      </c>
      <c r="O52" s="119" t="s">
        <v>109</v>
      </c>
      <c r="P52" s="142">
        <v>0</v>
      </c>
      <c r="Q52" s="100">
        <f t="shared" si="4"/>
        <v>0</v>
      </c>
      <c r="R52" s="100">
        <f t="shared" ref="R52:R55" si="35">PRODUCT(O52:Q52)</f>
        <v>0</v>
      </c>
      <c r="S52" s="100">
        <f t="shared" ref="S52:S55" si="36">PRODUCT(P52:R52)</f>
        <v>0</v>
      </c>
      <c r="T52" s="100">
        <f t="shared" ref="T52:T55" si="37">PRODUCT(Q52:S52)</f>
        <v>0</v>
      </c>
      <c r="U52" s="100">
        <f t="shared" ref="U52:U55" si="38">PRODUCT(R52:T52)</f>
        <v>0</v>
      </c>
      <c r="V52" s="100">
        <f t="shared" ref="V52:V55" si="39">PRODUCT(S52:U52)</f>
        <v>0</v>
      </c>
      <c r="W52" s="100">
        <f t="shared" ref="W52:W55" si="40">PRODUCT(T52:V52)</f>
        <v>0</v>
      </c>
      <c r="X52" s="100">
        <f t="shared" ref="X52:X55" si="41">PRODUCT(U52:W52)</f>
        <v>0</v>
      </c>
      <c r="Y52" s="100">
        <f t="shared" ref="Y52:Y55" si="42">PRODUCT(V52:X52)</f>
        <v>0</v>
      </c>
      <c r="Z52" s="100">
        <f t="shared" ref="Z52:Z55" si="43">PRODUCT(W52:Y52)</f>
        <v>0</v>
      </c>
      <c r="AA52" s="100">
        <f t="shared" ref="AA52:AA55" si="44">PRODUCT(X52:Z52)</f>
        <v>0</v>
      </c>
      <c r="AB52" s="100">
        <f t="shared" ref="AB52:AB55" si="45">PRODUCT(Y52:AA52)</f>
        <v>0</v>
      </c>
      <c r="AC52" s="100">
        <f t="shared" ref="AC52:AC55" si="46">PRODUCT(Z52:AB52)</f>
        <v>0</v>
      </c>
      <c r="AD52" s="100">
        <f t="shared" ref="AD52:AD55" si="47">PRODUCT(AA52:AC52)</f>
        <v>0</v>
      </c>
      <c r="AE52" s="100">
        <f t="shared" ref="AE52:AE55" si="48">PRODUCT(AB52:AD52)</f>
        <v>0</v>
      </c>
      <c r="AF52" s="150">
        <f t="shared" si="1"/>
        <v>0</v>
      </c>
    </row>
    <row r="53" spans="1:32" ht="30" customHeight="1" x14ac:dyDescent="0.2">
      <c r="A53" s="74"/>
      <c r="B53" s="129" t="s">
        <v>97</v>
      </c>
      <c r="C53" s="80" t="s">
        <v>7</v>
      </c>
      <c r="D53" s="82" t="s">
        <v>13</v>
      </c>
      <c r="E53" s="87" t="s">
        <v>6</v>
      </c>
      <c r="F53" s="89">
        <v>1</v>
      </c>
      <c r="G53" s="88">
        <v>68500</v>
      </c>
      <c r="H53" s="88">
        <f t="shared" si="19"/>
        <v>68500</v>
      </c>
      <c r="I53" s="88"/>
      <c r="J53" s="89">
        <v>68500</v>
      </c>
      <c r="K53" s="89"/>
      <c r="L53" s="89"/>
      <c r="M53" s="88"/>
      <c r="N53" s="88">
        <f t="shared" si="20"/>
        <v>68500</v>
      </c>
      <c r="O53" s="119" t="s">
        <v>109</v>
      </c>
      <c r="P53" s="142">
        <v>0</v>
      </c>
      <c r="Q53" s="100">
        <f t="shared" si="4"/>
        <v>0</v>
      </c>
      <c r="R53" s="100">
        <f t="shared" si="35"/>
        <v>0</v>
      </c>
      <c r="S53" s="100">
        <f t="shared" si="36"/>
        <v>0</v>
      </c>
      <c r="T53" s="100">
        <f t="shared" si="37"/>
        <v>0</v>
      </c>
      <c r="U53" s="100">
        <f t="shared" si="38"/>
        <v>0</v>
      </c>
      <c r="V53" s="100">
        <f t="shared" si="39"/>
        <v>0</v>
      </c>
      <c r="W53" s="100">
        <f t="shared" si="40"/>
        <v>0</v>
      </c>
      <c r="X53" s="100">
        <f t="shared" si="41"/>
        <v>0</v>
      </c>
      <c r="Y53" s="100">
        <f t="shared" si="42"/>
        <v>0</v>
      </c>
      <c r="Z53" s="100">
        <f t="shared" si="43"/>
        <v>0</v>
      </c>
      <c r="AA53" s="100">
        <f t="shared" si="44"/>
        <v>0</v>
      </c>
      <c r="AB53" s="100">
        <f t="shared" si="45"/>
        <v>0</v>
      </c>
      <c r="AC53" s="100">
        <f t="shared" si="46"/>
        <v>0</v>
      </c>
      <c r="AD53" s="100">
        <f t="shared" si="47"/>
        <v>0</v>
      </c>
      <c r="AE53" s="100">
        <f t="shared" si="48"/>
        <v>0</v>
      </c>
      <c r="AF53" s="150">
        <f t="shared" si="1"/>
        <v>0</v>
      </c>
    </row>
    <row r="54" spans="1:32" ht="30" customHeight="1" x14ac:dyDescent="0.2">
      <c r="A54" s="74"/>
      <c r="B54" s="129" t="s">
        <v>97</v>
      </c>
      <c r="C54" s="80" t="s">
        <v>7</v>
      </c>
      <c r="D54" s="82" t="s">
        <v>13</v>
      </c>
      <c r="E54" s="87" t="s">
        <v>6</v>
      </c>
      <c r="F54" s="89">
        <v>1</v>
      </c>
      <c r="G54" s="88">
        <v>232639</v>
      </c>
      <c r="H54" s="88">
        <f t="shared" si="19"/>
        <v>232639</v>
      </c>
      <c r="I54" s="88">
        <v>88500</v>
      </c>
      <c r="J54" s="89">
        <v>75000</v>
      </c>
      <c r="K54" s="89">
        <v>69139</v>
      </c>
      <c r="L54" s="89"/>
      <c r="M54" s="88"/>
      <c r="N54" s="88">
        <f t="shared" si="20"/>
        <v>232639</v>
      </c>
      <c r="O54" s="119" t="s">
        <v>109</v>
      </c>
      <c r="P54" s="142">
        <v>0</v>
      </c>
      <c r="Q54" s="100">
        <f t="shared" si="4"/>
        <v>0</v>
      </c>
      <c r="R54" s="100">
        <f t="shared" si="35"/>
        <v>0</v>
      </c>
      <c r="S54" s="100">
        <f t="shared" si="36"/>
        <v>0</v>
      </c>
      <c r="T54" s="100">
        <f t="shared" si="37"/>
        <v>0</v>
      </c>
      <c r="U54" s="100">
        <f t="shared" si="38"/>
        <v>0</v>
      </c>
      <c r="V54" s="100">
        <f t="shared" si="39"/>
        <v>0</v>
      </c>
      <c r="W54" s="100">
        <f t="shared" si="40"/>
        <v>0</v>
      </c>
      <c r="X54" s="100">
        <f t="shared" si="41"/>
        <v>0</v>
      </c>
      <c r="Y54" s="100">
        <f t="shared" si="42"/>
        <v>0</v>
      </c>
      <c r="Z54" s="100">
        <f t="shared" si="43"/>
        <v>0</v>
      </c>
      <c r="AA54" s="100">
        <f t="shared" si="44"/>
        <v>0</v>
      </c>
      <c r="AB54" s="100">
        <f t="shared" si="45"/>
        <v>0</v>
      </c>
      <c r="AC54" s="100">
        <f t="shared" si="46"/>
        <v>0</v>
      </c>
      <c r="AD54" s="100">
        <f t="shared" si="47"/>
        <v>0</v>
      </c>
      <c r="AE54" s="100">
        <f t="shared" si="48"/>
        <v>0</v>
      </c>
      <c r="AF54" s="150">
        <f t="shared" si="1"/>
        <v>0</v>
      </c>
    </row>
    <row r="55" spans="1:32" ht="30" customHeight="1" x14ac:dyDescent="0.2">
      <c r="A55" s="74"/>
      <c r="B55" s="129" t="s">
        <v>97</v>
      </c>
      <c r="C55" s="80" t="s">
        <v>7</v>
      </c>
      <c r="D55" s="82" t="s">
        <v>13</v>
      </c>
      <c r="E55" s="87" t="s">
        <v>6</v>
      </c>
      <c r="F55" s="89">
        <v>1</v>
      </c>
      <c r="G55" s="88">
        <v>92000</v>
      </c>
      <c r="H55" s="88">
        <f t="shared" si="19"/>
        <v>92000</v>
      </c>
      <c r="I55" s="88"/>
      <c r="J55" s="89"/>
      <c r="K55" s="89">
        <v>92000</v>
      </c>
      <c r="L55" s="89"/>
      <c r="M55" s="88"/>
      <c r="N55" s="88">
        <f t="shared" si="20"/>
        <v>92000</v>
      </c>
      <c r="O55" s="119" t="s">
        <v>109</v>
      </c>
      <c r="P55" s="142">
        <v>0</v>
      </c>
      <c r="Q55" s="100">
        <f t="shared" si="4"/>
        <v>0</v>
      </c>
      <c r="R55" s="100">
        <f t="shared" si="35"/>
        <v>0</v>
      </c>
      <c r="S55" s="100">
        <f t="shared" si="36"/>
        <v>0</v>
      </c>
      <c r="T55" s="100">
        <f t="shared" si="37"/>
        <v>0</v>
      </c>
      <c r="U55" s="100">
        <f t="shared" si="38"/>
        <v>0</v>
      </c>
      <c r="V55" s="100">
        <f t="shared" si="39"/>
        <v>0</v>
      </c>
      <c r="W55" s="100">
        <f t="shared" si="40"/>
        <v>0</v>
      </c>
      <c r="X55" s="100">
        <f t="shared" si="41"/>
        <v>0</v>
      </c>
      <c r="Y55" s="100">
        <f t="shared" si="42"/>
        <v>0</v>
      </c>
      <c r="Z55" s="100">
        <f t="shared" si="43"/>
        <v>0</v>
      </c>
      <c r="AA55" s="100">
        <f t="shared" si="44"/>
        <v>0</v>
      </c>
      <c r="AB55" s="100">
        <f t="shared" si="45"/>
        <v>0</v>
      </c>
      <c r="AC55" s="100">
        <f t="shared" si="46"/>
        <v>0</v>
      </c>
      <c r="AD55" s="100">
        <f t="shared" si="47"/>
        <v>0</v>
      </c>
      <c r="AE55" s="100">
        <f t="shared" si="48"/>
        <v>0</v>
      </c>
      <c r="AF55" s="150">
        <f t="shared" si="1"/>
        <v>0</v>
      </c>
    </row>
    <row r="56" spans="1:32" ht="30" customHeight="1" x14ac:dyDescent="0.2">
      <c r="A56" s="74"/>
      <c r="B56" s="129" t="s">
        <v>98</v>
      </c>
      <c r="C56" s="80" t="s">
        <v>7</v>
      </c>
      <c r="D56" s="82" t="s">
        <v>13</v>
      </c>
      <c r="E56" s="87" t="s">
        <v>14</v>
      </c>
      <c r="F56" s="88">
        <v>2</v>
      </c>
      <c r="G56" s="88">
        <v>25000</v>
      </c>
      <c r="H56" s="88">
        <f t="shared" si="19"/>
        <v>50000</v>
      </c>
      <c r="I56" s="88"/>
      <c r="J56" s="88">
        <v>25000</v>
      </c>
      <c r="K56" s="88">
        <v>25000</v>
      </c>
      <c r="L56" s="88"/>
      <c r="M56" s="88"/>
      <c r="N56" s="88">
        <f t="shared" si="20"/>
        <v>50000</v>
      </c>
      <c r="O56" s="119" t="s">
        <v>109</v>
      </c>
      <c r="P56" s="142">
        <v>0</v>
      </c>
      <c r="Q56" s="100">
        <f t="shared" si="4"/>
        <v>0</v>
      </c>
      <c r="R56" s="100">
        <v>0</v>
      </c>
      <c r="S56" s="100">
        <v>0</v>
      </c>
      <c r="T56" s="100">
        <v>0</v>
      </c>
      <c r="U56" s="100">
        <v>0</v>
      </c>
      <c r="V56" s="100">
        <v>0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>
        <v>0</v>
      </c>
      <c r="AD56" s="100">
        <v>0</v>
      </c>
      <c r="AE56" s="100">
        <v>0</v>
      </c>
      <c r="AF56" s="150">
        <f t="shared" si="1"/>
        <v>0</v>
      </c>
    </row>
    <row r="57" spans="1:32" ht="30" customHeight="1" x14ac:dyDescent="0.2">
      <c r="A57" s="74"/>
      <c r="B57" s="129" t="s">
        <v>98</v>
      </c>
      <c r="C57" s="80" t="s">
        <v>7</v>
      </c>
      <c r="D57" s="82" t="s">
        <v>13</v>
      </c>
      <c r="E57" s="94" t="s">
        <v>48</v>
      </c>
      <c r="F57" s="88">
        <v>50</v>
      </c>
      <c r="G57" s="88">
        <v>1500</v>
      </c>
      <c r="H57" s="88">
        <f t="shared" si="19"/>
        <v>75000</v>
      </c>
      <c r="I57" s="88">
        <v>15000</v>
      </c>
      <c r="J57" s="88">
        <v>15000</v>
      </c>
      <c r="K57" s="88">
        <v>15000</v>
      </c>
      <c r="L57" s="88">
        <v>15000</v>
      </c>
      <c r="M57" s="88">
        <v>15000</v>
      </c>
      <c r="N57" s="88">
        <f t="shared" si="20"/>
        <v>75000</v>
      </c>
      <c r="O57" s="119" t="s">
        <v>109</v>
      </c>
      <c r="P57" s="142">
        <v>0</v>
      </c>
      <c r="Q57" s="100">
        <f t="shared" si="4"/>
        <v>0</v>
      </c>
      <c r="R57" s="100">
        <v>0</v>
      </c>
      <c r="S57" s="100">
        <v>0</v>
      </c>
      <c r="T57" s="100">
        <v>0</v>
      </c>
      <c r="U57" s="100">
        <v>0</v>
      </c>
      <c r="V57" s="100">
        <v>0</v>
      </c>
      <c r="W57" s="100">
        <v>0</v>
      </c>
      <c r="X57" s="100">
        <v>0</v>
      </c>
      <c r="Y57" s="100">
        <v>0</v>
      </c>
      <c r="Z57" s="100">
        <v>0</v>
      </c>
      <c r="AA57" s="100">
        <v>0</v>
      </c>
      <c r="AB57" s="100">
        <v>0</v>
      </c>
      <c r="AC57" s="100">
        <v>0</v>
      </c>
      <c r="AD57" s="100">
        <v>0</v>
      </c>
      <c r="AE57" s="100">
        <v>0</v>
      </c>
      <c r="AF57" s="150">
        <f t="shared" si="1"/>
        <v>0</v>
      </c>
    </row>
    <row r="58" spans="1:32" ht="30" customHeight="1" x14ac:dyDescent="0.2">
      <c r="A58" s="74"/>
      <c r="B58" s="128" t="s">
        <v>99</v>
      </c>
      <c r="C58" s="80" t="s">
        <v>7</v>
      </c>
      <c r="D58" s="86" t="s">
        <v>13</v>
      </c>
      <c r="E58" s="87" t="s">
        <v>14</v>
      </c>
      <c r="F58" s="88">
        <v>2</v>
      </c>
      <c r="G58" s="88">
        <v>28750</v>
      </c>
      <c r="H58" s="88">
        <f t="shared" si="19"/>
        <v>57500</v>
      </c>
      <c r="I58" s="88"/>
      <c r="J58" s="88">
        <v>14500</v>
      </c>
      <c r="K58" s="88"/>
      <c r="L58" s="88">
        <v>43000</v>
      </c>
      <c r="M58" s="88"/>
      <c r="N58" s="88">
        <f t="shared" si="20"/>
        <v>57500</v>
      </c>
      <c r="O58" s="119" t="s">
        <v>109</v>
      </c>
      <c r="P58" s="142">
        <v>0.1</v>
      </c>
      <c r="Q58" s="100">
        <f t="shared" si="4"/>
        <v>5750</v>
      </c>
      <c r="R58" s="100">
        <v>5750</v>
      </c>
      <c r="S58" s="100">
        <v>5750</v>
      </c>
      <c r="T58" s="100">
        <v>5750</v>
      </c>
      <c r="U58" s="100">
        <v>5750</v>
      </c>
      <c r="V58" s="100">
        <v>5750</v>
      </c>
      <c r="W58" s="100">
        <v>5750</v>
      </c>
      <c r="X58" s="100">
        <v>5750</v>
      </c>
      <c r="Y58" s="100">
        <v>5750</v>
      </c>
      <c r="Z58" s="100">
        <v>5750</v>
      </c>
      <c r="AA58" s="100">
        <v>5750</v>
      </c>
      <c r="AB58" s="100">
        <v>5750</v>
      </c>
      <c r="AC58" s="100">
        <v>5750</v>
      </c>
      <c r="AD58" s="100">
        <v>5750</v>
      </c>
      <c r="AE58" s="100">
        <v>5750</v>
      </c>
      <c r="AF58" s="150">
        <f t="shared" si="1"/>
        <v>86250</v>
      </c>
    </row>
    <row r="59" spans="1:32" ht="30" customHeight="1" x14ac:dyDescent="0.2">
      <c r="A59" s="74"/>
      <c r="B59" s="128" t="s">
        <v>100</v>
      </c>
      <c r="C59" s="80" t="s">
        <v>7</v>
      </c>
      <c r="D59" s="82" t="s">
        <v>13</v>
      </c>
      <c r="E59" s="87" t="s">
        <v>14</v>
      </c>
      <c r="F59" s="89">
        <v>3</v>
      </c>
      <c r="G59" s="88">
        <v>45000</v>
      </c>
      <c r="H59" s="88">
        <f t="shared" si="19"/>
        <v>135000</v>
      </c>
      <c r="I59" s="88">
        <v>45000</v>
      </c>
      <c r="J59" s="89"/>
      <c r="K59" s="89">
        <v>45000</v>
      </c>
      <c r="L59" s="89"/>
      <c r="M59" s="89">
        <v>45000</v>
      </c>
      <c r="N59" s="88">
        <f t="shared" si="20"/>
        <v>135000</v>
      </c>
      <c r="O59" s="119" t="s">
        <v>109</v>
      </c>
      <c r="P59" s="142">
        <v>0.1</v>
      </c>
      <c r="Q59" s="100">
        <f t="shared" si="4"/>
        <v>13500</v>
      </c>
      <c r="R59" s="100">
        <v>13500</v>
      </c>
      <c r="S59" s="100">
        <v>13500</v>
      </c>
      <c r="T59" s="100">
        <v>13500</v>
      </c>
      <c r="U59" s="100">
        <v>13500</v>
      </c>
      <c r="V59" s="100">
        <v>13500</v>
      </c>
      <c r="W59" s="100">
        <v>13500</v>
      </c>
      <c r="X59" s="100">
        <v>13500</v>
      </c>
      <c r="Y59" s="100">
        <v>13500</v>
      </c>
      <c r="Z59" s="100">
        <v>13500</v>
      </c>
      <c r="AA59" s="100">
        <v>13500</v>
      </c>
      <c r="AB59" s="100">
        <v>13500</v>
      </c>
      <c r="AC59" s="100">
        <v>13500</v>
      </c>
      <c r="AD59" s="100">
        <v>13500</v>
      </c>
      <c r="AE59" s="100">
        <v>13500</v>
      </c>
      <c r="AF59" s="150">
        <f t="shared" si="1"/>
        <v>202500</v>
      </c>
    </row>
    <row r="60" spans="1:32" ht="30" customHeight="1" x14ac:dyDescent="0.2">
      <c r="A60" s="74"/>
      <c r="B60" s="128" t="s">
        <v>100</v>
      </c>
      <c r="C60" s="80" t="s">
        <v>7</v>
      </c>
      <c r="D60" s="81" t="s">
        <v>13</v>
      </c>
      <c r="E60" s="87" t="s">
        <v>14</v>
      </c>
      <c r="F60" s="89">
        <v>2</v>
      </c>
      <c r="G60" s="89">
        <v>40000</v>
      </c>
      <c r="H60" s="88">
        <f t="shared" si="19"/>
        <v>80000</v>
      </c>
      <c r="I60" s="88"/>
      <c r="J60" s="88">
        <v>40000</v>
      </c>
      <c r="K60" s="88">
        <v>40000</v>
      </c>
      <c r="L60" s="88"/>
      <c r="M60" s="88"/>
      <c r="N60" s="88">
        <f t="shared" si="20"/>
        <v>80000</v>
      </c>
      <c r="O60" s="119" t="s">
        <v>109</v>
      </c>
      <c r="P60" s="142">
        <v>0.1</v>
      </c>
      <c r="Q60" s="100">
        <f t="shared" si="4"/>
        <v>8000</v>
      </c>
      <c r="R60" s="100">
        <v>8000</v>
      </c>
      <c r="S60" s="100">
        <v>8000</v>
      </c>
      <c r="T60" s="100">
        <v>8000</v>
      </c>
      <c r="U60" s="100">
        <v>8000</v>
      </c>
      <c r="V60" s="100">
        <v>8000</v>
      </c>
      <c r="W60" s="100">
        <v>8000</v>
      </c>
      <c r="X60" s="100">
        <v>8000</v>
      </c>
      <c r="Y60" s="100">
        <v>8000</v>
      </c>
      <c r="Z60" s="100">
        <v>8000</v>
      </c>
      <c r="AA60" s="100">
        <v>8000</v>
      </c>
      <c r="AB60" s="100">
        <v>8000</v>
      </c>
      <c r="AC60" s="100">
        <v>8000</v>
      </c>
      <c r="AD60" s="100">
        <v>8000</v>
      </c>
      <c r="AE60" s="100">
        <v>8000</v>
      </c>
      <c r="AF60" s="150">
        <f t="shared" si="1"/>
        <v>120000</v>
      </c>
    </row>
    <row r="61" spans="1:32" ht="30" customHeight="1" x14ac:dyDescent="0.2">
      <c r="A61" s="74"/>
      <c r="B61" s="128" t="s">
        <v>100</v>
      </c>
      <c r="C61" s="80" t="s">
        <v>7</v>
      </c>
      <c r="D61" s="86" t="s">
        <v>13</v>
      </c>
      <c r="E61" s="87" t="s">
        <v>14</v>
      </c>
      <c r="F61" s="88">
        <v>1</v>
      </c>
      <c r="G61" s="88">
        <v>30000</v>
      </c>
      <c r="H61" s="88">
        <f t="shared" si="19"/>
        <v>30000</v>
      </c>
      <c r="I61" s="88"/>
      <c r="J61" s="88">
        <v>30000</v>
      </c>
      <c r="K61" s="88"/>
      <c r="L61" s="88"/>
      <c r="M61" s="88"/>
      <c r="N61" s="88">
        <f t="shared" si="20"/>
        <v>30000</v>
      </c>
      <c r="O61" s="119" t="s">
        <v>109</v>
      </c>
      <c r="P61" s="142">
        <v>0.1</v>
      </c>
      <c r="Q61" s="100">
        <f t="shared" si="4"/>
        <v>3000</v>
      </c>
      <c r="R61" s="100">
        <v>3000</v>
      </c>
      <c r="S61" s="100">
        <v>3000</v>
      </c>
      <c r="T61" s="100">
        <v>3000</v>
      </c>
      <c r="U61" s="100">
        <v>3000</v>
      </c>
      <c r="V61" s="100">
        <v>3000</v>
      </c>
      <c r="W61" s="100">
        <v>3000</v>
      </c>
      <c r="X61" s="100">
        <v>3000</v>
      </c>
      <c r="Y61" s="100">
        <v>3000</v>
      </c>
      <c r="Z61" s="100">
        <v>3000</v>
      </c>
      <c r="AA61" s="100">
        <v>3000</v>
      </c>
      <c r="AB61" s="100">
        <v>3000</v>
      </c>
      <c r="AC61" s="100">
        <v>3000</v>
      </c>
      <c r="AD61" s="100">
        <v>3000</v>
      </c>
      <c r="AE61" s="100">
        <v>3000</v>
      </c>
      <c r="AF61" s="150">
        <f t="shared" si="1"/>
        <v>45000</v>
      </c>
    </row>
    <row r="62" spans="1:32" ht="30" customHeight="1" x14ac:dyDescent="0.2">
      <c r="A62" s="74"/>
      <c r="B62" s="129" t="s">
        <v>104</v>
      </c>
      <c r="C62" s="80" t="s">
        <v>7</v>
      </c>
      <c r="D62" s="82" t="s">
        <v>13</v>
      </c>
      <c r="E62" s="87" t="s">
        <v>19</v>
      </c>
      <c r="F62" s="88">
        <v>1</v>
      </c>
      <c r="G62" s="88">
        <v>12500</v>
      </c>
      <c r="H62" s="88">
        <f t="shared" si="19"/>
        <v>12500</v>
      </c>
      <c r="I62" s="88">
        <v>12500</v>
      </c>
      <c r="J62" s="88"/>
      <c r="K62" s="88"/>
      <c r="L62" s="88"/>
      <c r="M62" s="88"/>
      <c r="N62" s="88">
        <f t="shared" si="20"/>
        <v>12500</v>
      </c>
      <c r="O62" s="119" t="s">
        <v>109</v>
      </c>
      <c r="P62" s="142">
        <v>0.1</v>
      </c>
      <c r="Q62" s="100">
        <f t="shared" si="4"/>
        <v>1250</v>
      </c>
      <c r="R62" s="100">
        <v>1250</v>
      </c>
      <c r="S62" s="100">
        <v>1250</v>
      </c>
      <c r="T62" s="100">
        <v>1250</v>
      </c>
      <c r="U62" s="100">
        <v>1250</v>
      </c>
      <c r="V62" s="100">
        <v>1250</v>
      </c>
      <c r="W62" s="100">
        <v>1250</v>
      </c>
      <c r="X62" s="100">
        <v>1250</v>
      </c>
      <c r="Y62" s="100">
        <v>1250</v>
      </c>
      <c r="Z62" s="100">
        <v>1250</v>
      </c>
      <c r="AA62" s="100">
        <v>1250</v>
      </c>
      <c r="AB62" s="100">
        <v>1250</v>
      </c>
      <c r="AC62" s="100">
        <v>1250</v>
      </c>
      <c r="AD62" s="100">
        <v>1250</v>
      </c>
      <c r="AE62" s="100">
        <v>1250</v>
      </c>
      <c r="AF62" s="150">
        <f t="shared" si="1"/>
        <v>18750</v>
      </c>
    </row>
    <row r="63" spans="1:32" ht="30" customHeight="1" x14ac:dyDescent="0.2">
      <c r="A63" s="74"/>
      <c r="B63" s="129" t="s">
        <v>105</v>
      </c>
      <c r="C63" s="80" t="s">
        <v>7</v>
      </c>
      <c r="D63" s="82" t="s">
        <v>13</v>
      </c>
      <c r="E63" s="87" t="s">
        <v>14</v>
      </c>
      <c r="F63" s="88">
        <v>1</v>
      </c>
      <c r="G63" s="88">
        <v>12500</v>
      </c>
      <c r="H63" s="88">
        <f t="shared" si="19"/>
        <v>12500</v>
      </c>
      <c r="I63" s="88"/>
      <c r="J63" s="88"/>
      <c r="K63" s="88"/>
      <c r="L63" s="88"/>
      <c r="M63" s="88">
        <v>12500</v>
      </c>
      <c r="N63" s="88">
        <f t="shared" si="20"/>
        <v>12500</v>
      </c>
      <c r="O63" s="119" t="s">
        <v>109</v>
      </c>
      <c r="P63" s="142">
        <v>0.1</v>
      </c>
      <c r="Q63" s="100">
        <f t="shared" si="4"/>
        <v>1250</v>
      </c>
      <c r="R63" s="100">
        <v>1250</v>
      </c>
      <c r="S63" s="100">
        <v>1250</v>
      </c>
      <c r="T63" s="100">
        <v>1250</v>
      </c>
      <c r="U63" s="100">
        <v>1250</v>
      </c>
      <c r="V63" s="100">
        <v>1250</v>
      </c>
      <c r="W63" s="100">
        <v>1250</v>
      </c>
      <c r="X63" s="100">
        <v>1250</v>
      </c>
      <c r="Y63" s="100">
        <v>1250</v>
      </c>
      <c r="Z63" s="100">
        <v>1250</v>
      </c>
      <c r="AA63" s="100">
        <v>1250</v>
      </c>
      <c r="AB63" s="100">
        <v>1250</v>
      </c>
      <c r="AC63" s="100">
        <v>1250</v>
      </c>
      <c r="AD63" s="100">
        <v>1250</v>
      </c>
      <c r="AE63" s="100">
        <v>1250</v>
      </c>
      <c r="AF63" s="150">
        <f t="shared" si="1"/>
        <v>18750</v>
      </c>
    </row>
    <row r="64" spans="1:32" ht="62" customHeight="1" x14ac:dyDescent="0.2">
      <c r="A64" s="74"/>
      <c r="B64" s="146" t="s">
        <v>121</v>
      </c>
      <c r="C64" s="96"/>
      <c r="D64" s="97"/>
      <c r="E64" s="98"/>
      <c r="F64" s="99"/>
      <c r="G64" s="99"/>
      <c r="H64" s="88"/>
      <c r="I64" s="99"/>
      <c r="J64" s="99"/>
      <c r="K64" s="99"/>
      <c r="L64" s="99"/>
      <c r="M64" s="99"/>
      <c r="N64" s="88"/>
      <c r="O64" s="119"/>
      <c r="P64" s="142"/>
      <c r="Q64" s="100">
        <f t="shared" si="4"/>
        <v>0</v>
      </c>
      <c r="R64" s="100">
        <v>0</v>
      </c>
      <c r="S64" s="100">
        <v>0</v>
      </c>
      <c r="T64" s="100">
        <v>0</v>
      </c>
      <c r="U64" s="100">
        <v>0</v>
      </c>
      <c r="V64" s="100">
        <v>0</v>
      </c>
      <c r="W64" s="100">
        <v>0</v>
      </c>
      <c r="X64" s="100">
        <v>0</v>
      </c>
      <c r="Y64" s="100">
        <v>0</v>
      </c>
      <c r="Z64" s="100">
        <v>0</v>
      </c>
      <c r="AA64" s="100">
        <v>0</v>
      </c>
      <c r="AB64" s="100">
        <v>0</v>
      </c>
      <c r="AC64" s="100">
        <v>0</v>
      </c>
      <c r="AD64" s="100">
        <v>0</v>
      </c>
      <c r="AE64" s="100">
        <v>0</v>
      </c>
      <c r="AF64" s="150">
        <f t="shared" si="1"/>
        <v>0</v>
      </c>
    </row>
    <row r="65" spans="1:32" ht="30" customHeight="1" x14ac:dyDescent="0.2">
      <c r="A65" s="74"/>
      <c r="B65" s="132" t="s">
        <v>79</v>
      </c>
      <c r="C65" s="80" t="s">
        <v>7</v>
      </c>
      <c r="D65" s="82" t="s">
        <v>8</v>
      </c>
      <c r="E65" s="87" t="s">
        <v>9</v>
      </c>
      <c r="F65" s="89">
        <v>45</v>
      </c>
      <c r="G65" s="88">
        <v>600</v>
      </c>
      <c r="H65" s="88">
        <f t="shared" ref="H65:H96" si="49">SUM(F65*G65)</f>
        <v>27000</v>
      </c>
      <c r="I65" s="88">
        <v>27000</v>
      </c>
      <c r="J65" s="88"/>
      <c r="K65" s="88"/>
      <c r="L65" s="88"/>
      <c r="M65" s="88"/>
      <c r="N65" s="88">
        <f t="shared" ref="N65:N96" si="50">SUM(I65:M65)</f>
        <v>27000</v>
      </c>
      <c r="O65" s="119" t="s">
        <v>20</v>
      </c>
      <c r="P65" s="142">
        <v>0</v>
      </c>
      <c r="Q65" s="100">
        <f t="shared" si="4"/>
        <v>0</v>
      </c>
      <c r="R65" s="100">
        <v>0</v>
      </c>
      <c r="S65" s="100">
        <v>0</v>
      </c>
      <c r="T65" s="100">
        <v>0</v>
      </c>
      <c r="U65" s="100">
        <v>0</v>
      </c>
      <c r="V65" s="100">
        <v>0</v>
      </c>
      <c r="W65" s="100">
        <v>0</v>
      </c>
      <c r="X65" s="100">
        <v>0</v>
      </c>
      <c r="Y65" s="100">
        <v>0</v>
      </c>
      <c r="Z65" s="100">
        <v>0</v>
      </c>
      <c r="AA65" s="100">
        <v>0</v>
      </c>
      <c r="AB65" s="100">
        <v>0</v>
      </c>
      <c r="AC65" s="100">
        <v>0</v>
      </c>
      <c r="AD65" s="100">
        <v>0</v>
      </c>
      <c r="AE65" s="100">
        <v>0</v>
      </c>
      <c r="AF65" s="150">
        <f t="shared" si="1"/>
        <v>0</v>
      </c>
    </row>
    <row r="66" spans="1:32" ht="30" customHeight="1" x14ac:dyDescent="0.2">
      <c r="A66" s="74"/>
      <c r="B66" s="128" t="s">
        <v>79</v>
      </c>
      <c r="C66" s="80" t="s">
        <v>7</v>
      </c>
      <c r="D66" s="82" t="s">
        <v>11</v>
      </c>
      <c r="E66" s="83" t="s">
        <v>9</v>
      </c>
      <c r="F66" s="84">
        <v>45</v>
      </c>
      <c r="G66" s="85">
        <v>300</v>
      </c>
      <c r="H66" s="85">
        <f t="shared" si="49"/>
        <v>13500</v>
      </c>
      <c r="I66" s="85">
        <v>13500</v>
      </c>
      <c r="J66" s="85"/>
      <c r="K66" s="85"/>
      <c r="L66" s="85"/>
      <c r="M66" s="85"/>
      <c r="N66" s="85">
        <f t="shared" si="50"/>
        <v>13500</v>
      </c>
      <c r="O66" s="119" t="s">
        <v>10</v>
      </c>
      <c r="P66" s="142">
        <v>0</v>
      </c>
      <c r="Q66" s="100">
        <f t="shared" si="4"/>
        <v>0</v>
      </c>
      <c r="R66" s="100">
        <v>0</v>
      </c>
      <c r="S66" s="100">
        <v>0</v>
      </c>
      <c r="T66" s="100">
        <v>0</v>
      </c>
      <c r="U66" s="100">
        <v>0</v>
      </c>
      <c r="V66" s="100">
        <v>0</v>
      </c>
      <c r="W66" s="100">
        <v>0</v>
      </c>
      <c r="X66" s="100">
        <v>0</v>
      </c>
      <c r="Y66" s="100">
        <v>0</v>
      </c>
      <c r="Z66" s="100">
        <v>0</v>
      </c>
      <c r="AA66" s="100">
        <v>0</v>
      </c>
      <c r="AB66" s="100">
        <v>0</v>
      </c>
      <c r="AC66" s="100">
        <v>0</v>
      </c>
      <c r="AD66" s="100">
        <v>0</v>
      </c>
      <c r="AE66" s="100">
        <v>0</v>
      </c>
      <c r="AF66" s="150">
        <f t="shared" si="1"/>
        <v>0</v>
      </c>
    </row>
    <row r="67" spans="1:32" ht="30" customHeight="1" x14ac:dyDescent="0.2">
      <c r="A67" s="74"/>
      <c r="B67" s="129" t="s">
        <v>80</v>
      </c>
      <c r="C67" s="80" t="s">
        <v>7</v>
      </c>
      <c r="D67" s="82" t="s">
        <v>8</v>
      </c>
      <c r="E67" s="87" t="s">
        <v>9</v>
      </c>
      <c r="F67" s="89">
        <v>45</v>
      </c>
      <c r="G67" s="88">
        <v>600</v>
      </c>
      <c r="H67" s="88">
        <f t="shared" si="49"/>
        <v>27000</v>
      </c>
      <c r="I67" s="88">
        <v>27000</v>
      </c>
      <c r="J67" s="88"/>
      <c r="K67" s="88"/>
      <c r="L67" s="88"/>
      <c r="M67" s="88"/>
      <c r="N67" s="88">
        <f t="shared" si="50"/>
        <v>27000</v>
      </c>
      <c r="O67" s="119" t="s">
        <v>20</v>
      </c>
      <c r="P67" s="142">
        <v>0.1</v>
      </c>
      <c r="Q67" s="100">
        <f t="shared" si="4"/>
        <v>2700</v>
      </c>
      <c r="R67" s="100">
        <v>2700</v>
      </c>
      <c r="S67" s="100">
        <v>2700</v>
      </c>
      <c r="T67" s="100">
        <v>2700</v>
      </c>
      <c r="U67" s="100">
        <v>2700</v>
      </c>
      <c r="V67" s="100">
        <v>2700</v>
      </c>
      <c r="W67" s="100">
        <v>2700</v>
      </c>
      <c r="X67" s="100">
        <v>2700</v>
      </c>
      <c r="Y67" s="100">
        <v>2700</v>
      </c>
      <c r="Z67" s="100">
        <v>2700</v>
      </c>
      <c r="AA67" s="100">
        <v>2700</v>
      </c>
      <c r="AB67" s="100">
        <v>2700</v>
      </c>
      <c r="AC67" s="100">
        <v>2700</v>
      </c>
      <c r="AD67" s="100">
        <v>2700</v>
      </c>
      <c r="AE67" s="100">
        <v>2700</v>
      </c>
      <c r="AF67" s="150">
        <f t="shared" si="1"/>
        <v>40500</v>
      </c>
    </row>
    <row r="68" spans="1:32" ht="30" customHeight="1" x14ac:dyDescent="0.2">
      <c r="A68" s="74"/>
      <c r="B68" s="129" t="s">
        <v>81</v>
      </c>
      <c r="C68" s="80" t="s">
        <v>7</v>
      </c>
      <c r="D68" s="86" t="s">
        <v>8</v>
      </c>
      <c r="E68" s="94" t="s">
        <v>9</v>
      </c>
      <c r="F68" s="88">
        <v>45</v>
      </c>
      <c r="G68" s="89">
        <v>600</v>
      </c>
      <c r="H68" s="88">
        <f t="shared" si="49"/>
        <v>27000</v>
      </c>
      <c r="I68" s="89">
        <v>27000</v>
      </c>
      <c r="J68" s="89"/>
      <c r="K68" s="89"/>
      <c r="L68" s="89"/>
      <c r="M68" s="89"/>
      <c r="N68" s="88">
        <f t="shared" si="50"/>
        <v>27000</v>
      </c>
      <c r="O68" s="119" t="s">
        <v>20</v>
      </c>
      <c r="P68" s="142">
        <v>0.1</v>
      </c>
      <c r="Q68" s="100">
        <f t="shared" si="4"/>
        <v>2700</v>
      </c>
      <c r="R68" s="100">
        <v>2700</v>
      </c>
      <c r="S68" s="100">
        <v>2700</v>
      </c>
      <c r="T68" s="100">
        <v>2700</v>
      </c>
      <c r="U68" s="100">
        <v>2700</v>
      </c>
      <c r="V68" s="100">
        <v>2700</v>
      </c>
      <c r="W68" s="100">
        <v>2700</v>
      </c>
      <c r="X68" s="100">
        <v>2700</v>
      </c>
      <c r="Y68" s="100">
        <v>2700</v>
      </c>
      <c r="Z68" s="100">
        <v>2700</v>
      </c>
      <c r="AA68" s="100">
        <v>2700</v>
      </c>
      <c r="AB68" s="100">
        <v>2700</v>
      </c>
      <c r="AC68" s="100">
        <v>2700</v>
      </c>
      <c r="AD68" s="100">
        <v>2700</v>
      </c>
      <c r="AE68" s="100">
        <v>2700</v>
      </c>
      <c r="AF68" s="150">
        <f t="shared" si="1"/>
        <v>40500</v>
      </c>
    </row>
    <row r="69" spans="1:32" ht="30" customHeight="1" x14ac:dyDescent="0.2">
      <c r="A69" s="74"/>
      <c r="B69" s="129" t="s">
        <v>82</v>
      </c>
      <c r="C69" s="80" t="s">
        <v>7</v>
      </c>
      <c r="D69" s="82" t="s">
        <v>35</v>
      </c>
      <c r="E69" s="94" t="s">
        <v>6</v>
      </c>
      <c r="F69" s="88">
        <v>15</v>
      </c>
      <c r="G69" s="89">
        <v>6000</v>
      </c>
      <c r="H69" s="88">
        <f t="shared" si="49"/>
        <v>90000</v>
      </c>
      <c r="I69" s="89"/>
      <c r="J69" s="89">
        <v>90000</v>
      </c>
      <c r="K69" s="89"/>
      <c r="L69" s="89"/>
      <c r="M69" s="89"/>
      <c r="N69" s="88">
        <f t="shared" si="50"/>
        <v>90000</v>
      </c>
      <c r="O69" s="119" t="s">
        <v>16</v>
      </c>
      <c r="P69" s="142">
        <v>0</v>
      </c>
      <c r="Q69" s="100">
        <f t="shared" si="4"/>
        <v>0</v>
      </c>
      <c r="R69" s="100">
        <v>0</v>
      </c>
      <c r="S69" s="100">
        <v>0</v>
      </c>
      <c r="T69" s="100">
        <v>0</v>
      </c>
      <c r="U69" s="100">
        <v>0</v>
      </c>
      <c r="V69" s="100">
        <v>0</v>
      </c>
      <c r="W69" s="100">
        <v>0</v>
      </c>
      <c r="X69" s="100">
        <v>0</v>
      </c>
      <c r="Y69" s="100">
        <v>0</v>
      </c>
      <c r="Z69" s="100">
        <v>0</v>
      </c>
      <c r="AA69" s="100">
        <v>0</v>
      </c>
      <c r="AB69" s="100">
        <v>0</v>
      </c>
      <c r="AC69" s="100">
        <v>0</v>
      </c>
      <c r="AD69" s="100">
        <v>0</v>
      </c>
      <c r="AE69" s="100">
        <v>0</v>
      </c>
      <c r="AF69" s="150">
        <f t="shared" ref="AF69:AF113" si="51">SUM(Q69:AE69)</f>
        <v>0</v>
      </c>
    </row>
    <row r="70" spans="1:32" ht="30" customHeight="1" x14ac:dyDescent="0.2">
      <c r="A70" s="74"/>
      <c r="B70" s="129" t="s">
        <v>82</v>
      </c>
      <c r="C70" s="80" t="s">
        <v>7</v>
      </c>
      <c r="D70" s="82" t="s">
        <v>35</v>
      </c>
      <c r="E70" s="94" t="s">
        <v>9</v>
      </c>
      <c r="F70" s="88">
        <v>20</v>
      </c>
      <c r="G70" s="89">
        <v>6000</v>
      </c>
      <c r="H70" s="88">
        <f t="shared" si="49"/>
        <v>120000</v>
      </c>
      <c r="I70" s="89"/>
      <c r="J70" s="89">
        <v>90000</v>
      </c>
      <c r="K70" s="89">
        <v>30000</v>
      </c>
      <c r="L70" s="89"/>
      <c r="M70" s="89"/>
      <c r="N70" s="88">
        <f t="shared" si="50"/>
        <v>120000</v>
      </c>
      <c r="O70" s="119" t="s">
        <v>16</v>
      </c>
      <c r="P70" s="142">
        <v>0.1</v>
      </c>
      <c r="Q70" s="100">
        <f t="shared" si="4"/>
        <v>12000</v>
      </c>
      <c r="R70" s="100">
        <v>12000</v>
      </c>
      <c r="S70" s="100">
        <v>12000</v>
      </c>
      <c r="T70" s="100">
        <v>12000</v>
      </c>
      <c r="U70" s="100">
        <v>12000</v>
      </c>
      <c r="V70" s="100">
        <v>12000</v>
      </c>
      <c r="W70" s="100">
        <v>12000</v>
      </c>
      <c r="X70" s="100">
        <v>12000</v>
      </c>
      <c r="Y70" s="100">
        <v>12000</v>
      </c>
      <c r="Z70" s="100">
        <v>12000</v>
      </c>
      <c r="AA70" s="100">
        <v>12000</v>
      </c>
      <c r="AB70" s="100">
        <v>12000</v>
      </c>
      <c r="AC70" s="100">
        <v>12000</v>
      </c>
      <c r="AD70" s="100">
        <v>12000</v>
      </c>
      <c r="AE70" s="100">
        <v>12000</v>
      </c>
      <c r="AF70" s="150">
        <f t="shared" si="51"/>
        <v>180000</v>
      </c>
    </row>
    <row r="71" spans="1:32" ht="30" customHeight="1" x14ac:dyDescent="0.2">
      <c r="A71" s="74"/>
      <c r="B71" s="129" t="s">
        <v>83</v>
      </c>
      <c r="C71" s="80" t="s">
        <v>7</v>
      </c>
      <c r="D71" s="82" t="s">
        <v>11</v>
      </c>
      <c r="E71" s="87" t="s">
        <v>9</v>
      </c>
      <c r="F71" s="88">
        <v>30</v>
      </c>
      <c r="G71" s="88">
        <v>300</v>
      </c>
      <c r="H71" s="88">
        <f t="shared" si="49"/>
        <v>9000</v>
      </c>
      <c r="I71" s="88">
        <v>9000</v>
      </c>
      <c r="J71" s="88"/>
      <c r="K71" s="88"/>
      <c r="L71" s="88"/>
      <c r="M71" s="88"/>
      <c r="N71" s="88">
        <f t="shared" si="50"/>
        <v>9000</v>
      </c>
      <c r="O71" s="119" t="s">
        <v>10</v>
      </c>
      <c r="P71" s="142">
        <v>0</v>
      </c>
      <c r="Q71" s="100">
        <f t="shared" si="4"/>
        <v>0</v>
      </c>
      <c r="R71" s="100">
        <f t="shared" ref="R71:R72" si="52">PRODUCT(O71:Q71)</f>
        <v>0</v>
      </c>
      <c r="S71" s="100">
        <f t="shared" ref="S71:S72" si="53">PRODUCT(P71:R71)</f>
        <v>0</v>
      </c>
      <c r="T71" s="100">
        <f t="shared" ref="T71:T72" si="54">PRODUCT(Q71:S71)</f>
        <v>0</v>
      </c>
      <c r="U71" s="100">
        <f t="shared" ref="U71:U72" si="55">PRODUCT(R71:T71)</f>
        <v>0</v>
      </c>
      <c r="V71" s="100">
        <f t="shared" ref="V71:V72" si="56">PRODUCT(S71:U71)</f>
        <v>0</v>
      </c>
      <c r="W71" s="100">
        <f t="shared" ref="W71:W72" si="57">PRODUCT(T71:V71)</f>
        <v>0</v>
      </c>
      <c r="X71" s="100">
        <f t="shared" ref="X71:X72" si="58">PRODUCT(U71:W71)</f>
        <v>0</v>
      </c>
      <c r="Y71" s="100">
        <f t="shared" ref="Y71:Y72" si="59">PRODUCT(V71:X71)</f>
        <v>0</v>
      </c>
      <c r="Z71" s="100">
        <f t="shared" ref="Z71:Z72" si="60">PRODUCT(W71:Y71)</f>
        <v>0</v>
      </c>
      <c r="AA71" s="100">
        <f t="shared" ref="AA71:AA72" si="61">PRODUCT(X71:Z71)</f>
        <v>0</v>
      </c>
      <c r="AB71" s="100">
        <f t="shared" ref="AB71:AB72" si="62">PRODUCT(Y71:AA71)</f>
        <v>0</v>
      </c>
      <c r="AC71" s="100">
        <f t="shared" ref="AC71:AC72" si="63">PRODUCT(Z71:AB71)</f>
        <v>0</v>
      </c>
      <c r="AD71" s="100">
        <f t="shared" ref="AD71:AD72" si="64">PRODUCT(AA71:AC71)</f>
        <v>0</v>
      </c>
      <c r="AE71" s="100">
        <f t="shared" ref="AE71:AE72" si="65">PRODUCT(AB71:AD71)</f>
        <v>0</v>
      </c>
      <c r="AF71" s="150">
        <f t="shared" si="51"/>
        <v>0</v>
      </c>
    </row>
    <row r="72" spans="1:32" ht="30" customHeight="1" x14ac:dyDescent="0.2">
      <c r="A72" s="74"/>
      <c r="B72" s="129" t="s">
        <v>83</v>
      </c>
      <c r="C72" s="80" t="s">
        <v>7</v>
      </c>
      <c r="D72" s="82" t="s">
        <v>8</v>
      </c>
      <c r="E72" s="87" t="s">
        <v>9</v>
      </c>
      <c r="F72" s="88">
        <v>30</v>
      </c>
      <c r="G72" s="89">
        <v>600</v>
      </c>
      <c r="H72" s="88">
        <f t="shared" si="49"/>
        <v>18000</v>
      </c>
      <c r="I72" s="89">
        <v>18000</v>
      </c>
      <c r="J72" s="89"/>
      <c r="K72" s="89"/>
      <c r="L72" s="89"/>
      <c r="M72" s="89"/>
      <c r="N72" s="88">
        <f t="shared" si="50"/>
        <v>18000</v>
      </c>
      <c r="O72" s="119" t="s">
        <v>20</v>
      </c>
      <c r="P72" s="142">
        <v>0</v>
      </c>
      <c r="Q72" s="100">
        <f t="shared" si="4"/>
        <v>0</v>
      </c>
      <c r="R72" s="100">
        <f t="shared" si="52"/>
        <v>0</v>
      </c>
      <c r="S72" s="100">
        <f t="shared" si="53"/>
        <v>0</v>
      </c>
      <c r="T72" s="100">
        <f t="shared" si="54"/>
        <v>0</v>
      </c>
      <c r="U72" s="100">
        <f t="shared" si="55"/>
        <v>0</v>
      </c>
      <c r="V72" s="100">
        <f t="shared" si="56"/>
        <v>0</v>
      </c>
      <c r="W72" s="100">
        <f t="shared" si="57"/>
        <v>0</v>
      </c>
      <c r="X72" s="100">
        <f t="shared" si="58"/>
        <v>0</v>
      </c>
      <c r="Y72" s="100">
        <f t="shared" si="59"/>
        <v>0</v>
      </c>
      <c r="Z72" s="100">
        <f t="shared" si="60"/>
        <v>0</v>
      </c>
      <c r="AA72" s="100">
        <f t="shared" si="61"/>
        <v>0</v>
      </c>
      <c r="AB72" s="100">
        <f t="shared" si="62"/>
        <v>0</v>
      </c>
      <c r="AC72" s="100">
        <f t="shared" si="63"/>
        <v>0</v>
      </c>
      <c r="AD72" s="100">
        <f t="shared" si="64"/>
        <v>0</v>
      </c>
      <c r="AE72" s="100">
        <f t="shared" si="65"/>
        <v>0</v>
      </c>
      <c r="AF72" s="150">
        <f t="shared" si="51"/>
        <v>0</v>
      </c>
    </row>
    <row r="73" spans="1:32" ht="30" customHeight="1" x14ac:dyDescent="0.2">
      <c r="A73" s="74"/>
      <c r="B73" s="129" t="s">
        <v>84</v>
      </c>
      <c r="C73" s="80" t="s">
        <v>7</v>
      </c>
      <c r="D73" s="86" t="s">
        <v>35</v>
      </c>
      <c r="E73" s="87" t="s">
        <v>6</v>
      </c>
      <c r="F73" s="88">
        <v>1</v>
      </c>
      <c r="G73" s="89">
        <v>1136078</v>
      </c>
      <c r="H73" s="88">
        <f t="shared" si="49"/>
        <v>1136078</v>
      </c>
      <c r="I73" s="88">
        <v>800000</v>
      </c>
      <c r="J73" s="88">
        <v>336078</v>
      </c>
      <c r="K73" s="88"/>
      <c r="L73" s="88"/>
      <c r="M73" s="88"/>
      <c r="N73" s="88">
        <f t="shared" si="50"/>
        <v>1136078</v>
      </c>
      <c r="O73" s="119" t="s">
        <v>111</v>
      </c>
      <c r="P73" s="142">
        <v>0.05</v>
      </c>
      <c r="Q73" s="100">
        <f t="shared" si="4"/>
        <v>56803.9</v>
      </c>
      <c r="R73" s="100">
        <v>56803.9</v>
      </c>
      <c r="S73" s="100">
        <v>56803.9</v>
      </c>
      <c r="T73" s="100">
        <v>56803.9</v>
      </c>
      <c r="U73" s="100">
        <v>56803.9</v>
      </c>
      <c r="V73" s="100">
        <v>56803.9</v>
      </c>
      <c r="W73" s="100">
        <v>56803.9</v>
      </c>
      <c r="X73" s="100">
        <v>56803.9</v>
      </c>
      <c r="Y73" s="100">
        <v>56803.9</v>
      </c>
      <c r="Z73" s="100">
        <v>56803.9</v>
      </c>
      <c r="AA73" s="100">
        <v>56803.9</v>
      </c>
      <c r="AB73" s="100">
        <v>56803.9</v>
      </c>
      <c r="AC73" s="100">
        <v>56803.9</v>
      </c>
      <c r="AD73" s="100">
        <v>56803.9</v>
      </c>
      <c r="AE73" s="100">
        <v>56803.9</v>
      </c>
      <c r="AF73" s="150">
        <f t="shared" si="51"/>
        <v>852058.50000000023</v>
      </c>
    </row>
    <row r="74" spans="1:32" ht="30" customHeight="1" x14ac:dyDescent="0.2">
      <c r="A74" s="74"/>
      <c r="B74" s="130" t="s">
        <v>106</v>
      </c>
      <c r="C74" s="91" t="s">
        <v>7</v>
      </c>
      <c r="D74" s="90" t="s">
        <v>35</v>
      </c>
      <c r="E74" s="92" t="s">
        <v>6</v>
      </c>
      <c r="F74" s="89">
        <v>1</v>
      </c>
      <c r="G74" s="89">
        <v>600000</v>
      </c>
      <c r="H74" s="88">
        <f t="shared" si="49"/>
        <v>600000</v>
      </c>
      <c r="I74" s="89">
        <v>260000</v>
      </c>
      <c r="J74" s="89">
        <v>180000</v>
      </c>
      <c r="K74" s="89">
        <v>140000</v>
      </c>
      <c r="L74" s="89">
        <v>20000</v>
      </c>
      <c r="M74" s="89"/>
      <c r="N74" s="88">
        <f t="shared" si="50"/>
        <v>600000</v>
      </c>
      <c r="O74" s="119" t="s">
        <v>111</v>
      </c>
      <c r="P74" s="142">
        <v>0.1</v>
      </c>
      <c r="Q74" s="100">
        <f t="shared" si="4"/>
        <v>60000</v>
      </c>
      <c r="R74" s="100">
        <v>60000</v>
      </c>
      <c r="S74" s="100">
        <v>60000</v>
      </c>
      <c r="T74" s="100">
        <v>60000</v>
      </c>
      <c r="U74" s="100">
        <v>60000</v>
      </c>
      <c r="V74" s="100">
        <v>60000</v>
      </c>
      <c r="W74" s="100">
        <v>60000</v>
      </c>
      <c r="X74" s="100">
        <v>60000</v>
      </c>
      <c r="Y74" s="100">
        <v>60000</v>
      </c>
      <c r="Z74" s="100">
        <v>60000</v>
      </c>
      <c r="AA74" s="100">
        <v>60000</v>
      </c>
      <c r="AB74" s="100">
        <v>60000</v>
      </c>
      <c r="AC74" s="100">
        <v>60000</v>
      </c>
      <c r="AD74" s="100">
        <v>60000</v>
      </c>
      <c r="AE74" s="100">
        <v>60000</v>
      </c>
      <c r="AF74" s="150">
        <f t="shared" si="51"/>
        <v>900000</v>
      </c>
    </row>
    <row r="75" spans="1:32" ht="30" customHeight="1" x14ac:dyDescent="0.2">
      <c r="A75" s="74"/>
      <c r="B75" s="129" t="s">
        <v>88</v>
      </c>
      <c r="C75" s="80" t="s">
        <v>7</v>
      </c>
      <c r="D75" s="82" t="s">
        <v>8</v>
      </c>
      <c r="E75" s="87" t="s">
        <v>9</v>
      </c>
      <c r="F75" s="88">
        <v>40</v>
      </c>
      <c r="G75" s="88">
        <v>600</v>
      </c>
      <c r="H75" s="88">
        <f t="shared" si="49"/>
        <v>24000</v>
      </c>
      <c r="I75" s="88"/>
      <c r="J75" s="88"/>
      <c r="K75" s="88">
        <v>24000</v>
      </c>
      <c r="L75" s="88"/>
      <c r="M75" s="88"/>
      <c r="N75" s="88">
        <f t="shared" si="50"/>
        <v>24000</v>
      </c>
      <c r="O75" s="119" t="s">
        <v>20</v>
      </c>
      <c r="P75" s="142">
        <v>0.1</v>
      </c>
      <c r="Q75" s="100">
        <f t="shared" si="4"/>
        <v>2400</v>
      </c>
      <c r="R75" s="100">
        <v>2400</v>
      </c>
      <c r="S75" s="100">
        <v>2400</v>
      </c>
      <c r="T75" s="100">
        <v>2400</v>
      </c>
      <c r="U75" s="100">
        <v>2400</v>
      </c>
      <c r="V75" s="100">
        <v>2400</v>
      </c>
      <c r="W75" s="100">
        <v>2400</v>
      </c>
      <c r="X75" s="100">
        <v>2400</v>
      </c>
      <c r="Y75" s="100">
        <v>2400</v>
      </c>
      <c r="Z75" s="100">
        <v>2400</v>
      </c>
      <c r="AA75" s="100">
        <v>2400</v>
      </c>
      <c r="AB75" s="100">
        <v>2400</v>
      </c>
      <c r="AC75" s="100">
        <v>2400</v>
      </c>
      <c r="AD75" s="100">
        <v>2400</v>
      </c>
      <c r="AE75" s="100">
        <v>2400</v>
      </c>
      <c r="AF75" s="150">
        <f t="shared" si="51"/>
        <v>36000</v>
      </c>
    </row>
    <row r="76" spans="1:32" s="111" customFormat="1" ht="30" customHeight="1" x14ac:dyDescent="0.2">
      <c r="A76" s="110"/>
      <c r="B76" s="128" t="s">
        <v>89</v>
      </c>
      <c r="C76" s="80" t="s">
        <v>7</v>
      </c>
      <c r="D76" s="86" t="s">
        <v>8</v>
      </c>
      <c r="E76" s="87" t="s">
        <v>9</v>
      </c>
      <c r="F76" s="85">
        <v>40</v>
      </c>
      <c r="G76" s="89">
        <v>600</v>
      </c>
      <c r="H76" s="88">
        <f t="shared" si="49"/>
        <v>24000</v>
      </c>
      <c r="I76" s="88"/>
      <c r="J76" s="88"/>
      <c r="K76" s="88">
        <v>24000</v>
      </c>
      <c r="L76" s="88"/>
      <c r="M76" s="88"/>
      <c r="N76" s="88">
        <f t="shared" si="50"/>
        <v>24000</v>
      </c>
      <c r="O76" s="119" t="s">
        <v>20</v>
      </c>
      <c r="P76" s="142">
        <v>0</v>
      </c>
      <c r="Q76" s="100">
        <f t="shared" si="4"/>
        <v>0</v>
      </c>
      <c r="R76" s="100">
        <f t="shared" ref="R76:R78" si="66">PRODUCT(O76:Q76)</f>
        <v>0</v>
      </c>
      <c r="S76" s="100">
        <f t="shared" ref="S76:S78" si="67">PRODUCT(P76:R76)</f>
        <v>0</v>
      </c>
      <c r="T76" s="100">
        <f t="shared" ref="T76:T78" si="68">PRODUCT(Q76:S76)</f>
        <v>0</v>
      </c>
      <c r="U76" s="100">
        <f t="shared" ref="U76:U78" si="69">PRODUCT(R76:T76)</f>
        <v>0</v>
      </c>
      <c r="V76" s="100">
        <f t="shared" ref="V76:V78" si="70">PRODUCT(S76:U76)</f>
        <v>0</v>
      </c>
      <c r="W76" s="100">
        <f t="shared" ref="W76:W78" si="71">PRODUCT(T76:V76)</f>
        <v>0</v>
      </c>
      <c r="X76" s="100">
        <f t="shared" ref="X76:X78" si="72">PRODUCT(U76:W76)</f>
        <v>0</v>
      </c>
      <c r="Y76" s="100">
        <f t="shared" ref="Y76:Y78" si="73">PRODUCT(V76:X76)</f>
        <v>0</v>
      </c>
      <c r="Z76" s="100">
        <f t="shared" ref="Z76:Z78" si="74">PRODUCT(W76:Y76)</f>
        <v>0</v>
      </c>
      <c r="AA76" s="100">
        <f t="shared" ref="AA76:AA78" si="75">PRODUCT(X76:Z76)</f>
        <v>0</v>
      </c>
      <c r="AB76" s="100">
        <f t="shared" ref="AB76:AB78" si="76">PRODUCT(Y76:AA76)</f>
        <v>0</v>
      </c>
      <c r="AC76" s="100">
        <f t="shared" ref="AC76:AC78" si="77">PRODUCT(Z76:AB76)</f>
        <v>0</v>
      </c>
      <c r="AD76" s="100">
        <f t="shared" ref="AD76:AD78" si="78">PRODUCT(AA76:AC76)</f>
        <v>0</v>
      </c>
      <c r="AE76" s="100">
        <f t="shared" ref="AE76:AE78" si="79">PRODUCT(AB76:AD76)</f>
        <v>0</v>
      </c>
      <c r="AF76" s="150">
        <f t="shared" si="51"/>
        <v>0</v>
      </c>
    </row>
    <row r="77" spans="1:32" s="111" customFormat="1" ht="30" customHeight="1" x14ac:dyDescent="0.2">
      <c r="A77" s="110"/>
      <c r="B77" s="128" t="s">
        <v>90</v>
      </c>
      <c r="C77" s="80" t="s">
        <v>37</v>
      </c>
      <c r="D77" s="86" t="s">
        <v>8</v>
      </c>
      <c r="E77" s="87" t="s">
        <v>6</v>
      </c>
      <c r="F77" s="88">
        <v>35</v>
      </c>
      <c r="G77" s="89">
        <v>600</v>
      </c>
      <c r="H77" s="88">
        <f t="shared" si="49"/>
        <v>21000</v>
      </c>
      <c r="I77" s="88"/>
      <c r="J77" s="88"/>
      <c r="K77" s="88"/>
      <c r="L77" s="88">
        <v>21000</v>
      </c>
      <c r="M77" s="88"/>
      <c r="N77" s="88">
        <f t="shared" si="50"/>
        <v>21000</v>
      </c>
      <c r="O77" s="119" t="s">
        <v>20</v>
      </c>
      <c r="P77" s="142">
        <v>0</v>
      </c>
      <c r="Q77" s="100">
        <f t="shared" si="4"/>
        <v>0</v>
      </c>
      <c r="R77" s="100">
        <f t="shared" si="66"/>
        <v>0</v>
      </c>
      <c r="S77" s="100">
        <f t="shared" si="67"/>
        <v>0</v>
      </c>
      <c r="T77" s="100">
        <f t="shared" si="68"/>
        <v>0</v>
      </c>
      <c r="U77" s="100">
        <f t="shared" si="69"/>
        <v>0</v>
      </c>
      <c r="V77" s="100">
        <f t="shared" si="70"/>
        <v>0</v>
      </c>
      <c r="W77" s="100">
        <f t="shared" si="71"/>
        <v>0</v>
      </c>
      <c r="X77" s="100">
        <f t="shared" si="72"/>
        <v>0</v>
      </c>
      <c r="Y77" s="100">
        <f t="shared" si="73"/>
        <v>0</v>
      </c>
      <c r="Z77" s="100">
        <f t="shared" si="74"/>
        <v>0</v>
      </c>
      <c r="AA77" s="100">
        <f t="shared" si="75"/>
        <v>0</v>
      </c>
      <c r="AB77" s="100">
        <f t="shared" si="76"/>
        <v>0</v>
      </c>
      <c r="AC77" s="100">
        <f t="shared" si="77"/>
        <v>0</v>
      </c>
      <c r="AD77" s="100">
        <f t="shared" si="78"/>
        <v>0</v>
      </c>
      <c r="AE77" s="100">
        <f t="shared" si="79"/>
        <v>0</v>
      </c>
      <c r="AF77" s="150">
        <f t="shared" si="51"/>
        <v>0</v>
      </c>
    </row>
    <row r="78" spans="1:32" ht="30" customHeight="1" x14ac:dyDescent="0.2">
      <c r="A78" s="74"/>
      <c r="B78" s="131" t="s">
        <v>86</v>
      </c>
      <c r="C78" s="80" t="s">
        <v>37</v>
      </c>
      <c r="D78" s="81" t="s">
        <v>35</v>
      </c>
      <c r="E78" s="87" t="s">
        <v>6</v>
      </c>
      <c r="F78" s="88">
        <v>1</v>
      </c>
      <c r="G78" s="89">
        <v>100000</v>
      </c>
      <c r="H78" s="88">
        <f t="shared" si="49"/>
        <v>100000</v>
      </c>
      <c r="I78" s="88">
        <v>100000</v>
      </c>
      <c r="J78" s="88"/>
      <c r="K78" s="88"/>
      <c r="L78" s="88"/>
      <c r="M78" s="88"/>
      <c r="N78" s="88">
        <f t="shared" si="50"/>
        <v>100000</v>
      </c>
      <c r="O78" s="119" t="s">
        <v>16</v>
      </c>
      <c r="P78" s="142">
        <v>0</v>
      </c>
      <c r="Q78" s="100">
        <f t="shared" ref="Q78:Q113" si="80">PRODUCT(N78:P78)</f>
        <v>0</v>
      </c>
      <c r="R78" s="100">
        <f t="shared" si="66"/>
        <v>0</v>
      </c>
      <c r="S78" s="100">
        <f t="shared" si="67"/>
        <v>0</v>
      </c>
      <c r="T78" s="100">
        <f t="shared" si="68"/>
        <v>0</v>
      </c>
      <c r="U78" s="100">
        <f t="shared" si="69"/>
        <v>0</v>
      </c>
      <c r="V78" s="100">
        <f t="shared" si="70"/>
        <v>0</v>
      </c>
      <c r="W78" s="100">
        <f t="shared" si="71"/>
        <v>0</v>
      </c>
      <c r="X78" s="100">
        <f t="shared" si="72"/>
        <v>0</v>
      </c>
      <c r="Y78" s="100">
        <f t="shared" si="73"/>
        <v>0</v>
      </c>
      <c r="Z78" s="100">
        <f t="shared" si="74"/>
        <v>0</v>
      </c>
      <c r="AA78" s="100">
        <f t="shared" si="75"/>
        <v>0</v>
      </c>
      <c r="AB78" s="100">
        <f t="shared" si="76"/>
        <v>0</v>
      </c>
      <c r="AC78" s="100">
        <f t="shared" si="77"/>
        <v>0</v>
      </c>
      <c r="AD78" s="100">
        <f t="shared" si="78"/>
        <v>0</v>
      </c>
      <c r="AE78" s="100">
        <f t="shared" si="79"/>
        <v>0</v>
      </c>
      <c r="AF78" s="150">
        <f t="shared" si="51"/>
        <v>0</v>
      </c>
    </row>
    <row r="79" spans="1:32" ht="30" customHeight="1" x14ac:dyDescent="0.2">
      <c r="A79" s="74"/>
      <c r="B79" s="129" t="s">
        <v>87</v>
      </c>
      <c r="C79" s="80" t="s">
        <v>7</v>
      </c>
      <c r="D79" s="82" t="s">
        <v>35</v>
      </c>
      <c r="E79" s="94" t="s">
        <v>6</v>
      </c>
      <c r="F79" s="89">
        <v>1</v>
      </c>
      <c r="G79" s="89">
        <v>100000</v>
      </c>
      <c r="H79" s="88">
        <f t="shared" si="49"/>
        <v>100000</v>
      </c>
      <c r="I79" s="88">
        <v>75000</v>
      </c>
      <c r="J79" s="89">
        <v>25000</v>
      </c>
      <c r="K79" s="89"/>
      <c r="L79" s="89"/>
      <c r="M79" s="88"/>
      <c r="N79" s="88">
        <f t="shared" si="50"/>
        <v>100000</v>
      </c>
      <c r="O79" s="119" t="s">
        <v>16</v>
      </c>
      <c r="P79" s="142">
        <v>0.1</v>
      </c>
      <c r="Q79" s="100">
        <f t="shared" si="80"/>
        <v>10000</v>
      </c>
      <c r="R79" s="100">
        <v>10000</v>
      </c>
      <c r="S79" s="100">
        <v>10000</v>
      </c>
      <c r="T79" s="100">
        <v>10000</v>
      </c>
      <c r="U79" s="100">
        <v>10000</v>
      </c>
      <c r="V79" s="100">
        <v>10000</v>
      </c>
      <c r="W79" s="100">
        <v>10000</v>
      </c>
      <c r="X79" s="100">
        <v>10000</v>
      </c>
      <c r="Y79" s="100">
        <v>10000</v>
      </c>
      <c r="Z79" s="100">
        <v>10000</v>
      </c>
      <c r="AA79" s="100">
        <v>10000</v>
      </c>
      <c r="AB79" s="100">
        <v>10000</v>
      </c>
      <c r="AC79" s="100">
        <v>10000</v>
      </c>
      <c r="AD79" s="100">
        <v>10000</v>
      </c>
      <c r="AE79" s="100">
        <v>10000</v>
      </c>
      <c r="AF79" s="150">
        <f t="shared" si="51"/>
        <v>150000</v>
      </c>
    </row>
    <row r="80" spans="1:32" ht="30" customHeight="1" x14ac:dyDescent="0.2">
      <c r="A80" s="74"/>
      <c r="B80" s="129" t="s">
        <v>87</v>
      </c>
      <c r="C80" s="80" t="s">
        <v>37</v>
      </c>
      <c r="D80" s="82" t="s">
        <v>35</v>
      </c>
      <c r="E80" s="94" t="s">
        <v>6</v>
      </c>
      <c r="F80" s="89">
        <v>1</v>
      </c>
      <c r="G80" s="89">
        <v>71000</v>
      </c>
      <c r="H80" s="88">
        <f t="shared" si="49"/>
        <v>71000</v>
      </c>
      <c r="I80" s="88">
        <v>71000</v>
      </c>
      <c r="J80" s="89"/>
      <c r="K80" s="89"/>
      <c r="L80" s="89"/>
      <c r="M80" s="88"/>
      <c r="N80" s="88">
        <f t="shared" si="50"/>
        <v>71000</v>
      </c>
      <c r="O80" s="119" t="s">
        <v>16</v>
      </c>
      <c r="P80" s="142">
        <v>0.1</v>
      </c>
      <c r="Q80" s="100">
        <f t="shared" si="80"/>
        <v>7100</v>
      </c>
      <c r="R80" s="100">
        <v>7100</v>
      </c>
      <c r="S80" s="100">
        <v>7100</v>
      </c>
      <c r="T80" s="100">
        <v>7100</v>
      </c>
      <c r="U80" s="100">
        <v>7100</v>
      </c>
      <c r="V80" s="100">
        <v>7100</v>
      </c>
      <c r="W80" s="100">
        <v>7100</v>
      </c>
      <c r="X80" s="100">
        <v>7100</v>
      </c>
      <c r="Y80" s="100">
        <v>7100</v>
      </c>
      <c r="Z80" s="100">
        <v>7100</v>
      </c>
      <c r="AA80" s="100">
        <v>7100</v>
      </c>
      <c r="AB80" s="100">
        <v>7100</v>
      </c>
      <c r="AC80" s="100">
        <v>7100</v>
      </c>
      <c r="AD80" s="100">
        <v>7100</v>
      </c>
      <c r="AE80" s="100">
        <v>7100</v>
      </c>
      <c r="AF80" s="150">
        <f t="shared" si="51"/>
        <v>106500</v>
      </c>
    </row>
    <row r="81" spans="1:32" ht="30" customHeight="1" x14ac:dyDescent="0.2">
      <c r="A81" s="74"/>
      <c r="B81" s="128" t="s">
        <v>90</v>
      </c>
      <c r="C81" s="80" t="s">
        <v>7</v>
      </c>
      <c r="D81" s="86" t="s">
        <v>35</v>
      </c>
      <c r="E81" s="87" t="s">
        <v>6</v>
      </c>
      <c r="F81" s="89">
        <v>1</v>
      </c>
      <c r="G81" s="89">
        <v>200000</v>
      </c>
      <c r="H81" s="88">
        <f t="shared" si="49"/>
        <v>200000</v>
      </c>
      <c r="I81" s="88"/>
      <c r="J81" s="88"/>
      <c r="K81" s="88"/>
      <c r="L81" s="88"/>
      <c r="M81" s="88">
        <v>200000</v>
      </c>
      <c r="N81" s="88">
        <f t="shared" si="50"/>
        <v>200000</v>
      </c>
      <c r="O81" s="119" t="s">
        <v>16</v>
      </c>
      <c r="P81" s="142">
        <v>0</v>
      </c>
      <c r="Q81" s="100">
        <f t="shared" si="80"/>
        <v>0</v>
      </c>
      <c r="R81" s="100">
        <f t="shared" ref="R81" si="81">PRODUCT(O81:Q81)</f>
        <v>0</v>
      </c>
      <c r="S81" s="100">
        <f t="shared" ref="S81" si="82">PRODUCT(P81:R81)</f>
        <v>0</v>
      </c>
      <c r="T81" s="100">
        <f t="shared" ref="T81" si="83">PRODUCT(Q81:S81)</f>
        <v>0</v>
      </c>
      <c r="U81" s="100">
        <f t="shared" ref="U81" si="84">PRODUCT(R81:T81)</f>
        <v>0</v>
      </c>
      <c r="V81" s="100">
        <f t="shared" ref="V81" si="85">PRODUCT(S81:U81)</f>
        <v>0</v>
      </c>
      <c r="W81" s="100">
        <f t="shared" ref="W81" si="86">PRODUCT(T81:V81)</f>
        <v>0</v>
      </c>
      <c r="X81" s="100">
        <f t="shared" ref="X81" si="87">PRODUCT(U81:W81)</f>
        <v>0</v>
      </c>
      <c r="Y81" s="100">
        <f t="shared" ref="Y81" si="88">PRODUCT(V81:X81)</f>
        <v>0</v>
      </c>
      <c r="Z81" s="100">
        <f t="shared" ref="Z81" si="89">PRODUCT(W81:Y81)</f>
        <v>0</v>
      </c>
      <c r="AA81" s="100">
        <f t="shared" ref="AA81" si="90">PRODUCT(X81:Z81)</f>
        <v>0</v>
      </c>
      <c r="AB81" s="100">
        <f t="shared" ref="AB81" si="91">PRODUCT(Y81:AA81)</f>
        <v>0</v>
      </c>
      <c r="AC81" s="100">
        <f t="shared" ref="AC81" si="92">PRODUCT(Z81:AB81)</f>
        <v>0</v>
      </c>
      <c r="AD81" s="100">
        <f t="shared" ref="AD81" si="93">PRODUCT(AA81:AC81)</f>
        <v>0</v>
      </c>
      <c r="AE81" s="100">
        <f t="shared" ref="AE81" si="94">PRODUCT(AB81:AD81)</f>
        <v>0</v>
      </c>
      <c r="AF81" s="150">
        <f t="shared" si="51"/>
        <v>0</v>
      </c>
    </row>
    <row r="82" spans="1:32" ht="30" customHeight="1" x14ac:dyDescent="0.2">
      <c r="A82" s="74"/>
      <c r="B82" s="128" t="s">
        <v>91</v>
      </c>
      <c r="C82" s="80" t="s">
        <v>7</v>
      </c>
      <c r="D82" s="82" t="s">
        <v>35</v>
      </c>
      <c r="E82" s="87" t="s">
        <v>6</v>
      </c>
      <c r="F82" s="88">
        <v>1</v>
      </c>
      <c r="G82" s="89">
        <v>35000</v>
      </c>
      <c r="H82" s="88">
        <f t="shared" si="49"/>
        <v>35000</v>
      </c>
      <c r="I82" s="88"/>
      <c r="J82" s="88">
        <v>10000</v>
      </c>
      <c r="K82" s="88">
        <v>10000</v>
      </c>
      <c r="L82" s="88">
        <v>7500</v>
      </c>
      <c r="M82" s="88">
        <v>7500</v>
      </c>
      <c r="N82" s="88">
        <f t="shared" si="50"/>
        <v>35000</v>
      </c>
      <c r="O82" s="119" t="s">
        <v>16</v>
      </c>
      <c r="P82" s="142">
        <v>0.1</v>
      </c>
      <c r="Q82" s="100">
        <f t="shared" si="80"/>
        <v>3500</v>
      </c>
      <c r="R82" s="100">
        <v>3500</v>
      </c>
      <c r="S82" s="100">
        <v>3500</v>
      </c>
      <c r="T82" s="100">
        <v>3500</v>
      </c>
      <c r="U82" s="100">
        <v>3500</v>
      </c>
      <c r="V82" s="100">
        <v>3500</v>
      </c>
      <c r="W82" s="100">
        <v>3500</v>
      </c>
      <c r="X82" s="100">
        <v>3500</v>
      </c>
      <c r="Y82" s="100">
        <v>3500</v>
      </c>
      <c r="Z82" s="100">
        <v>3500</v>
      </c>
      <c r="AA82" s="100">
        <v>3500</v>
      </c>
      <c r="AB82" s="100">
        <v>3500</v>
      </c>
      <c r="AC82" s="100">
        <v>3500</v>
      </c>
      <c r="AD82" s="100">
        <v>3500</v>
      </c>
      <c r="AE82" s="100">
        <v>3500</v>
      </c>
      <c r="AF82" s="150">
        <f t="shared" si="51"/>
        <v>52500</v>
      </c>
    </row>
    <row r="83" spans="1:32" ht="30" customHeight="1" x14ac:dyDescent="0.2">
      <c r="A83" s="74"/>
      <c r="B83" s="128" t="s">
        <v>92</v>
      </c>
      <c r="C83" s="80" t="s">
        <v>7</v>
      </c>
      <c r="D83" s="95" t="s">
        <v>35</v>
      </c>
      <c r="E83" s="94" t="s">
        <v>6</v>
      </c>
      <c r="F83" s="89">
        <v>1</v>
      </c>
      <c r="G83" s="89">
        <v>185000</v>
      </c>
      <c r="H83" s="88">
        <f t="shared" si="49"/>
        <v>185000</v>
      </c>
      <c r="I83" s="89">
        <v>40000</v>
      </c>
      <c r="J83" s="89">
        <v>40000</v>
      </c>
      <c r="K83" s="89">
        <v>40000</v>
      </c>
      <c r="L83" s="89">
        <v>40000</v>
      </c>
      <c r="M83" s="89">
        <v>25000</v>
      </c>
      <c r="N83" s="88">
        <f t="shared" si="50"/>
        <v>185000</v>
      </c>
      <c r="O83" s="119" t="s">
        <v>16</v>
      </c>
      <c r="P83" s="142">
        <v>0.1</v>
      </c>
      <c r="Q83" s="100">
        <f t="shared" si="80"/>
        <v>18500</v>
      </c>
      <c r="R83" s="100">
        <v>18500</v>
      </c>
      <c r="S83" s="100">
        <v>18500</v>
      </c>
      <c r="T83" s="100">
        <v>18500</v>
      </c>
      <c r="U83" s="100">
        <v>18500</v>
      </c>
      <c r="V83" s="100">
        <v>18500</v>
      </c>
      <c r="W83" s="100">
        <v>18500</v>
      </c>
      <c r="X83" s="100">
        <v>18500</v>
      </c>
      <c r="Y83" s="100">
        <v>18500</v>
      </c>
      <c r="Z83" s="100">
        <v>18500</v>
      </c>
      <c r="AA83" s="100">
        <v>18500</v>
      </c>
      <c r="AB83" s="100">
        <v>18500</v>
      </c>
      <c r="AC83" s="100">
        <v>18500</v>
      </c>
      <c r="AD83" s="100">
        <v>18500</v>
      </c>
      <c r="AE83" s="100">
        <v>18500</v>
      </c>
      <c r="AF83" s="150">
        <f t="shared" si="51"/>
        <v>277500</v>
      </c>
    </row>
    <row r="84" spans="1:32" ht="30" customHeight="1" x14ac:dyDescent="0.2">
      <c r="A84" s="74"/>
      <c r="B84" s="129" t="s">
        <v>94</v>
      </c>
      <c r="C84" s="80" t="s">
        <v>7</v>
      </c>
      <c r="D84" s="82" t="s">
        <v>11</v>
      </c>
      <c r="E84" s="87" t="s">
        <v>9</v>
      </c>
      <c r="F84" s="88">
        <v>235</v>
      </c>
      <c r="G84" s="88">
        <v>300</v>
      </c>
      <c r="H84" s="88">
        <f t="shared" si="49"/>
        <v>70500</v>
      </c>
      <c r="I84" s="88">
        <v>14100</v>
      </c>
      <c r="J84" s="88">
        <v>14100</v>
      </c>
      <c r="K84" s="88">
        <v>14100</v>
      </c>
      <c r="L84" s="88">
        <v>14100</v>
      </c>
      <c r="M84" s="88">
        <v>14100</v>
      </c>
      <c r="N84" s="88">
        <f t="shared" si="50"/>
        <v>70500</v>
      </c>
      <c r="O84" s="119" t="s">
        <v>10</v>
      </c>
      <c r="P84" s="142">
        <v>0.1</v>
      </c>
      <c r="Q84" s="100">
        <f t="shared" si="80"/>
        <v>7050</v>
      </c>
      <c r="R84" s="100">
        <v>7050</v>
      </c>
      <c r="S84" s="100">
        <v>7050</v>
      </c>
      <c r="T84" s="100">
        <v>7050</v>
      </c>
      <c r="U84" s="100">
        <v>7050</v>
      </c>
      <c r="V84" s="100">
        <v>7050</v>
      </c>
      <c r="W84" s="100">
        <v>7050</v>
      </c>
      <c r="X84" s="100">
        <v>7050</v>
      </c>
      <c r="Y84" s="100">
        <v>7050</v>
      </c>
      <c r="Z84" s="100">
        <v>7050</v>
      </c>
      <c r="AA84" s="100">
        <v>7050</v>
      </c>
      <c r="AB84" s="100">
        <v>7050</v>
      </c>
      <c r="AC84" s="100">
        <v>7050</v>
      </c>
      <c r="AD84" s="100">
        <v>7050</v>
      </c>
      <c r="AE84" s="100">
        <v>7050</v>
      </c>
      <c r="AF84" s="150">
        <f t="shared" si="51"/>
        <v>105750</v>
      </c>
    </row>
    <row r="85" spans="1:32" ht="30" customHeight="1" x14ac:dyDescent="0.2">
      <c r="A85" s="74"/>
      <c r="B85" s="129" t="s">
        <v>94</v>
      </c>
      <c r="C85" s="80" t="s">
        <v>7</v>
      </c>
      <c r="D85" s="86" t="s">
        <v>11</v>
      </c>
      <c r="E85" s="87" t="s">
        <v>9</v>
      </c>
      <c r="F85" s="88">
        <v>45</v>
      </c>
      <c r="G85" s="88">
        <v>300</v>
      </c>
      <c r="H85" s="88">
        <f t="shared" si="49"/>
        <v>13500</v>
      </c>
      <c r="I85" s="88"/>
      <c r="J85" s="88">
        <v>13500</v>
      </c>
      <c r="K85" s="88"/>
      <c r="L85" s="88"/>
      <c r="M85" s="88"/>
      <c r="N85" s="88">
        <f t="shared" si="50"/>
        <v>13500</v>
      </c>
      <c r="O85" s="119" t="s">
        <v>10</v>
      </c>
      <c r="P85" s="142">
        <v>0.1</v>
      </c>
      <c r="Q85" s="100">
        <f t="shared" si="80"/>
        <v>1350</v>
      </c>
      <c r="R85" s="100">
        <v>1350</v>
      </c>
      <c r="S85" s="100">
        <v>1350</v>
      </c>
      <c r="T85" s="100">
        <v>1350</v>
      </c>
      <c r="U85" s="100">
        <v>1350</v>
      </c>
      <c r="V85" s="100">
        <v>1350</v>
      </c>
      <c r="W85" s="100">
        <v>1350</v>
      </c>
      <c r="X85" s="100">
        <v>1350</v>
      </c>
      <c r="Y85" s="100">
        <v>1350</v>
      </c>
      <c r="Z85" s="100">
        <v>1350</v>
      </c>
      <c r="AA85" s="100">
        <v>1350</v>
      </c>
      <c r="AB85" s="100">
        <v>1350</v>
      </c>
      <c r="AC85" s="100">
        <v>1350</v>
      </c>
      <c r="AD85" s="100">
        <v>1350</v>
      </c>
      <c r="AE85" s="100">
        <v>1350</v>
      </c>
      <c r="AF85" s="150">
        <f t="shared" si="51"/>
        <v>20250</v>
      </c>
    </row>
    <row r="86" spans="1:32" ht="30" customHeight="1" x14ac:dyDescent="0.2">
      <c r="A86" s="74"/>
      <c r="B86" s="129" t="s">
        <v>94</v>
      </c>
      <c r="C86" s="80" t="s">
        <v>7</v>
      </c>
      <c r="D86" s="86" t="s">
        <v>11</v>
      </c>
      <c r="E86" s="87" t="s">
        <v>9</v>
      </c>
      <c r="F86" s="89">
        <v>70</v>
      </c>
      <c r="G86" s="88">
        <v>300</v>
      </c>
      <c r="H86" s="88">
        <f t="shared" si="49"/>
        <v>21000</v>
      </c>
      <c r="I86" s="88"/>
      <c r="J86" s="88">
        <v>21000</v>
      </c>
      <c r="K86" s="88"/>
      <c r="L86" s="88"/>
      <c r="M86" s="88"/>
      <c r="N86" s="88">
        <f t="shared" si="50"/>
        <v>21000</v>
      </c>
      <c r="O86" s="119" t="s">
        <v>10</v>
      </c>
      <c r="P86" s="142">
        <v>0.1</v>
      </c>
      <c r="Q86" s="100">
        <f t="shared" si="80"/>
        <v>2100</v>
      </c>
      <c r="R86" s="100">
        <v>2100</v>
      </c>
      <c r="S86" s="100">
        <v>2100</v>
      </c>
      <c r="T86" s="100">
        <v>2100</v>
      </c>
      <c r="U86" s="100">
        <v>2100</v>
      </c>
      <c r="V86" s="100">
        <v>2100</v>
      </c>
      <c r="W86" s="100">
        <v>2100</v>
      </c>
      <c r="X86" s="100">
        <v>2100</v>
      </c>
      <c r="Y86" s="100">
        <v>2100</v>
      </c>
      <c r="Z86" s="100">
        <v>2100</v>
      </c>
      <c r="AA86" s="100">
        <v>2100</v>
      </c>
      <c r="AB86" s="100">
        <v>2100</v>
      </c>
      <c r="AC86" s="100">
        <v>2100</v>
      </c>
      <c r="AD86" s="100">
        <v>2100</v>
      </c>
      <c r="AE86" s="100">
        <v>2100</v>
      </c>
      <c r="AF86" s="150">
        <f t="shared" si="51"/>
        <v>31500</v>
      </c>
    </row>
    <row r="87" spans="1:32" ht="30" customHeight="1" x14ac:dyDescent="0.2">
      <c r="A87" s="74"/>
      <c r="B87" s="129" t="s">
        <v>94</v>
      </c>
      <c r="C87" s="80" t="s">
        <v>7</v>
      </c>
      <c r="D87" s="86" t="s">
        <v>35</v>
      </c>
      <c r="E87" s="87" t="s">
        <v>6</v>
      </c>
      <c r="F87" s="89">
        <v>2</v>
      </c>
      <c r="G87" s="89">
        <v>25000</v>
      </c>
      <c r="H87" s="88">
        <f t="shared" si="49"/>
        <v>50000</v>
      </c>
      <c r="I87" s="88"/>
      <c r="J87" s="88"/>
      <c r="K87" s="88">
        <v>50000</v>
      </c>
      <c r="L87" s="88"/>
      <c r="M87" s="88"/>
      <c r="N87" s="88">
        <f t="shared" si="50"/>
        <v>50000</v>
      </c>
      <c r="O87" s="119" t="s">
        <v>16</v>
      </c>
      <c r="P87" s="142">
        <v>0.1</v>
      </c>
      <c r="Q87" s="100">
        <f t="shared" si="80"/>
        <v>5000</v>
      </c>
      <c r="R87" s="100">
        <v>5000</v>
      </c>
      <c r="S87" s="100">
        <v>5000</v>
      </c>
      <c r="T87" s="100">
        <v>5000</v>
      </c>
      <c r="U87" s="100">
        <v>5000</v>
      </c>
      <c r="V87" s="100">
        <v>5000</v>
      </c>
      <c r="W87" s="100">
        <v>5000</v>
      </c>
      <c r="X87" s="100">
        <v>5000</v>
      </c>
      <c r="Y87" s="100">
        <v>5000</v>
      </c>
      <c r="Z87" s="100">
        <v>5000</v>
      </c>
      <c r="AA87" s="100">
        <v>5000</v>
      </c>
      <c r="AB87" s="100">
        <v>5000</v>
      </c>
      <c r="AC87" s="100">
        <v>5000</v>
      </c>
      <c r="AD87" s="100">
        <v>5000</v>
      </c>
      <c r="AE87" s="100">
        <v>5000</v>
      </c>
      <c r="AF87" s="150">
        <f t="shared" si="51"/>
        <v>75000</v>
      </c>
    </row>
    <row r="88" spans="1:32" ht="30" customHeight="1" x14ac:dyDescent="0.2">
      <c r="A88" s="74"/>
      <c r="B88" s="129" t="s">
        <v>94</v>
      </c>
      <c r="C88" s="80" t="s">
        <v>7</v>
      </c>
      <c r="D88" s="86" t="s">
        <v>35</v>
      </c>
      <c r="E88" s="94" t="s">
        <v>6</v>
      </c>
      <c r="F88" s="88">
        <v>15</v>
      </c>
      <c r="G88" s="89">
        <v>15000</v>
      </c>
      <c r="H88" s="88">
        <f t="shared" si="49"/>
        <v>225000</v>
      </c>
      <c r="I88" s="89"/>
      <c r="J88" s="89">
        <v>225000</v>
      </c>
      <c r="K88" s="89"/>
      <c r="L88" s="89"/>
      <c r="M88" s="89"/>
      <c r="N88" s="88">
        <f t="shared" si="50"/>
        <v>225000</v>
      </c>
      <c r="O88" s="119" t="s">
        <v>16</v>
      </c>
      <c r="P88" s="142">
        <v>0.1</v>
      </c>
      <c r="Q88" s="100">
        <f t="shared" si="80"/>
        <v>22500</v>
      </c>
      <c r="R88" s="100">
        <v>22500</v>
      </c>
      <c r="S88" s="100">
        <v>22500</v>
      </c>
      <c r="T88" s="100">
        <v>22500</v>
      </c>
      <c r="U88" s="100">
        <v>22500</v>
      </c>
      <c r="V88" s="100">
        <v>22500</v>
      </c>
      <c r="W88" s="100">
        <v>22500</v>
      </c>
      <c r="X88" s="100">
        <v>22500</v>
      </c>
      <c r="Y88" s="100">
        <v>22500</v>
      </c>
      <c r="Z88" s="100">
        <v>22500</v>
      </c>
      <c r="AA88" s="100">
        <v>22500</v>
      </c>
      <c r="AB88" s="100">
        <v>22500</v>
      </c>
      <c r="AC88" s="100">
        <v>22500</v>
      </c>
      <c r="AD88" s="100">
        <v>22500</v>
      </c>
      <c r="AE88" s="100">
        <v>22500</v>
      </c>
      <c r="AF88" s="150">
        <f t="shared" si="51"/>
        <v>337500</v>
      </c>
    </row>
    <row r="89" spans="1:32" ht="30" customHeight="1" x14ac:dyDescent="0.2">
      <c r="A89" s="74"/>
      <c r="B89" s="129" t="s">
        <v>96</v>
      </c>
      <c r="C89" s="80" t="s">
        <v>7</v>
      </c>
      <c r="D89" s="86" t="s">
        <v>8</v>
      </c>
      <c r="E89" s="87" t="s">
        <v>9</v>
      </c>
      <c r="F89" s="88">
        <v>60</v>
      </c>
      <c r="G89" s="88">
        <v>600</v>
      </c>
      <c r="H89" s="88">
        <f t="shared" si="49"/>
        <v>36000</v>
      </c>
      <c r="I89" s="88">
        <v>36000</v>
      </c>
      <c r="J89" s="88"/>
      <c r="K89" s="88"/>
      <c r="L89" s="88"/>
      <c r="M89" s="88"/>
      <c r="N89" s="88">
        <f t="shared" si="50"/>
        <v>36000</v>
      </c>
      <c r="O89" s="119" t="s">
        <v>20</v>
      </c>
      <c r="P89" s="142">
        <v>0.1</v>
      </c>
      <c r="Q89" s="100">
        <f t="shared" si="80"/>
        <v>3600</v>
      </c>
      <c r="R89" s="100">
        <v>3600</v>
      </c>
      <c r="S89" s="100">
        <v>3600</v>
      </c>
      <c r="T89" s="100">
        <v>3600</v>
      </c>
      <c r="U89" s="100">
        <v>3600</v>
      </c>
      <c r="V89" s="100">
        <v>3600</v>
      </c>
      <c r="W89" s="100">
        <v>3600</v>
      </c>
      <c r="X89" s="100">
        <v>3600</v>
      </c>
      <c r="Y89" s="100">
        <v>3600</v>
      </c>
      <c r="Z89" s="100">
        <v>3600</v>
      </c>
      <c r="AA89" s="100">
        <v>3600</v>
      </c>
      <c r="AB89" s="100">
        <v>3600</v>
      </c>
      <c r="AC89" s="100">
        <v>3600</v>
      </c>
      <c r="AD89" s="100">
        <v>3600</v>
      </c>
      <c r="AE89" s="100">
        <v>3600</v>
      </c>
      <c r="AF89" s="150">
        <f t="shared" si="51"/>
        <v>54000</v>
      </c>
    </row>
    <row r="90" spans="1:32" ht="30" customHeight="1" x14ac:dyDescent="0.2">
      <c r="A90" s="74"/>
      <c r="B90" s="129" t="s">
        <v>96</v>
      </c>
      <c r="C90" s="80" t="s">
        <v>7</v>
      </c>
      <c r="D90" s="82" t="s">
        <v>8</v>
      </c>
      <c r="E90" s="87" t="s">
        <v>6</v>
      </c>
      <c r="F90" s="88">
        <v>1</v>
      </c>
      <c r="G90" s="88">
        <v>25000</v>
      </c>
      <c r="H90" s="88">
        <f t="shared" si="49"/>
        <v>25000</v>
      </c>
      <c r="I90" s="88">
        <v>5000</v>
      </c>
      <c r="J90" s="88">
        <v>5000</v>
      </c>
      <c r="K90" s="88">
        <v>5000</v>
      </c>
      <c r="L90" s="88">
        <v>5000</v>
      </c>
      <c r="M90" s="88">
        <v>5000</v>
      </c>
      <c r="N90" s="88">
        <f t="shared" si="50"/>
        <v>25000</v>
      </c>
      <c r="O90" s="119" t="s">
        <v>20</v>
      </c>
      <c r="P90" s="142">
        <v>0.1</v>
      </c>
      <c r="Q90" s="100">
        <f t="shared" si="80"/>
        <v>2500</v>
      </c>
      <c r="R90" s="100">
        <v>2500</v>
      </c>
      <c r="S90" s="100">
        <v>2500</v>
      </c>
      <c r="T90" s="100">
        <v>2500</v>
      </c>
      <c r="U90" s="100">
        <v>2500</v>
      </c>
      <c r="V90" s="100">
        <v>2500</v>
      </c>
      <c r="W90" s="100">
        <v>2500</v>
      </c>
      <c r="X90" s="100">
        <v>2500</v>
      </c>
      <c r="Y90" s="100">
        <v>2500</v>
      </c>
      <c r="Z90" s="100">
        <v>2500</v>
      </c>
      <c r="AA90" s="100">
        <v>2500</v>
      </c>
      <c r="AB90" s="100">
        <v>2500</v>
      </c>
      <c r="AC90" s="100">
        <v>2500</v>
      </c>
      <c r="AD90" s="100">
        <v>2500</v>
      </c>
      <c r="AE90" s="100">
        <v>2500</v>
      </c>
      <c r="AF90" s="150">
        <f t="shared" si="51"/>
        <v>37500</v>
      </c>
    </row>
    <row r="91" spans="1:32" ht="30" customHeight="1" x14ac:dyDescent="0.2">
      <c r="A91" s="74"/>
      <c r="B91" s="129" t="s">
        <v>97</v>
      </c>
      <c r="C91" s="80" t="s">
        <v>7</v>
      </c>
      <c r="D91" s="82" t="s">
        <v>8</v>
      </c>
      <c r="E91" s="87" t="s">
        <v>6</v>
      </c>
      <c r="F91" s="89">
        <v>1</v>
      </c>
      <c r="G91" s="88">
        <v>38500</v>
      </c>
      <c r="H91" s="88">
        <f t="shared" si="49"/>
        <v>38500</v>
      </c>
      <c r="I91" s="88">
        <v>38500</v>
      </c>
      <c r="J91" s="89"/>
      <c r="K91" s="89"/>
      <c r="L91" s="89"/>
      <c r="M91" s="88"/>
      <c r="N91" s="88">
        <f t="shared" si="50"/>
        <v>38500</v>
      </c>
      <c r="O91" s="119" t="s">
        <v>20</v>
      </c>
      <c r="P91" s="142">
        <v>0.1</v>
      </c>
      <c r="Q91" s="100">
        <f t="shared" si="80"/>
        <v>3850</v>
      </c>
      <c r="R91" s="100">
        <v>3850</v>
      </c>
      <c r="S91" s="100">
        <v>3850</v>
      </c>
      <c r="T91" s="100">
        <v>3850</v>
      </c>
      <c r="U91" s="100">
        <v>3850</v>
      </c>
      <c r="V91" s="100">
        <v>3850</v>
      </c>
      <c r="W91" s="100">
        <v>3850</v>
      </c>
      <c r="X91" s="100">
        <v>3850</v>
      </c>
      <c r="Y91" s="100">
        <v>3850</v>
      </c>
      <c r="Z91" s="100">
        <v>3850</v>
      </c>
      <c r="AA91" s="100">
        <v>3850</v>
      </c>
      <c r="AB91" s="100">
        <v>3850</v>
      </c>
      <c r="AC91" s="100">
        <v>3850</v>
      </c>
      <c r="AD91" s="100">
        <v>3850</v>
      </c>
      <c r="AE91" s="100">
        <v>3850</v>
      </c>
      <c r="AF91" s="150">
        <f t="shared" si="51"/>
        <v>57750</v>
      </c>
    </row>
    <row r="92" spans="1:32" ht="30" customHeight="1" x14ac:dyDescent="0.2">
      <c r="A92" s="74"/>
      <c r="B92" s="129" t="s">
        <v>98</v>
      </c>
      <c r="C92" s="80" t="s">
        <v>7</v>
      </c>
      <c r="D92" s="82" t="s">
        <v>8</v>
      </c>
      <c r="E92" s="87" t="s">
        <v>9</v>
      </c>
      <c r="F92" s="88">
        <v>45</v>
      </c>
      <c r="G92" s="88">
        <v>600</v>
      </c>
      <c r="H92" s="88">
        <f t="shared" si="49"/>
        <v>27000</v>
      </c>
      <c r="I92" s="88"/>
      <c r="J92" s="88"/>
      <c r="K92" s="88">
        <v>27000</v>
      </c>
      <c r="L92" s="88"/>
      <c r="M92" s="88"/>
      <c r="N92" s="88">
        <f t="shared" si="50"/>
        <v>27000</v>
      </c>
      <c r="O92" s="119" t="s">
        <v>20</v>
      </c>
      <c r="P92" s="142">
        <v>0</v>
      </c>
      <c r="Q92" s="100">
        <f t="shared" si="80"/>
        <v>0</v>
      </c>
      <c r="R92" s="100">
        <f t="shared" ref="R92:R94" si="95">PRODUCT(O92:Q92)</f>
        <v>0</v>
      </c>
      <c r="S92" s="100">
        <f t="shared" ref="S92:S94" si="96">PRODUCT(P92:R92)</f>
        <v>0</v>
      </c>
      <c r="T92" s="100">
        <f t="shared" ref="T92:T94" si="97">PRODUCT(Q92:S92)</f>
        <v>0</v>
      </c>
      <c r="U92" s="100">
        <f t="shared" ref="U92:U94" si="98">PRODUCT(R92:T92)</f>
        <v>0</v>
      </c>
      <c r="V92" s="100">
        <f t="shared" ref="V92:V94" si="99">PRODUCT(S92:U92)</f>
        <v>0</v>
      </c>
      <c r="W92" s="100">
        <f t="shared" ref="W92:W94" si="100">PRODUCT(T92:V92)</f>
        <v>0</v>
      </c>
      <c r="X92" s="100">
        <f t="shared" ref="X92:X94" si="101">PRODUCT(U92:W92)</f>
        <v>0</v>
      </c>
      <c r="Y92" s="100">
        <f t="shared" ref="Y92:Y94" si="102">PRODUCT(V92:X92)</f>
        <v>0</v>
      </c>
      <c r="Z92" s="100">
        <f t="shared" ref="Z92:Z94" si="103">PRODUCT(W92:Y92)</f>
        <v>0</v>
      </c>
      <c r="AA92" s="100">
        <f t="shared" ref="AA92:AA94" si="104">PRODUCT(X92:Z92)</f>
        <v>0</v>
      </c>
      <c r="AB92" s="100">
        <f t="shared" ref="AB92:AB94" si="105">PRODUCT(Y92:AA92)</f>
        <v>0</v>
      </c>
      <c r="AC92" s="100">
        <f t="shared" ref="AC92:AC94" si="106">PRODUCT(Z92:AB92)</f>
        <v>0</v>
      </c>
      <c r="AD92" s="100">
        <f t="shared" ref="AD92:AD94" si="107">PRODUCT(AA92:AC92)</f>
        <v>0</v>
      </c>
      <c r="AE92" s="100">
        <f t="shared" ref="AE92:AE94" si="108">PRODUCT(AB92:AD92)</f>
        <v>0</v>
      </c>
      <c r="AF92" s="150">
        <f t="shared" si="51"/>
        <v>0</v>
      </c>
    </row>
    <row r="93" spans="1:32" ht="30" customHeight="1" x14ac:dyDescent="0.2">
      <c r="A93" s="74"/>
      <c r="B93" s="129" t="s">
        <v>98</v>
      </c>
      <c r="C93" s="80" t="s">
        <v>7</v>
      </c>
      <c r="D93" s="82" t="s">
        <v>11</v>
      </c>
      <c r="E93" s="87" t="s">
        <v>9</v>
      </c>
      <c r="F93" s="88">
        <v>90</v>
      </c>
      <c r="G93" s="88">
        <v>300</v>
      </c>
      <c r="H93" s="88">
        <f t="shared" si="49"/>
        <v>27000</v>
      </c>
      <c r="I93" s="88"/>
      <c r="J93" s="88"/>
      <c r="K93" s="88">
        <v>27000</v>
      </c>
      <c r="L93" s="88"/>
      <c r="M93" s="88"/>
      <c r="N93" s="88">
        <f t="shared" si="50"/>
        <v>27000</v>
      </c>
      <c r="O93" s="119" t="s">
        <v>10</v>
      </c>
      <c r="P93" s="142">
        <v>0</v>
      </c>
      <c r="Q93" s="100">
        <f t="shared" si="80"/>
        <v>0</v>
      </c>
      <c r="R93" s="100">
        <f t="shared" si="95"/>
        <v>0</v>
      </c>
      <c r="S93" s="100">
        <f t="shared" si="96"/>
        <v>0</v>
      </c>
      <c r="T93" s="100">
        <f t="shared" si="97"/>
        <v>0</v>
      </c>
      <c r="U93" s="100">
        <f t="shared" si="98"/>
        <v>0</v>
      </c>
      <c r="V93" s="100">
        <f t="shared" si="99"/>
        <v>0</v>
      </c>
      <c r="W93" s="100">
        <f t="shared" si="100"/>
        <v>0</v>
      </c>
      <c r="X93" s="100">
        <f t="shared" si="101"/>
        <v>0</v>
      </c>
      <c r="Y93" s="100">
        <f t="shared" si="102"/>
        <v>0</v>
      </c>
      <c r="Z93" s="100">
        <f t="shared" si="103"/>
        <v>0</v>
      </c>
      <c r="AA93" s="100">
        <f t="shared" si="104"/>
        <v>0</v>
      </c>
      <c r="AB93" s="100">
        <f t="shared" si="105"/>
        <v>0</v>
      </c>
      <c r="AC93" s="100">
        <f t="shared" si="106"/>
        <v>0</v>
      </c>
      <c r="AD93" s="100">
        <f t="shared" si="107"/>
        <v>0</v>
      </c>
      <c r="AE93" s="100">
        <f t="shared" si="108"/>
        <v>0</v>
      </c>
      <c r="AF93" s="150">
        <f t="shared" si="51"/>
        <v>0</v>
      </c>
    </row>
    <row r="94" spans="1:32" ht="30" customHeight="1" x14ac:dyDescent="0.2">
      <c r="A94" s="74"/>
      <c r="B94" s="128" t="s">
        <v>99</v>
      </c>
      <c r="C94" s="80" t="s">
        <v>7</v>
      </c>
      <c r="D94" s="86" t="s">
        <v>8</v>
      </c>
      <c r="E94" s="87" t="s">
        <v>9</v>
      </c>
      <c r="F94" s="88">
        <v>25</v>
      </c>
      <c r="G94" s="88">
        <v>600</v>
      </c>
      <c r="H94" s="88">
        <f t="shared" si="49"/>
        <v>15000</v>
      </c>
      <c r="I94" s="88"/>
      <c r="J94" s="88">
        <v>15000</v>
      </c>
      <c r="K94" s="88"/>
      <c r="L94" s="88"/>
      <c r="M94" s="88"/>
      <c r="N94" s="88">
        <f t="shared" si="50"/>
        <v>15000</v>
      </c>
      <c r="O94" s="119" t="s">
        <v>20</v>
      </c>
      <c r="P94" s="142">
        <v>0</v>
      </c>
      <c r="Q94" s="100">
        <f t="shared" si="80"/>
        <v>0</v>
      </c>
      <c r="R94" s="100">
        <f t="shared" si="95"/>
        <v>0</v>
      </c>
      <c r="S94" s="100">
        <f t="shared" si="96"/>
        <v>0</v>
      </c>
      <c r="T94" s="100">
        <f t="shared" si="97"/>
        <v>0</v>
      </c>
      <c r="U94" s="100">
        <f t="shared" si="98"/>
        <v>0</v>
      </c>
      <c r="V94" s="100">
        <f t="shared" si="99"/>
        <v>0</v>
      </c>
      <c r="W94" s="100">
        <f t="shared" si="100"/>
        <v>0</v>
      </c>
      <c r="X94" s="100">
        <f t="shared" si="101"/>
        <v>0</v>
      </c>
      <c r="Y94" s="100">
        <f t="shared" si="102"/>
        <v>0</v>
      </c>
      <c r="Z94" s="100">
        <f t="shared" si="103"/>
        <v>0</v>
      </c>
      <c r="AA94" s="100">
        <f t="shared" si="104"/>
        <v>0</v>
      </c>
      <c r="AB94" s="100">
        <f t="shared" si="105"/>
        <v>0</v>
      </c>
      <c r="AC94" s="100">
        <f t="shared" si="106"/>
        <v>0</v>
      </c>
      <c r="AD94" s="100">
        <f t="shared" si="107"/>
        <v>0</v>
      </c>
      <c r="AE94" s="100">
        <f t="shared" si="108"/>
        <v>0</v>
      </c>
      <c r="AF94" s="150">
        <f t="shared" si="51"/>
        <v>0</v>
      </c>
    </row>
    <row r="95" spans="1:32" ht="30" customHeight="1" x14ac:dyDescent="0.2">
      <c r="A95" s="74"/>
      <c r="B95" s="128" t="s">
        <v>100</v>
      </c>
      <c r="C95" s="80" t="s">
        <v>7</v>
      </c>
      <c r="D95" s="82" t="s">
        <v>11</v>
      </c>
      <c r="E95" s="87" t="s">
        <v>9</v>
      </c>
      <c r="F95" s="89">
        <v>45</v>
      </c>
      <c r="G95" s="88">
        <v>300</v>
      </c>
      <c r="H95" s="88">
        <f t="shared" si="49"/>
        <v>13500</v>
      </c>
      <c r="I95" s="88">
        <v>13500</v>
      </c>
      <c r="J95" s="89"/>
      <c r="K95" s="89"/>
      <c r="L95" s="89"/>
      <c r="M95" s="88"/>
      <c r="N95" s="88">
        <f t="shared" si="50"/>
        <v>13500</v>
      </c>
      <c r="O95" s="119" t="s">
        <v>10</v>
      </c>
      <c r="P95" s="142">
        <v>0.1</v>
      </c>
      <c r="Q95" s="100">
        <f t="shared" si="80"/>
        <v>1350</v>
      </c>
      <c r="R95" s="100">
        <v>1350</v>
      </c>
      <c r="S95" s="100">
        <v>1350</v>
      </c>
      <c r="T95" s="100">
        <v>1350</v>
      </c>
      <c r="U95" s="100">
        <v>1350</v>
      </c>
      <c r="V95" s="100">
        <v>1350</v>
      </c>
      <c r="W95" s="100">
        <v>1350</v>
      </c>
      <c r="X95" s="100">
        <v>1350</v>
      </c>
      <c r="Y95" s="100">
        <v>1350</v>
      </c>
      <c r="Z95" s="100">
        <v>1350</v>
      </c>
      <c r="AA95" s="100">
        <v>1350</v>
      </c>
      <c r="AB95" s="100">
        <v>1350</v>
      </c>
      <c r="AC95" s="100">
        <v>1350</v>
      </c>
      <c r="AD95" s="100">
        <v>1350</v>
      </c>
      <c r="AE95" s="100">
        <v>1350</v>
      </c>
      <c r="AF95" s="150">
        <f t="shared" si="51"/>
        <v>20250</v>
      </c>
    </row>
    <row r="96" spans="1:32" ht="30" customHeight="1" x14ac:dyDescent="0.2">
      <c r="A96" s="74"/>
      <c r="B96" s="128" t="s">
        <v>100</v>
      </c>
      <c r="C96" s="80" t="s">
        <v>7</v>
      </c>
      <c r="D96" s="86" t="s">
        <v>8</v>
      </c>
      <c r="E96" s="87" t="s">
        <v>9</v>
      </c>
      <c r="F96" s="89">
        <v>45</v>
      </c>
      <c r="G96" s="88">
        <v>600</v>
      </c>
      <c r="H96" s="88">
        <f t="shared" si="49"/>
        <v>27000</v>
      </c>
      <c r="I96" s="88"/>
      <c r="J96" s="89">
        <v>27000</v>
      </c>
      <c r="K96" s="89"/>
      <c r="L96" s="89"/>
      <c r="M96" s="88"/>
      <c r="N96" s="88">
        <f t="shared" si="50"/>
        <v>27000</v>
      </c>
      <c r="O96" s="119" t="s">
        <v>20</v>
      </c>
      <c r="P96" s="142">
        <v>0.1</v>
      </c>
      <c r="Q96" s="100">
        <f t="shared" si="80"/>
        <v>2700</v>
      </c>
      <c r="R96" s="100">
        <v>2700</v>
      </c>
      <c r="S96" s="100">
        <v>2700</v>
      </c>
      <c r="T96" s="100">
        <v>2700</v>
      </c>
      <c r="U96" s="100">
        <v>2700</v>
      </c>
      <c r="V96" s="100">
        <v>2700</v>
      </c>
      <c r="W96" s="100">
        <v>2700</v>
      </c>
      <c r="X96" s="100">
        <v>2700</v>
      </c>
      <c r="Y96" s="100">
        <v>2700</v>
      </c>
      <c r="Z96" s="100">
        <v>2700</v>
      </c>
      <c r="AA96" s="100">
        <v>2700</v>
      </c>
      <c r="AB96" s="100">
        <v>2700</v>
      </c>
      <c r="AC96" s="100">
        <v>2700</v>
      </c>
      <c r="AD96" s="100">
        <v>2700</v>
      </c>
      <c r="AE96" s="100">
        <v>2700</v>
      </c>
      <c r="AF96" s="150">
        <f t="shared" si="51"/>
        <v>40500</v>
      </c>
    </row>
    <row r="97" spans="1:32" ht="30" customHeight="1" x14ac:dyDescent="0.2">
      <c r="A97" s="74"/>
      <c r="B97" s="128" t="s">
        <v>100</v>
      </c>
      <c r="C97" s="80" t="s">
        <v>7</v>
      </c>
      <c r="D97" s="82" t="s">
        <v>35</v>
      </c>
      <c r="E97" s="87" t="s">
        <v>6</v>
      </c>
      <c r="F97" s="89">
        <v>1</v>
      </c>
      <c r="G97" s="89">
        <v>50000</v>
      </c>
      <c r="H97" s="88">
        <f t="shared" ref="H97:H113" si="109">SUM(F97*G97)</f>
        <v>50000</v>
      </c>
      <c r="I97" s="88">
        <v>50000</v>
      </c>
      <c r="J97" s="88"/>
      <c r="K97" s="88"/>
      <c r="L97" s="88"/>
      <c r="M97" s="88"/>
      <c r="N97" s="88">
        <f t="shared" ref="N97:N113" si="110">SUM(I97:M97)</f>
        <v>50000</v>
      </c>
      <c r="O97" s="119" t="s">
        <v>16</v>
      </c>
      <c r="P97" s="142">
        <v>0.1</v>
      </c>
      <c r="Q97" s="100">
        <f t="shared" si="80"/>
        <v>5000</v>
      </c>
      <c r="R97" s="100">
        <v>5000</v>
      </c>
      <c r="S97" s="100">
        <v>5000</v>
      </c>
      <c r="T97" s="100">
        <v>5000</v>
      </c>
      <c r="U97" s="100">
        <v>5000</v>
      </c>
      <c r="V97" s="100">
        <v>5000</v>
      </c>
      <c r="W97" s="100">
        <v>5000</v>
      </c>
      <c r="X97" s="100">
        <v>5000</v>
      </c>
      <c r="Y97" s="100">
        <v>5000</v>
      </c>
      <c r="Z97" s="100">
        <v>5000</v>
      </c>
      <c r="AA97" s="100">
        <v>5000</v>
      </c>
      <c r="AB97" s="100">
        <v>5000</v>
      </c>
      <c r="AC97" s="100">
        <v>5000</v>
      </c>
      <c r="AD97" s="100">
        <v>5000</v>
      </c>
      <c r="AE97" s="100">
        <v>5000</v>
      </c>
      <c r="AF97" s="150">
        <f t="shared" si="51"/>
        <v>75000</v>
      </c>
    </row>
    <row r="98" spans="1:32" ht="30" customHeight="1" x14ac:dyDescent="0.2">
      <c r="A98" s="74"/>
      <c r="B98" s="128" t="s">
        <v>100</v>
      </c>
      <c r="C98" s="80" t="s">
        <v>7</v>
      </c>
      <c r="D98" s="86" t="s">
        <v>35</v>
      </c>
      <c r="E98" s="87" t="s">
        <v>6</v>
      </c>
      <c r="F98" s="88">
        <v>4</v>
      </c>
      <c r="G98" s="88">
        <v>13250</v>
      </c>
      <c r="H98" s="88">
        <f t="shared" si="109"/>
        <v>53000</v>
      </c>
      <c r="I98" s="88">
        <v>13250</v>
      </c>
      <c r="J98" s="88">
        <v>13250</v>
      </c>
      <c r="K98" s="88">
        <v>13250</v>
      </c>
      <c r="L98" s="88">
        <v>13250</v>
      </c>
      <c r="M98" s="88"/>
      <c r="N98" s="88">
        <f t="shared" si="110"/>
        <v>53000</v>
      </c>
      <c r="O98" s="119" t="s">
        <v>16</v>
      </c>
      <c r="P98" s="142">
        <v>0.1</v>
      </c>
      <c r="Q98" s="100">
        <f t="shared" si="80"/>
        <v>5300</v>
      </c>
      <c r="R98" s="100">
        <v>5300</v>
      </c>
      <c r="S98" s="100">
        <v>5300</v>
      </c>
      <c r="T98" s="100">
        <v>5300</v>
      </c>
      <c r="U98" s="100">
        <v>5300</v>
      </c>
      <c r="V98" s="100">
        <v>5300</v>
      </c>
      <c r="W98" s="100">
        <v>5300</v>
      </c>
      <c r="X98" s="100">
        <v>5300</v>
      </c>
      <c r="Y98" s="100">
        <v>5300</v>
      </c>
      <c r="Z98" s="100">
        <v>5300</v>
      </c>
      <c r="AA98" s="100">
        <v>5300</v>
      </c>
      <c r="AB98" s="100">
        <v>5300</v>
      </c>
      <c r="AC98" s="100">
        <v>5300</v>
      </c>
      <c r="AD98" s="100">
        <v>5300</v>
      </c>
      <c r="AE98" s="100">
        <v>5300</v>
      </c>
      <c r="AF98" s="150">
        <f t="shared" si="51"/>
        <v>79500</v>
      </c>
    </row>
    <row r="99" spans="1:32" ht="30" customHeight="1" x14ac:dyDescent="0.2">
      <c r="A99" s="74"/>
      <c r="B99" s="128" t="s">
        <v>100</v>
      </c>
      <c r="C99" s="80" t="s">
        <v>7</v>
      </c>
      <c r="D99" s="86" t="s">
        <v>35</v>
      </c>
      <c r="E99" s="87" t="s">
        <v>6</v>
      </c>
      <c r="F99" s="88">
        <v>1</v>
      </c>
      <c r="G99" s="89">
        <v>60756</v>
      </c>
      <c r="H99" s="88">
        <f t="shared" si="109"/>
        <v>60756</v>
      </c>
      <c r="I99" s="89"/>
      <c r="J99" s="89">
        <v>15756</v>
      </c>
      <c r="K99" s="89">
        <v>15000</v>
      </c>
      <c r="L99" s="89">
        <v>15000</v>
      </c>
      <c r="M99" s="89">
        <v>15000</v>
      </c>
      <c r="N99" s="88">
        <f t="shared" si="110"/>
        <v>60756</v>
      </c>
      <c r="O99" s="119" t="s">
        <v>16</v>
      </c>
      <c r="P99" s="142">
        <v>0.1</v>
      </c>
      <c r="Q99" s="100">
        <f t="shared" si="80"/>
        <v>6075.6</v>
      </c>
      <c r="R99" s="100">
        <v>6075.6</v>
      </c>
      <c r="S99" s="100">
        <v>6075.6</v>
      </c>
      <c r="T99" s="100">
        <v>6075.6</v>
      </c>
      <c r="U99" s="100">
        <v>6075.6</v>
      </c>
      <c r="V99" s="100">
        <v>6075.6</v>
      </c>
      <c r="W99" s="100">
        <v>6075.6</v>
      </c>
      <c r="X99" s="100">
        <v>6075.6</v>
      </c>
      <c r="Y99" s="100">
        <v>6075.6</v>
      </c>
      <c r="Z99" s="100">
        <v>6075.6</v>
      </c>
      <c r="AA99" s="100">
        <v>6075.6</v>
      </c>
      <c r="AB99" s="100">
        <v>6075.6</v>
      </c>
      <c r="AC99" s="100">
        <v>6075.6</v>
      </c>
      <c r="AD99" s="100">
        <v>6075.6</v>
      </c>
      <c r="AE99" s="100">
        <v>6075.6</v>
      </c>
      <c r="AF99" s="150">
        <f t="shared" si="51"/>
        <v>91134.000000000015</v>
      </c>
    </row>
    <row r="100" spans="1:32" ht="30" customHeight="1" x14ac:dyDescent="0.2">
      <c r="A100" s="74"/>
      <c r="B100" s="128" t="s">
        <v>100</v>
      </c>
      <c r="C100" s="80" t="s">
        <v>7</v>
      </c>
      <c r="D100" s="86" t="s">
        <v>35</v>
      </c>
      <c r="E100" s="87" t="s">
        <v>6</v>
      </c>
      <c r="F100" s="88">
        <v>3</v>
      </c>
      <c r="G100" s="88">
        <v>10000</v>
      </c>
      <c r="H100" s="88">
        <f t="shared" si="109"/>
        <v>30000</v>
      </c>
      <c r="I100" s="88"/>
      <c r="J100" s="88">
        <v>10000</v>
      </c>
      <c r="K100" s="88">
        <v>10000</v>
      </c>
      <c r="L100" s="88">
        <v>10000</v>
      </c>
      <c r="M100" s="88"/>
      <c r="N100" s="88">
        <f t="shared" si="110"/>
        <v>30000</v>
      </c>
      <c r="O100" s="119" t="s">
        <v>16</v>
      </c>
      <c r="P100" s="142">
        <v>0.1</v>
      </c>
      <c r="Q100" s="100">
        <f t="shared" si="80"/>
        <v>3000</v>
      </c>
      <c r="R100" s="100">
        <v>3000</v>
      </c>
      <c r="S100" s="100">
        <v>3000</v>
      </c>
      <c r="T100" s="100">
        <v>3000</v>
      </c>
      <c r="U100" s="100">
        <v>3000</v>
      </c>
      <c r="V100" s="100">
        <v>3000</v>
      </c>
      <c r="W100" s="100">
        <v>3000</v>
      </c>
      <c r="X100" s="100">
        <v>3000</v>
      </c>
      <c r="Y100" s="100">
        <v>3000</v>
      </c>
      <c r="Z100" s="100">
        <v>3000</v>
      </c>
      <c r="AA100" s="100">
        <v>3000</v>
      </c>
      <c r="AB100" s="100">
        <v>3000</v>
      </c>
      <c r="AC100" s="100">
        <v>3000</v>
      </c>
      <c r="AD100" s="100">
        <v>3000</v>
      </c>
      <c r="AE100" s="100">
        <v>3000</v>
      </c>
      <c r="AF100" s="150">
        <f t="shared" si="51"/>
        <v>45000</v>
      </c>
    </row>
    <row r="101" spans="1:32" ht="30" customHeight="1" x14ac:dyDescent="0.2">
      <c r="A101" s="74"/>
      <c r="B101" s="129" t="s">
        <v>101</v>
      </c>
      <c r="C101" s="80" t="s">
        <v>7</v>
      </c>
      <c r="D101" s="86" t="s">
        <v>35</v>
      </c>
      <c r="E101" s="87" t="s">
        <v>6</v>
      </c>
      <c r="F101" s="88">
        <v>2</v>
      </c>
      <c r="G101" s="89">
        <v>60756</v>
      </c>
      <c r="H101" s="88">
        <f t="shared" si="109"/>
        <v>121512</v>
      </c>
      <c r="I101" s="89">
        <v>60756</v>
      </c>
      <c r="J101" s="89"/>
      <c r="K101" s="89">
        <v>60756</v>
      </c>
      <c r="L101" s="89"/>
      <c r="M101" s="89"/>
      <c r="N101" s="88">
        <f t="shared" si="110"/>
        <v>121512</v>
      </c>
      <c r="O101" s="119" t="s">
        <v>16</v>
      </c>
      <c r="P101" s="142">
        <v>0</v>
      </c>
      <c r="Q101" s="100">
        <f t="shared" si="80"/>
        <v>0</v>
      </c>
      <c r="R101" s="100">
        <f t="shared" ref="R101:R113" si="111">PRODUCT(O101:Q101)</f>
        <v>0</v>
      </c>
      <c r="S101" s="100">
        <f t="shared" ref="S101:S113" si="112">PRODUCT(P101:R101)</f>
        <v>0</v>
      </c>
      <c r="T101" s="100">
        <f t="shared" ref="T101:T113" si="113">PRODUCT(Q101:S101)</f>
        <v>0</v>
      </c>
      <c r="U101" s="100">
        <f t="shared" ref="U101:U113" si="114">PRODUCT(R101:T101)</f>
        <v>0</v>
      </c>
      <c r="V101" s="100">
        <f t="shared" ref="V101:V113" si="115">PRODUCT(S101:U101)</f>
        <v>0</v>
      </c>
      <c r="W101" s="100">
        <f t="shared" ref="W101:W113" si="116">PRODUCT(T101:V101)</f>
        <v>0</v>
      </c>
      <c r="X101" s="100">
        <f t="shared" ref="X101:X113" si="117">PRODUCT(U101:W101)</f>
        <v>0</v>
      </c>
      <c r="Y101" s="100">
        <f t="shared" ref="Y101:Y113" si="118">PRODUCT(V101:X101)</f>
        <v>0</v>
      </c>
      <c r="Z101" s="100">
        <f t="shared" ref="Z101:Z113" si="119">PRODUCT(W101:Y101)</f>
        <v>0</v>
      </c>
      <c r="AA101" s="100">
        <f t="shared" ref="AA101:AA113" si="120">PRODUCT(X101:Z101)</f>
        <v>0</v>
      </c>
      <c r="AB101" s="100">
        <f t="shared" ref="AB101:AB113" si="121">PRODUCT(Y101:AA101)</f>
        <v>0</v>
      </c>
      <c r="AC101" s="100">
        <f t="shared" ref="AC101:AC113" si="122">PRODUCT(Z101:AB101)</f>
        <v>0</v>
      </c>
      <c r="AD101" s="100">
        <f t="shared" ref="AD101:AD113" si="123">PRODUCT(AA101:AC101)</f>
        <v>0</v>
      </c>
      <c r="AE101" s="100">
        <f t="shared" ref="AE101:AE113" si="124">PRODUCT(AB101:AD101)</f>
        <v>0</v>
      </c>
      <c r="AF101" s="150">
        <f t="shared" si="51"/>
        <v>0</v>
      </c>
    </row>
    <row r="102" spans="1:32" ht="30" customHeight="1" x14ac:dyDescent="0.2">
      <c r="A102" s="74"/>
      <c r="B102" s="129" t="s">
        <v>101</v>
      </c>
      <c r="C102" s="80" t="s">
        <v>7</v>
      </c>
      <c r="D102" s="86" t="s">
        <v>35</v>
      </c>
      <c r="E102" s="87" t="s">
        <v>6</v>
      </c>
      <c r="F102" s="88">
        <v>3</v>
      </c>
      <c r="G102" s="88">
        <v>20000</v>
      </c>
      <c r="H102" s="88">
        <f t="shared" si="109"/>
        <v>60000</v>
      </c>
      <c r="I102" s="88"/>
      <c r="J102" s="88"/>
      <c r="K102" s="88">
        <v>20000</v>
      </c>
      <c r="L102" s="88">
        <v>20000</v>
      </c>
      <c r="M102" s="88">
        <v>20000</v>
      </c>
      <c r="N102" s="88">
        <f t="shared" si="110"/>
        <v>60000</v>
      </c>
      <c r="O102" s="119" t="s">
        <v>16</v>
      </c>
      <c r="P102" s="142">
        <v>0</v>
      </c>
      <c r="Q102" s="100">
        <f t="shared" si="80"/>
        <v>0</v>
      </c>
      <c r="R102" s="100">
        <f t="shared" si="111"/>
        <v>0</v>
      </c>
      <c r="S102" s="100">
        <f t="shared" si="112"/>
        <v>0</v>
      </c>
      <c r="T102" s="100">
        <f t="shared" si="113"/>
        <v>0</v>
      </c>
      <c r="U102" s="100">
        <f t="shared" si="114"/>
        <v>0</v>
      </c>
      <c r="V102" s="100">
        <f t="shared" si="115"/>
        <v>0</v>
      </c>
      <c r="W102" s="100">
        <f t="shared" si="116"/>
        <v>0</v>
      </c>
      <c r="X102" s="100">
        <f t="shared" si="117"/>
        <v>0</v>
      </c>
      <c r="Y102" s="100">
        <f t="shared" si="118"/>
        <v>0</v>
      </c>
      <c r="Z102" s="100">
        <f t="shared" si="119"/>
        <v>0</v>
      </c>
      <c r="AA102" s="100">
        <f t="shared" si="120"/>
        <v>0</v>
      </c>
      <c r="AB102" s="100">
        <f t="shared" si="121"/>
        <v>0</v>
      </c>
      <c r="AC102" s="100">
        <f t="shared" si="122"/>
        <v>0</v>
      </c>
      <c r="AD102" s="100">
        <f t="shared" si="123"/>
        <v>0</v>
      </c>
      <c r="AE102" s="100">
        <f t="shared" si="124"/>
        <v>0</v>
      </c>
      <c r="AF102" s="150">
        <f t="shared" si="51"/>
        <v>0</v>
      </c>
    </row>
    <row r="103" spans="1:32" ht="30" customHeight="1" x14ac:dyDescent="0.2">
      <c r="A103" s="74"/>
      <c r="B103" s="129" t="s">
        <v>101</v>
      </c>
      <c r="C103" s="80" t="s">
        <v>7</v>
      </c>
      <c r="D103" s="86" t="s">
        <v>11</v>
      </c>
      <c r="E103" s="87" t="s">
        <v>6</v>
      </c>
      <c r="F103" s="88">
        <v>10</v>
      </c>
      <c r="G103" s="88">
        <v>900</v>
      </c>
      <c r="H103" s="88">
        <f t="shared" si="109"/>
        <v>9000</v>
      </c>
      <c r="I103" s="88"/>
      <c r="J103" s="88">
        <v>9000</v>
      </c>
      <c r="K103" s="88"/>
      <c r="L103" s="88"/>
      <c r="M103" s="88"/>
      <c r="N103" s="88">
        <f t="shared" si="110"/>
        <v>9000</v>
      </c>
      <c r="O103" s="119" t="s">
        <v>10</v>
      </c>
      <c r="P103" s="142">
        <v>0</v>
      </c>
      <c r="Q103" s="100">
        <f t="shared" si="80"/>
        <v>0</v>
      </c>
      <c r="R103" s="100">
        <f t="shared" si="111"/>
        <v>0</v>
      </c>
      <c r="S103" s="100">
        <f t="shared" si="112"/>
        <v>0</v>
      </c>
      <c r="T103" s="100">
        <f t="shared" si="113"/>
        <v>0</v>
      </c>
      <c r="U103" s="100">
        <f t="shared" si="114"/>
        <v>0</v>
      </c>
      <c r="V103" s="100">
        <f t="shared" si="115"/>
        <v>0</v>
      </c>
      <c r="W103" s="100">
        <f t="shared" si="116"/>
        <v>0</v>
      </c>
      <c r="X103" s="100">
        <f t="shared" si="117"/>
        <v>0</v>
      </c>
      <c r="Y103" s="100">
        <f t="shared" si="118"/>
        <v>0</v>
      </c>
      <c r="Z103" s="100">
        <f t="shared" si="119"/>
        <v>0</v>
      </c>
      <c r="AA103" s="100">
        <f t="shared" si="120"/>
        <v>0</v>
      </c>
      <c r="AB103" s="100">
        <f t="shared" si="121"/>
        <v>0</v>
      </c>
      <c r="AC103" s="100">
        <f t="shared" si="122"/>
        <v>0</v>
      </c>
      <c r="AD103" s="100">
        <f t="shared" si="123"/>
        <v>0</v>
      </c>
      <c r="AE103" s="100">
        <f t="shared" si="124"/>
        <v>0</v>
      </c>
      <c r="AF103" s="150">
        <f t="shared" si="51"/>
        <v>0</v>
      </c>
    </row>
    <row r="104" spans="1:32" ht="30" customHeight="1" x14ac:dyDescent="0.2">
      <c r="A104" s="74"/>
      <c r="B104" s="129" t="s">
        <v>103</v>
      </c>
      <c r="C104" s="80" t="s">
        <v>7</v>
      </c>
      <c r="D104" s="86" t="s">
        <v>11</v>
      </c>
      <c r="E104" s="87" t="s">
        <v>9</v>
      </c>
      <c r="F104" s="88">
        <v>30</v>
      </c>
      <c r="G104" s="88">
        <v>300</v>
      </c>
      <c r="H104" s="88">
        <f t="shared" si="109"/>
        <v>9000</v>
      </c>
      <c r="I104" s="88">
        <v>9000</v>
      </c>
      <c r="J104" s="88"/>
      <c r="K104" s="88"/>
      <c r="L104" s="88"/>
      <c r="M104" s="88"/>
      <c r="N104" s="88">
        <f t="shared" si="110"/>
        <v>9000</v>
      </c>
      <c r="O104" s="119" t="s">
        <v>10</v>
      </c>
      <c r="P104" s="142">
        <v>0</v>
      </c>
      <c r="Q104" s="100">
        <f t="shared" si="80"/>
        <v>0</v>
      </c>
      <c r="R104" s="100">
        <f t="shared" si="111"/>
        <v>0</v>
      </c>
      <c r="S104" s="100">
        <f t="shared" si="112"/>
        <v>0</v>
      </c>
      <c r="T104" s="100">
        <f t="shared" si="113"/>
        <v>0</v>
      </c>
      <c r="U104" s="100">
        <f t="shared" si="114"/>
        <v>0</v>
      </c>
      <c r="V104" s="100">
        <f t="shared" si="115"/>
        <v>0</v>
      </c>
      <c r="W104" s="100">
        <f t="shared" si="116"/>
        <v>0</v>
      </c>
      <c r="X104" s="100">
        <f t="shared" si="117"/>
        <v>0</v>
      </c>
      <c r="Y104" s="100">
        <f t="shared" si="118"/>
        <v>0</v>
      </c>
      <c r="Z104" s="100">
        <f t="shared" si="119"/>
        <v>0</v>
      </c>
      <c r="AA104" s="100">
        <f t="shared" si="120"/>
        <v>0</v>
      </c>
      <c r="AB104" s="100">
        <f t="shared" si="121"/>
        <v>0</v>
      </c>
      <c r="AC104" s="100">
        <f t="shared" si="122"/>
        <v>0</v>
      </c>
      <c r="AD104" s="100">
        <f t="shared" si="123"/>
        <v>0</v>
      </c>
      <c r="AE104" s="100">
        <f t="shared" si="124"/>
        <v>0</v>
      </c>
      <c r="AF104" s="150">
        <f t="shared" si="51"/>
        <v>0</v>
      </c>
    </row>
    <row r="105" spans="1:32" ht="30" customHeight="1" x14ac:dyDescent="0.2">
      <c r="A105" s="74"/>
      <c r="B105" s="129" t="s">
        <v>104</v>
      </c>
      <c r="C105" s="80" t="s">
        <v>7</v>
      </c>
      <c r="D105" s="82" t="s">
        <v>8</v>
      </c>
      <c r="E105" s="87" t="s">
        <v>9</v>
      </c>
      <c r="F105" s="88">
        <v>30</v>
      </c>
      <c r="G105" s="88">
        <v>600</v>
      </c>
      <c r="H105" s="88">
        <f t="shared" si="109"/>
        <v>18000</v>
      </c>
      <c r="I105" s="88"/>
      <c r="J105" s="88"/>
      <c r="K105" s="88">
        <v>18000</v>
      </c>
      <c r="L105" s="88"/>
      <c r="M105" s="88"/>
      <c r="N105" s="88">
        <f t="shared" si="110"/>
        <v>18000</v>
      </c>
      <c r="O105" s="119" t="s">
        <v>51</v>
      </c>
      <c r="P105" s="142">
        <v>0</v>
      </c>
      <c r="Q105" s="100">
        <f t="shared" si="80"/>
        <v>0</v>
      </c>
      <c r="R105" s="100">
        <f t="shared" si="111"/>
        <v>0</v>
      </c>
      <c r="S105" s="100">
        <f t="shared" si="112"/>
        <v>0</v>
      </c>
      <c r="T105" s="100">
        <f t="shared" si="113"/>
        <v>0</v>
      </c>
      <c r="U105" s="100">
        <f t="shared" si="114"/>
        <v>0</v>
      </c>
      <c r="V105" s="100">
        <f t="shared" si="115"/>
        <v>0</v>
      </c>
      <c r="W105" s="100">
        <f t="shared" si="116"/>
        <v>0</v>
      </c>
      <c r="X105" s="100">
        <f t="shared" si="117"/>
        <v>0</v>
      </c>
      <c r="Y105" s="100">
        <f t="shared" si="118"/>
        <v>0</v>
      </c>
      <c r="Z105" s="100">
        <f t="shared" si="119"/>
        <v>0</v>
      </c>
      <c r="AA105" s="100">
        <f t="shared" si="120"/>
        <v>0</v>
      </c>
      <c r="AB105" s="100">
        <f t="shared" si="121"/>
        <v>0</v>
      </c>
      <c r="AC105" s="100">
        <f t="shared" si="122"/>
        <v>0</v>
      </c>
      <c r="AD105" s="100">
        <f t="shared" si="123"/>
        <v>0</v>
      </c>
      <c r="AE105" s="100">
        <f t="shared" si="124"/>
        <v>0</v>
      </c>
      <c r="AF105" s="150">
        <f t="shared" si="51"/>
        <v>0</v>
      </c>
    </row>
    <row r="106" spans="1:32" ht="30" customHeight="1" x14ac:dyDescent="0.2">
      <c r="A106" s="74"/>
      <c r="B106" s="129" t="s">
        <v>104</v>
      </c>
      <c r="C106" s="80" t="s">
        <v>7</v>
      </c>
      <c r="D106" s="82" t="s">
        <v>11</v>
      </c>
      <c r="E106" s="87" t="s">
        <v>9</v>
      </c>
      <c r="F106" s="88">
        <v>30</v>
      </c>
      <c r="G106" s="88">
        <v>300</v>
      </c>
      <c r="H106" s="88">
        <f t="shared" si="109"/>
        <v>9000</v>
      </c>
      <c r="I106" s="88"/>
      <c r="J106" s="88"/>
      <c r="K106" s="88">
        <v>9000</v>
      </c>
      <c r="L106" s="88"/>
      <c r="M106" s="88"/>
      <c r="N106" s="88">
        <f t="shared" si="110"/>
        <v>9000</v>
      </c>
      <c r="O106" s="119" t="s">
        <v>51</v>
      </c>
      <c r="P106" s="142">
        <v>0</v>
      </c>
      <c r="Q106" s="100">
        <f t="shared" si="80"/>
        <v>0</v>
      </c>
      <c r="R106" s="100">
        <f t="shared" si="111"/>
        <v>0</v>
      </c>
      <c r="S106" s="100">
        <f t="shared" si="112"/>
        <v>0</v>
      </c>
      <c r="T106" s="100">
        <f t="shared" si="113"/>
        <v>0</v>
      </c>
      <c r="U106" s="100">
        <f t="shared" si="114"/>
        <v>0</v>
      </c>
      <c r="V106" s="100">
        <f t="shared" si="115"/>
        <v>0</v>
      </c>
      <c r="W106" s="100">
        <f t="shared" si="116"/>
        <v>0</v>
      </c>
      <c r="X106" s="100">
        <f t="shared" si="117"/>
        <v>0</v>
      </c>
      <c r="Y106" s="100">
        <f t="shared" si="118"/>
        <v>0</v>
      </c>
      <c r="Z106" s="100">
        <f t="shared" si="119"/>
        <v>0</v>
      </c>
      <c r="AA106" s="100">
        <f t="shared" si="120"/>
        <v>0</v>
      </c>
      <c r="AB106" s="100">
        <f t="shared" si="121"/>
        <v>0</v>
      </c>
      <c r="AC106" s="100">
        <f t="shared" si="122"/>
        <v>0</v>
      </c>
      <c r="AD106" s="100">
        <f t="shared" si="123"/>
        <v>0</v>
      </c>
      <c r="AE106" s="100">
        <f t="shared" si="124"/>
        <v>0</v>
      </c>
      <c r="AF106" s="150">
        <f t="shared" si="51"/>
        <v>0</v>
      </c>
    </row>
    <row r="107" spans="1:32" ht="30" customHeight="1" x14ac:dyDescent="0.2">
      <c r="A107" s="74"/>
      <c r="B107" s="129" t="s">
        <v>104</v>
      </c>
      <c r="C107" s="80" t="s">
        <v>7</v>
      </c>
      <c r="D107" s="82" t="s">
        <v>11</v>
      </c>
      <c r="E107" s="87" t="s">
        <v>112</v>
      </c>
      <c r="F107" s="88">
        <v>25</v>
      </c>
      <c r="G107" s="88">
        <v>500</v>
      </c>
      <c r="H107" s="88">
        <f t="shared" si="109"/>
        <v>12500</v>
      </c>
      <c r="I107" s="88"/>
      <c r="J107" s="88"/>
      <c r="K107" s="88"/>
      <c r="L107" s="88"/>
      <c r="M107" s="88">
        <v>12500</v>
      </c>
      <c r="N107" s="88">
        <f t="shared" si="110"/>
        <v>12500</v>
      </c>
      <c r="O107" s="119" t="s">
        <v>51</v>
      </c>
      <c r="P107" s="142">
        <v>0</v>
      </c>
      <c r="Q107" s="100">
        <f t="shared" si="80"/>
        <v>0</v>
      </c>
      <c r="R107" s="100">
        <f t="shared" si="111"/>
        <v>0</v>
      </c>
      <c r="S107" s="100">
        <f t="shared" si="112"/>
        <v>0</v>
      </c>
      <c r="T107" s="100">
        <f t="shared" si="113"/>
        <v>0</v>
      </c>
      <c r="U107" s="100">
        <f t="shared" si="114"/>
        <v>0</v>
      </c>
      <c r="V107" s="100">
        <f t="shared" si="115"/>
        <v>0</v>
      </c>
      <c r="W107" s="100">
        <f t="shared" si="116"/>
        <v>0</v>
      </c>
      <c r="X107" s="100">
        <f t="shared" si="117"/>
        <v>0</v>
      </c>
      <c r="Y107" s="100">
        <f t="shared" si="118"/>
        <v>0</v>
      </c>
      <c r="Z107" s="100">
        <f t="shared" si="119"/>
        <v>0</v>
      </c>
      <c r="AA107" s="100">
        <f t="shared" si="120"/>
        <v>0</v>
      </c>
      <c r="AB107" s="100">
        <f t="shared" si="121"/>
        <v>0</v>
      </c>
      <c r="AC107" s="100">
        <f t="shared" si="122"/>
        <v>0</v>
      </c>
      <c r="AD107" s="100">
        <f t="shared" si="123"/>
        <v>0</v>
      </c>
      <c r="AE107" s="100">
        <f t="shared" si="124"/>
        <v>0</v>
      </c>
      <c r="AF107" s="150">
        <f t="shared" si="51"/>
        <v>0</v>
      </c>
    </row>
    <row r="108" spans="1:32" ht="30" customHeight="1" x14ac:dyDescent="0.2">
      <c r="A108" s="74"/>
      <c r="B108" s="129" t="s">
        <v>104</v>
      </c>
      <c r="C108" s="80" t="s">
        <v>7</v>
      </c>
      <c r="D108" s="82" t="s">
        <v>11</v>
      </c>
      <c r="E108" s="87" t="s">
        <v>6</v>
      </c>
      <c r="F108" s="88">
        <v>160</v>
      </c>
      <c r="G108" s="89">
        <v>125</v>
      </c>
      <c r="H108" s="88">
        <f t="shared" si="109"/>
        <v>20000</v>
      </c>
      <c r="I108" s="88"/>
      <c r="J108" s="88">
        <v>5000</v>
      </c>
      <c r="K108" s="88">
        <v>5000</v>
      </c>
      <c r="L108" s="88">
        <v>5000</v>
      </c>
      <c r="M108" s="88">
        <v>5000</v>
      </c>
      <c r="N108" s="88">
        <f t="shared" si="110"/>
        <v>20000</v>
      </c>
      <c r="O108" s="119" t="s">
        <v>51</v>
      </c>
      <c r="P108" s="142">
        <v>0</v>
      </c>
      <c r="Q108" s="100">
        <f t="shared" si="80"/>
        <v>0</v>
      </c>
      <c r="R108" s="100">
        <f t="shared" si="111"/>
        <v>0</v>
      </c>
      <c r="S108" s="100">
        <f t="shared" si="112"/>
        <v>0</v>
      </c>
      <c r="T108" s="100">
        <f t="shared" si="113"/>
        <v>0</v>
      </c>
      <c r="U108" s="100">
        <f t="shared" si="114"/>
        <v>0</v>
      </c>
      <c r="V108" s="100">
        <f t="shared" si="115"/>
        <v>0</v>
      </c>
      <c r="W108" s="100">
        <f t="shared" si="116"/>
        <v>0</v>
      </c>
      <c r="X108" s="100">
        <f t="shared" si="117"/>
        <v>0</v>
      </c>
      <c r="Y108" s="100">
        <f t="shared" si="118"/>
        <v>0</v>
      </c>
      <c r="Z108" s="100">
        <f t="shared" si="119"/>
        <v>0</v>
      </c>
      <c r="AA108" s="100">
        <f t="shared" si="120"/>
        <v>0</v>
      </c>
      <c r="AB108" s="100">
        <f t="shared" si="121"/>
        <v>0</v>
      </c>
      <c r="AC108" s="100">
        <f t="shared" si="122"/>
        <v>0</v>
      </c>
      <c r="AD108" s="100">
        <f t="shared" si="123"/>
        <v>0</v>
      </c>
      <c r="AE108" s="100">
        <f t="shared" si="124"/>
        <v>0</v>
      </c>
      <c r="AF108" s="150">
        <f t="shared" si="51"/>
        <v>0</v>
      </c>
    </row>
    <row r="109" spans="1:32" ht="30" customHeight="1" x14ac:dyDescent="0.2">
      <c r="A109" s="74"/>
      <c r="B109" s="129" t="s">
        <v>104</v>
      </c>
      <c r="C109" s="80" t="s">
        <v>7</v>
      </c>
      <c r="D109" s="95" t="s">
        <v>8</v>
      </c>
      <c r="E109" s="87" t="s">
        <v>9</v>
      </c>
      <c r="F109" s="89">
        <v>21</v>
      </c>
      <c r="G109" s="89">
        <v>600</v>
      </c>
      <c r="H109" s="88">
        <f t="shared" si="109"/>
        <v>12600</v>
      </c>
      <c r="I109" s="89">
        <v>12600</v>
      </c>
      <c r="J109" s="88"/>
      <c r="K109" s="88"/>
      <c r="L109" s="88"/>
      <c r="M109" s="88"/>
      <c r="N109" s="88">
        <f t="shared" si="110"/>
        <v>12600</v>
      </c>
      <c r="O109" s="119" t="s">
        <v>51</v>
      </c>
      <c r="P109" s="142">
        <v>0</v>
      </c>
      <c r="Q109" s="100">
        <f t="shared" si="80"/>
        <v>0</v>
      </c>
      <c r="R109" s="100">
        <f t="shared" si="111"/>
        <v>0</v>
      </c>
      <c r="S109" s="100">
        <f t="shared" si="112"/>
        <v>0</v>
      </c>
      <c r="T109" s="100">
        <f t="shared" si="113"/>
        <v>0</v>
      </c>
      <c r="U109" s="100">
        <f t="shared" si="114"/>
        <v>0</v>
      </c>
      <c r="V109" s="100">
        <f t="shared" si="115"/>
        <v>0</v>
      </c>
      <c r="W109" s="100">
        <f t="shared" si="116"/>
        <v>0</v>
      </c>
      <c r="X109" s="100">
        <f t="shared" si="117"/>
        <v>0</v>
      </c>
      <c r="Y109" s="100">
        <f t="shared" si="118"/>
        <v>0</v>
      </c>
      <c r="Z109" s="100">
        <f t="shared" si="119"/>
        <v>0</v>
      </c>
      <c r="AA109" s="100">
        <f t="shared" si="120"/>
        <v>0</v>
      </c>
      <c r="AB109" s="100">
        <f t="shared" si="121"/>
        <v>0</v>
      </c>
      <c r="AC109" s="100">
        <f t="shared" si="122"/>
        <v>0</v>
      </c>
      <c r="AD109" s="100">
        <f t="shared" si="123"/>
        <v>0</v>
      </c>
      <c r="AE109" s="100">
        <f t="shared" si="124"/>
        <v>0</v>
      </c>
      <c r="AF109" s="150">
        <f t="shared" si="51"/>
        <v>0</v>
      </c>
    </row>
    <row r="110" spans="1:32" ht="30" customHeight="1" x14ac:dyDescent="0.2">
      <c r="A110" s="74"/>
      <c r="B110" s="129" t="s">
        <v>104</v>
      </c>
      <c r="C110" s="80" t="s">
        <v>7</v>
      </c>
      <c r="D110" s="82" t="s">
        <v>11</v>
      </c>
      <c r="E110" s="87" t="s">
        <v>9</v>
      </c>
      <c r="F110" s="89">
        <v>21</v>
      </c>
      <c r="G110" s="88">
        <v>300</v>
      </c>
      <c r="H110" s="88">
        <f t="shared" si="109"/>
        <v>6300</v>
      </c>
      <c r="I110" s="89">
        <v>6300</v>
      </c>
      <c r="J110" s="88"/>
      <c r="K110" s="88"/>
      <c r="L110" s="88"/>
      <c r="M110" s="88"/>
      <c r="N110" s="88">
        <f t="shared" si="110"/>
        <v>6300</v>
      </c>
      <c r="O110" s="119" t="s">
        <v>51</v>
      </c>
      <c r="P110" s="142">
        <v>0</v>
      </c>
      <c r="Q110" s="100">
        <f t="shared" si="80"/>
        <v>0</v>
      </c>
      <c r="R110" s="100">
        <f t="shared" si="111"/>
        <v>0</v>
      </c>
      <c r="S110" s="100">
        <f t="shared" si="112"/>
        <v>0</v>
      </c>
      <c r="T110" s="100">
        <f t="shared" si="113"/>
        <v>0</v>
      </c>
      <c r="U110" s="100">
        <f t="shared" si="114"/>
        <v>0</v>
      </c>
      <c r="V110" s="100">
        <f t="shared" si="115"/>
        <v>0</v>
      </c>
      <c r="W110" s="100">
        <f t="shared" si="116"/>
        <v>0</v>
      </c>
      <c r="X110" s="100">
        <f t="shared" si="117"/>
        <v>0</v>
      </c>
      <c r="Y110" s="100">
        <f t="shared" si="118"/>
        <v>0</v>
      </c>
      <c r="Z110" s="100">
        <f t="shared" si="119"/>
        <v>0</v>
      </c>
      <c r="AA110" s="100">
        <f t="shared" si="120"/>
        <v>0</v>
      </c>
      <c r="AB110" s="100">
        <f t="shared" si="121"/>
        <v>0</v>
      </c>
      <c r="AC110" s="100">
        <f t="shared" si="122"/>
        <v>0</v>
      </c>
      <c r="AD110" s="100">
        <f t="shared" si="123"/>
        <v>0</v>
      </c>
      <c r="AE110" s="100">
        <f t="shared" si="124"/>
        <v>0</v>
      </c>
      <c r="AF110" s="150">
        <f t="shared" si="51"/>
        <v>0</v>
      </c>
    </row>
    <row r="111" spans="1:32" ht="30" customHeight="1" x14ac:dyDescent="0.2">
      <c r="A111" s="74"/>
      <c r="B111" s="129" t="s">
        <v>104</v>
      </c>
      <c r="C111" s="80" t="s">
        <v>7</v>
      </c>
      <c r="D111" s="82" t="s">
        <v>11</v>
      </c>
      <c r="E111" s="87" t="s">
        <v>9</v>
      </c>
      <c r="F111" s="88">
        <v>30</v>
      </c>
      <c r="G111" s="88">
        <v>300</v>
      </c>
      <c r="H111" s="88">
        <f t="shared" si="109"/>
        <v>9000</v>
      </c>
      <c r="I111" s="88">
        <v>9000</v>
      </c>
      <c r="J111" s="88"/>
      <c r="K111" s="88"/>
      <c r="L111" s="88"/>
      <c r="M111" s="88"/>
      <c r="N111" s="88">
        <f t="shared" si="110"/>
        <v>9000</v>
      </c>
      <c r="O111" s="119" t="s">
        <v>51</v>
      </c>
      <c r="P111" s="142">
        <v>0</v>
      </c>
      <c r="Q111" s="100">
        <f t="shared" si="80"/>
        <v>0</v>
      </c>
      <c r="R111" s="100">
        <f t="shared" si="111"/>
        <v>0</v>
      </c>
      <c r="S111" s="100">
        <f t="shared" si="112"/>
        <v>0</v>
      </c>
      <c r="T111" s="100">
        <f t="shared" si="113"/>
        <v>0</v>
      </c>
      <c r="U111" s="100">
        <f t="shared" si="114"/>
        <v>0</v>
      </c>
      <c r="V111" s="100">
        <f t="shared" si="115"/>
        <v>0</v>
      </c>
      <c r="W111" s="100">
        <f t="shared" si="116"/>
        <v>0</v>
      </c>
      <c r="X111" s="100">
        <f t="shared" si="117"/>
        <v>0</v>
      </c>
      <c r="Y111" s="100">
        <f t="shared" si="118"/>
        <v>0</v>
      </c>
      <c r="Z111" s="100">
        <f t="shared" si="119"/>
        <v>0</v>
      </c>
      <c r="AA111" s="100">
        <f t="shared" si="120"/>
        <v>0</v>
      </c>
      <c r="AB111" s="100">
        <f t="shared" si="121"/>
        <v>0</v>
      </c>
      <c r="AC111" s="100">
        <f t="shared" si="122"/>
        <v>0</v>
      </c>
      <c r="AD111" s="100">
        <f t="shared" si="123"/>
        <v>0</v>
      </c>
      <c r="AE111" s="100">
        <f t="shared" si="124"/>
        <v>0</v>
      </c>
      <c r="AF111" s="150">
        <f t="shared" si="51"/>
        <v>0</v>
      </c>
    </row>
    <row r="112" spans="1:32" ht="30" customHeight="1" x14ac:dyDescent="0.2">
      <c r="A112" s="74"/>
      <c r="B112" s="129" t="s">
        <v>105</v>
      </c>
      <c r="C112" s="80" t="s">
        <v>7</v>
      </c>
      <c r="D112" s="82" t="s">
        <v>8</v>
      </c>
      <c r="E112" s="87" t="s">
        <v>9</v>
      </c>
      <c r="F112" s="89">
        <v>30</v>
      </c>
      <c r="G112" s="88">
        <v>600</v>
      </c>
      <c r="H112" s="88">
        <f t="shared" si="109"/>
        <v>18000</v>
      </c>
      <c r="I112" s="88"/>
      <c r="J112" s="88"/>
      <c r="K112" s="88"/>
      <c r="L112" s="88"/>
      <c r="M112" s="88">
        <v>18000</v>
      </c>
      <c r="N112" s="88">
        <f t="shared" si="110"/>
        <v>18000</v>
      </c>
      <c r="O112" s="119" t="s">
        <v>51</v>
      </c>
      <c r="P112" s="142">
        <v>0</v>
      </c>
      <c r="Q112" s="100">
        <f t="shared" si="80"/>
        <v>0</v>
      </c>
      <c r="R112" s="100">
        <f t="shared" si="111"/>
        <v>0</v>
      </c>
      <c r="S112" s="100">
        <f t="shared" si="112"/>
        <v>0</v>
      </c>
      <c r="T112" s="100">
        <f t="shared" si="113"/>
        <v>0</v>
      </c>
      <c r="U112" s="100">
        <f t="shared" si="114"/>
        <v>0</v>
      </c>
      <c r="V112" s="100">
        <f t="shared" si="115"/>
        <v>0</v>
      </c>
      <c r="W112" s="100">
        <f t="shared" si="116"/>
        <v>0</v>
      </c>
      <c r="X112" s="100">
        <f t="shared" si="117"/>
        <v>0</v>
      </c>
      <c r="Y112" s="100">
        <f t="shared" si="118"/>
        <v>0</v>
      </c>
      <c r="Z112" s="100">
        <f t="shared" si="119"/>
        <v>0</v>
      </c>
      <c r="AA112" s="100">
        <f t="shared" si="120"/>
        <v>0</v>
      </c>
      <c r="AB112" s="100">
        <f t="shared" si="121"/>
        <v>0</v>
      </c>
      <c r="AC112" s="100">
        <f t="shared" si="122"/>
        <v>0</v>
      </c>
      <c r="AD112" s="100">
        <f t="shared" si="123"/>
        <v>0</v>
      </c>
      <c r="AE112" s="100">
        <f t="shared" si="124"/>
        <v>0</v>
      </c>
      <c r="AF112" s="150">
        <f t="shared" si="51"/>
        <v>0</v>
      </c>
    </row>
    <row r="113" spans="1:32" ht="30" customHeight="1" x14ac:dyDescent="0.2">
      <c r="A113" s="74"/>
      <c r="B113" s="129" t="s">
        <v>105</v>
      </c>
      <c r="C113" s="80" t="s">
        <v>7</v>
      </c>
      <c r="D113" s="82" t="s">
        <v>11</v>
      </c>
      <c r="E113" s="87" t="s">
        <v>9</v>
      </c>
      <c r="F113" s="89">
        <v>30</v>
      </c>
      <c r="G113" s="88">
        <v>300</v>
      </c>
      <c r="H113" s="88">
        <f t="shared" si="109"/>
        <v>9000</v>
      </c>
      <c r="I113" s="88"/>
      <c r="J113" s="88"/>
      <c r="K113" s="88"/>
      <c r="L113" s="88"/>
      <c r="M113" s="88">
        <v>9000</v>
      </c>
      <c r="N113" s="88">
        <f t="shared" si="110"/>
        <v>9000</v>
      </c>
      <c r="O113" s="119" t="s">
        <v>51</v>
      </c>
      <c r="P113" s="142">
        <v>0</v>
      </c>
      <c r="Q113" s="100">
        <f t="shared" si="80"/>
        <v>0</v>
      </c>
      <c r="R113" s="100">
        <f t="shared" si="111"/>
        <v>0</v>
      </c>
      <c r="S113" s="100">
        <f t="shared" si="112"/>
        <v>0</v>
      </c>
      <c r="T113" s="100">
        <f t="shared" si="113"/>
        <v>0</v>
      </c>
      <c r="U113" s="100">
        <f t="shared" si="114"/>
        <v>0</v>
      </c>
      <c r="V113" s="100">
        <f t="shared" si="115"/>
        <v>0</v>
      </c>
      <c r="W113" s="100">
        <f t="shared" si="116"/>
        <v>0</v>
      </c>
      <c r="X113" s="100">
        <f t="shared" si="117"/>
        <v>0</v>
      </c>
      <c r="Y113" s="100">
        <f t="shared" si="118"/>
        <v>0</v>
      </c>
      <c r="Z113" s="100">
        <f t="shared" si="119"/>
        <v>0</v>
      </c>
      <c r="AA113" s="100">
        <f t="shared" si="120"/>
        <v>0</v>
      </c>
      <c r="AB113" s="100">
        <f t="shared" si="121"/>
        <v>0</v>
      </c>
      <c r="AC113" s="100">
        <f t="shared" si="122"/>
        <v>0</v>
      </c>
      <c r="AD113" s="100">
        <f t="shared" si="123"/>
        <v>0</v>
      </c>
      <c r="AE113" s="100">
        <f t="shared" si="124"/>
        <v>0</v>
      </c>
      <c r="AF113" s="150">
        <f t="shared" si="51"/>
        <v>0</v>
      </c>
    </row>
    <row r="114" spans="1:32" s="125" customFormat="1" ht="49" customHeight="1" x14ac:dyDescent="0.2">
      <c r="B114" s="152" t="s">
        <v>54</v>
      </c>
      <c r="C114" s="152"/>
      <c r="D114" s="152"/>
      <c r="E114" s="152"/>
      <c r="F114" s="152"/>
      <c r="G114" s="152"/>
      <c r="H114" s="153">
        <f t="shared" ref="H114:N114" si="125">SUM(H4:H113)</f>
        <v>10431969</v>
      </c>
      <c r="I114" s="153">
        <f t="shared" si="125"/>
        <v>4672071</v>
      </c>
      <c r="J114" s="153">
        <f t="shared" si="125"/>
        <v>2820003</v>
      </c>
      <c r="K114" s="153">
        <f t="shared" si="125"/>
        <v>1487145</v>
      </c>
      <c r="L114" s="153">
        <f t="shared" si="125"/>
        <v>640250</v>
      </c>
      <c r="M114" s="153">
        <f t="shared" si="125"/>
        <v>812500</v>
      </c>
      <c r="N114" s="153">
        <f t="shared" si="125"/>
        <v>10431969</v>
      </c>
      <c r="O114" s="153"/>
      <c r="P114" s="153"/>
      <c r="Q114" s="153">
        <f>SUM(Q4:Q113)</f>
        <v>583733.70000000007</v>
      </c>
      <c r="R114" s="153">
        <f>SUM(R4:R113)</f>
        <v>583733.70000000007</v>
      </c>
      <c r="S114" s="153">
        <f t="shared" ref="S114:AE114" si="126">SUM(S4:S113)</f>
        <v>583733.70000000007</v>
      </c>
      <c r="T114" s="153">
        <f t="shared" si="126"/>
        <v>583733.70000000007</v>
      </c>
      <c r="U114" s="153">
        <f t="shared" si="126"/>
        <v>583733.70000000007</v>
      </c>
      <c r="V114" s="153">
        <f t="shared" si="126"/>
        <v>590733.70000000007</v>
      </c>
      <c r="W114" s="153">
        <f t="shared" si="126"/>
        <v>590733.70000000007</v>
      </c>
      <c r="X114" s="153">
        <f t="shared" si="126"/>
        <v>590733.70000000007</v>
      </c>
      <c r="Y114" s="153">
        <f t="shared" si="126"/>
        <v>590733.70000000007</v>
      </c>
      <c r="Z114" s="153">
        <f t="shared" si="126"/>
        <v>590733.70000000007</v>
      </c>
      <c r="AA114" s="153">
        <f t="shared" si="126"/>
        <v>590733.70000000007</v>
      </c>
      <c r="AB114" s="153">
        <f t="shared" si="126"/>
        <v>594733.70000000007</v>
      </c>
      <c r="AC114" s="153">
        <f t="shared" si="126"/>
        <v>594733.70000000007</v>
      </c>
      <c r="AD114" s="153">
        <f t="shared" si="126"/>
        <v>594733.70000000007</v>
      </c>
      <c r="AE114" s="153">
        <f t="shared" si="126"/>
        <v>594733.70000000007</v>
      </c>
      <c r="AF114" s="151">
        <f>SUM(Q114:AE114)</f>
        <v>8842005.5000000019</v>
      </c>
    </row>
    <row r="115" spans="1:32" s="125" customFormat="1" ht="49" customHeight="1" x14ac:dyDescent="0.2">
      <c r="B115" s="169" t="s">
        <v>138</v>
      </c>
      <c r="H115" s="167"/>
      <c r="I115" s="167"/>
      <c r="J115" s="167"/>
      <c r="K115" s="167"/>
      <c r="L115" s="167"/>
      <c r="M115" s="167"/>
      <c r="N115" s="167"/>
      <c r="O115" s="167"/>
      <c r="P115" s="167"/>
      <c r="Q115" s="167"/>
      <c r="R115" s="167"/>
      <c r="S115" s="167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/>
      <c r="AF115" s="168"/>
    </row>
    <row r="116" spans="1:32" s="111" customFormat="1" ht="50" customHeight="1" x14ac:dyDescent="0.15">
      <c r="B116" s="148" t="s">
        <v>102</v>
      </c>
      <c r="C116" s="111" t="s">
        <v>7</v>
      </c>
      <c r="D116" s="111" t="s">
        <v>43</v>
      </c>
      <c r="E116" s="111" t="s">
        <v>6</v>
      </c>
      <c r="F116" s="111">
        <v>1</v>
      </c>
      <c r="G116" s="111">
        <v>1000000</v>
      </c>
      <c r="H116" s="111">
        <f>SUM(F116*G116)</f>
        <v>1000000</v>
      </c>
      <c r="I116" s="111">
        <v>200000</v>
      </c>
      <c r="J116" s="111">
        <v>200000</v>
      </c>
      <c r="K116" s="111">
        <v>200000</v>
      </c>
      <c r="L116" s="111">
        <v>200000</v>
      </c>
      <c r="M116" s="111">
        <v>200000</v>
      </c>
      <c r="N116" s="164">
        <f>SUM(I116:M116)</f>
        <v>1000000</v>
      </c>
      <c r="O116" s="125" t="s">
        <v>111</v>
      </c>
      <c r="Q116" s="149">
        <v>10000000</v>
      </c>
    </row>
    <row r="117" spans="1:32" ht="30" customHeight="1" x14ac:dyDescent="0.15">
      <c r="B117" s="163" t="s">
        <v>124</v>
      </c>
      <c r="Q117" s="149" t="s">
        <v>125</v>
      </c>
    </row>
    <row r="118" spans="1:32" ht="30" customHeight="1" x14ac:dyDescent="0.15">
      <c r="B118" s="163" t="s">
        <v>123</v>
      </c>
      <c r="Q118" s="149" t="s">
        <v>125</v>
      </c>
    </row>
    <row r="120" spans="1:32" ht="30" customHeight="1" x14ac:dyDescent="0.15">
      <c r="P120" s="111" t="s">
        <v>140</v>
      </c>
      <c r="Q120" s="164">
        <v>11431969</v>
      </c>
      <c r="W120" s="111"/>
    </row>
    <row r="121" spans="1:32" ht="30" customHeight="1" x14ac:dyDescent="0.15">
      <c r="P121" s="111" t="s">
        <v>141</v>
      </c>
      <c r="Q121" s="164">
        <v>8842006</v>
      </c>
      <c r="W121" s="111"/>
    </row>
    <row r="122" spans="1:32" ht="30" customHeight="1" x14ac:dyDescent="0.15">
      <c r="P122" s="125" t="s">
        <v>142</v>
      </c>
      <c r="Q122" s="170">
        <f>SUM(Q120:Q121)</f>
        <v>20273975</v>
      </c>
      <c r="W122" s="111"/>
    </row>
    <row r="124" spans="1:32" ht="30" customHeight="1" x14ac:dyDescent="0.25">
      <c r="P124" s="165" t="s">
        <v>139</v>
      </c>
      <c r="Q124" s="165"/>
      <c r="R124" s="165"/>
      <c r="S124" s="165"/>
      <c r="T124" s="165"/>
      <c r="U124" s="165"/>
      <c r="V124" s="165"/>
      <c r="W124" s="165"/>
    </row>
    <row r="125" spans="1:32" ht="30" customHeight="1" x14ac:dyDescent="0.2">
      <c r="P125" s="156" t="s">
        <v>126</v>
      </c>
      <c r="Q125" s="156" t="s">
        <v>127</v>
      </c>
      <c r="R125" s="156" t="s">
        <v>128</v>
      </c>
      <c r="S125" s="156" t="s">
        <v>129</v>
      </c>
      <c r="T125" s="156" t="s">
        <v>130</v>
      </c>
      <c r="U125" s="156" t="s">
        <v>131</v>
      </c>
      <c r="V125" s="156" t="s">
        <v>132</v>
      </c>
      <c r="W125" s="156" t="s">
        <v>54</v>
      </c>
    </row>
    <row r="126" spans="1:32" ht="30" customHeight="1" x14ac:dyDescent="0.2">
      <c r="P126" s="157"/>
      <c r="Q126" s="157"/>
      <c r="R126" s="157"/>
      <c r="S126" s="157"/>
      <c r="T126" s="157"/>
      <c r="U126" s="157"/>
      <c r="V126" s="157"/>
      <c r="W126" s="157"/>
    </row>
    <row r="127" spans="1:32" ht="30" customHeight="1" x14ac:dyDescent="0.2">
      <c r="P127" s="166" t="s">
        <v>133</v>
      </c>
      <c r="Q127" s="158">
        <v>244001</v>
      </c>
      <c r="R127" s="158">
        <v>271747</v>
      </c>
      <c r="S127" s="158">
        <v>214758</v>
      </c>
      <c r="T127" s="158">
        <v>193829</v>
      </c>
      <c r="U127" s="158">
        <v>244001</v>
      </c>
      <c r="V127" s="158">
        <v>244001</v>
      </c>
      <c r="W127" s="158">
        <f>SUM(Q127:V127)</f>
        <v>1412337</v>
      </c>
    </row>
    <row r="128" spans="1:32" ht="30" customHeight="1" x14ac:dyDescent="0.2">
      <c r="P128" s="166" t="s">
        <v>134</v>
      </c>
      <c r="Q128" s="158">
        <v>355755</v>
      </c>
      <c r="R128" s="158">
        <v>665221</v>
      </c>
      <c r="S128" s="158">
        <v>525711</v>
      </c>
      <c r="T128" s="158">
        <v>585569</v>
      </c>
      <c r="U128" s="158">
        <v>737142</v>
      </c>
      <c r="V128" s="158">
        <v>737142</v>
      </c>
      <c r="W128" s="158">
        <f>SUM(Q128:V128)</f>
        <v>3606540</v>
      </c>
    </row>
    <row r="129" spans="1:24" ht="30" customHeight="1" x14ac:dyDescent="0.2">
      <c r="P129" s="166" t="s">
        <v>135</v>
      </c>
      <c r="Q129" s="158">
        <v>169618</v>
      </c>
      <c r="R129" s="158">
        <v>317165</v>
      </c>
      <c r="S129" s="158">
        <v>250652</v>
      </c>
      <c r="T129" s="158">
        <v>149146</v>
      </c>
      <c r="U129" s="158">
        <v>187752</v>
      </c>
      <c r="V129" s="158">
        <v>187752</v>
      </c>
      <c r="W129" s="158">
        <f>SUM(Q129:V129)</f>
        <v>1262085</v>
      </c>
    </row>
    <row r="130" spans="1:24" ht="30" customHeight="1" x14ac:dyDescent="0.2">
      <c r="P130" s="166" t="s">
        <v>136</v>
      </c>
      <c r="Q130" s="158">
        <v>166018</v>
      </c>
      <c r="R130" s="158">
        <v>310433</v>
      </c>
      <c r="S130" s="158">
        <v>245328</v>
      </c>
      <c r="T130" s="158">
        <v>226850</v>
      </c>
      <c r="U130" s="158">
        <v>285570</v>
      </c>
      <c r="V130" s="158">
        <v>285570</v>
      </c>
      <c r="W130" s="158">
        <f>SUM(Q130:V130)</f>
        <v>1519769</v>
      </c>
    </row>
    <row r="131" spans="1:24" ht="30" customHeight="1" x14ac:dyDescent="0.2">
      <c r="P131" s="166"/>
      <c r="Q131" s="155">
        <f>SUM(Q127:Q130)</f>
        <v>935392</v>
      </c>
      <c r="R131" s="155">
        <f>SUM(R127:R130)</f>
        <v>1564566</v>
      </c>
      <c r="S131" s="155">
        <f>SUM(S127:S130)</f>
        <v>1236449</v>
      </c>
      <c r="T131" s="155">
        <f>SUM(T127:T130)</f>
        <v>1155394</v>
      </c>
      <c r="U131" s="155">
        <f>SUM(U127:U130)</f>
        <v>1454465</v>
      </c>
      <c r="V131" s="155">
        <f>SUM(V127:V130)</f>
        <v>1454465</v>
      </c>
      <c r="W131" s="155">
        <f>SUM(W127:W130)</f>
        <v>7800731</v>
      </c>
    </row>
    <row r="132" spans="1:24" ht="30" customHeight="1" x14ac:dyDescent="0.15">
      <c r="Q132" s="154"/>
      <c r="R132" s="154"/>
      <c r="S132" s="154"/>
      <c r="T132" s="154"/>
      <c r="U132" s="154"/>
      <c r="V132" s="154"/>
      <c r="W132" s="154"/>
      <c r="X132" s="154"/>
    </row>
    <row r="139" spans="1:24" ht="30" customHeight="1" x14ac:dyDescent="0.2">
      <c r="A139" s="74"/>
      <c r="B139" s="128"/>
      <c r="C139" s="80"/>
      <c r="D139" s="86"/>
      <c r="E139" s="87"/>
      <c r="F139" s="88"/>
      <c r="G139" s="88"/>
      <c r="H139" s="88"/>
      <c r="I139" s="88"/>
      <c r="J139" s="88"/>
      <c r="K139" s="88"/>
      <c r="L139" s="88"/>
      <c r="M139" s="88"/>
      <c r="N139" s="88"/>
      <c r="O139" s="119"/>
      <c r="P139" s="142"/>
    </row>
    <row r="140" spans="1:24" ht="30" customHeight="1" x14ac:dyDescent="0.2">
      <c r="A140" s="74"/>
      <c r="B140" s="129"/>
      <c r="C140" s="80"/>
      <c r="D140" s="82"/>
      <c r="E140" s="87"/>
      <c r="F140" s="89"/>
      <c r="G140" s="89"/>
      <c r="H140" s="88"/>
      <c r="I140" s="89"/>
      <c r="J140" s="89"/>
      <c r="K140" s="89"/>
      <c r="L140" s="89"/>
      <c r="M140" s="89"/>
      <c r="N140" s="88"/>
    </row>
    <row r="142" spans="1:24" ht="30" customHeight="1" x14ac:dyDescent="0.2">
      <c r="A142" s="74"/>
      <c r="B142" s="135"/>
      <c r="C142" s="75"/>
      <c r="D142" s="76"/>
      <c r="E142" s="101"/>
      <c r="F142" s="103"/>
      <c r="G142" s="103"/>
      <c r="H142" s="103"/>
      <c r="I142" s="103"/>
      <c r="J142" s="103"/>
      <c r="K142" s="103"/>
      <c r="L142" s="102"/>
      <c r="M142" s="103"/>
      <c r="N142" s="103"/>
      <c r="O142" s="126"/>
      <c r="P142" s="144"/>
    </row>
    <row r="143" spans="1:24" ht="30" customHeight="1" x14ac:dyDescent="0.2">
      <c r="A143" s="74"/>
      <c r="B143" s="128"/>
      <c r="C143" s="75"/>
      <c r="D143" s="76"/>
      <c r="E143" s="101"/>
      <c r="F143" s="103"/>
      <c r="G143" s="103"/>
      <c r="H143" s="103"/>
      <c r="I143" s="103"/>
      <c r="J143" s="103"/>
      <c r="K143" s="103"/>
      <c r="L143" s="102"/>
      <c r="M143" s="103"/>
      <c r="N143" s="103"/>
      <c r="O143" s="126"/>
      <c r="P143" s="144"/>
    </row>
    <row r="144" spans="1:24" ht="30" customHeight="1" x14ac:dyDescent="0.2">
      <c r="A144" s="74"/>
      <c r="B144" s="136"/>
      <c r="C144" s="75"/>
      <c r="D144" s="105"/>
      <c r="E144" s="106"/>
      <c r="F144" s="107"/>
      <c r="G144" s="107"/>
      <c r="H144" s="103"/>
      <c r="I144" s="103"/>
      <c r="J144" s="103"/>
      <c r="K144" s="103"/>
      <c r="L144" s="103"/>
      <c r="M144" s="103"/>
      <c r="N144" s="103"/>
      <c r="O144" s="126"/>
      <c r="P144" s="144"/>
    </row>
    <row r="145" spans="1:16" ht="30" customHeight="1" x14ac:dyDescent="0.2">
      <c r="A145" s="74"/>
      <c r="B145" s="136"/>
      <c r="C145" s="75"/>
      <c r="D145" s="105"/>
      <c r="E145" s="106"/>
      <c r="F145" s="107"/>
      <c r="G145" s="107"/>
      <c r="H145" s="103"/>
      <c r="I145" s="108"/>
      <c r="J145" s="103"/>
      <c r="K145" s="103"/>
      <c r="L145" s="103"/>
      <c r="M145" s="103"/>
      <c r="N145" s="103"/>
      <c r="O145" s="126"/>
      <c r="P145" s="144"/>
    </row>
    <row r="146" spans="1:16" ht="30" customHeight="1" x14ac:dyDescent="0.2">
      <c r="A146" s="74"/>
      <c r="B146" s="136"/>
      <c r="C146" s="75"/>
      <c r="D146" s="76"/>
      <c r="E146" s="107"/>
      <c r="F146" s="107"/>
      <c r="G146" s="107"/>
      <c r="H146" s="109"/>
      <c r="I146" s="109"/>
      <c r="J146" s="109"/>
      <c r="K146" s="109"/>
      <c r="L146" s="109"/>
      <c r="M146" s="109"/>
      <c r="N146" s="109"/>
      <c r="O146" s="126"/>
      <c r="P146" s="144"/>
    </row>
    <row r="147" spans="1:16" ht="30" customHeight="1" x14ac:dyDescent="0.15">
      <c r="A147" s="112"/>
      <c r="B147" s="137"/>
      <c r="C147" s="113"/>
      <c r="D147" s="114"/>
      <c r="E147" s="115"/>
      <c r="F147" s="115"/>
      <c r="G147" s="115"/>
      <c r="H147" s="115"/>
      <c r="I147" s="116">
        <f t="shared" ref="I147:N147" si="127">I112+I146</f>
        <v>0</v>
      </c>
      <c r="J147" s="116">
        <f t="shared" si="127"/>
        <v>0</v>
      </c>
      <c r="K147" s="116">
        <f t="shared" si="127"/>
        <v>0</v>
      </c>
      <c r="L147" s="116">
        <f t="shared" si="127"/>
        <v>0</v>
      </c>
      <c r="M147" s="116">
        <f t="shared" si="127"/>
        <v>18000</v>
      </c>
      <c r="N147" s="116">
        <f t="shared" si="127"/>
        <v>18000</v>
      </c>
      <c r="O147" s="117"/>
      <c r="P147" s="145"/>
    </row>
    <row r="148" spans="1:16" ht="30" customHeight="1" x14ac:dyDescent="0.15">
      <c r="A148" s="112"/>
      <c r="B148" s="138"/>
      <c r="C148" s="113"/>
      <c r="D148" s="115"/>
      <c r="E148" s="115"/>
      <c r="F148" s="115"/>
      <c r="G148" s="115"/>
      <c r="H148" s="115"/>
      <c r="I148" s="116" t="e">
        <f>SUMIF($C$68:$C$145,#REF!,#REF!)</f>
        <v>#REF!</v>
      </c>
      <c r="J148" s="116" t="e">
        <f>SUMIF($C$68:$C$145,#REF!,#REF!)</f>
        <v>#REF!</v>
      </c>
      <c r="K148" s="116" t="e">
        <f>SUMIF($C$68:$C$145,#REF!,#REF!)</f>
        <v>#REF!</v>
      </c>
      <c r="L148" s="116" t="e">
        <f>SUMIF($C$68:$C$145,#REF!,#REF!)</f>
        <v>#REF!</v>
      </c>
      <c r="M148" s="116" t="e">
        <f>SUMIF($C$68:$C$145,#REF!,#REF!)</f>
        <v>#REF!</v>
      </c>
      <c r="N148" s="116" t="e">
        <f>SUMIF($C$68:$C$145,#REF!,#REF!)</f>
        <v>#REF!</v>
      </c>
      <c r="O148" s="117"/>
      <c r="P148" s="145"/>
    </row>
    <row r="149" spans="1:16" ht="30" customHeight="1" x14ac:dyDescent="0.15">
      <c r="A149" s="112"/>
      <c r="B149" s="138"/>
      <c r="C149" s="113"/>
      <c r="D149" s="115"/>
      <c r="E149" s="115"/>
      <c r="F149" s="115"/>
      <c r="G149" s="115"/>
      <c r="H149" s="115"/>
      <c r="I149" s="116" t="e">
        <f>SUMIF($C$68:$C$145,#REF!,#REF!)</f>
        <v>#REF!</v>
      </c>
      <c r="J149" s="116" t="e">
        <f>SUMIF($C$68:$C$145,#REF!,#REF!)</f>
        <v>#REF!</v>
      </c>
      <c r="K149" s="116" t="e">
        <f>SUMIF($C$68:$C$145,#REF!,#REF!)</f>
        <v>#REF!</v>
      </c>
      <c r="L149" s="116" t="e">
        <f>SUMIF($C$68:$C$145,#REF!,#REF!)</f>
        <v>#REF!</v>
      </c>
      <c r="M149" s="116" t="e">
        <f>SUMIF($C$68:$C$145,#REF!,#REF!)</f>
        <v>#REF!</v>
      </c>
      <c r="N149" s="116" t="e">
        <f>SUMIF($C$68:$C$145,#REF!,#REF!)</f>
        <v>#REF!</v>
      </c>
      <c r="O149" s="117"/>
      <c r="P149" s="145"/>
    </row>
    <row r="150" spans="1:16" ht="30" customHeight="1" x14ac:dyDescent="0.15">
      <c r="A150" s="112"/>
      <c r="B150" s="138"/>
      <c r="C150" s="113"/>
      <c r="D150" s="115"/>
      <c r="E150" s="115"/>
      <c r="F150" s="115"/>
      <c r="G150" s="115"/>
      <c r="H150" s="115"/>
      <c r="I150" s="116" t="e">
        <f>SUMIF($C$68:$C$145,#REF!,#REF!)</f>
        <v>#REF!</v>
      </c>
      <c r="J150" s="116" t="e">
        <f>SUMIF($C$68:$C$145,#REF!,#REF!)</f>
        <v>#REF!</v>
      </c>
      <c r="K150" s="116" t="e">
        <f>SUMIF($C$68:$C$145,#REF!,#REF!)</f>
        <v>#REF!</v>
      </c>
      <c r="L150" s="116" t="e">
        <f>SUMIF($C$68:$C$145,#REF!,#REF!)</f>
        <v>#REF!</v>
      </c>
      <c r="M150" s="116" t="e">
        <f>SUMIF($C$68:$C$145,#REF!,#REF!)</f>
        <v>#REF!</v>
      </c>
      <c r="N150" s="116" t="e">
        <f>SUMIF($C$68:$C$145,#REF!,#REF!)</f>
        <v>#REF!</v>
      </c>
      <c r="O150" s="117"/>
      <c r="P150" s="145"/>
    </row>
    <row r="151" spans="1:16" ht="30" customHeight="1" x14ac:dyDescent="0.15">
      <c r="A151" s="112"/>
      <c r="B151" s="138"/>
      <c r="C151" s="113"/>
      <c r="D151" s="115"/>
      <c r="E151" s="115"/>
      <c r="F151" s="115"/>
      <c r="G151" s="115"/>
      <c r="H151" s="115"/>
      <c r="I151" s="116">
        <f ca="1">SUMIF($C$68:$C145,#REF!,I86:I145)</f>
        <v>0</v>
      </c>
      <c r="J151" s="116">
        <f>SUMIF($C$68:$C145,#REF!,J68:J145)</f>
        <v>0</v>
      </c>
      <c r="K151" s="116">
        <f>SUMIF($C$68:$C145,#REF!,K68:K145)</f>
        <v>0</v>
      </c>
      <c r="L151" s="116">
        <f>SUMIF($C$68:$C145,#REF!,L68:L145)</f>
        <v>0</v>
      </c>
      <c r="M151" s="116">
        <f>SUMIF($C$68:$C145,#REF!,M68:M145)</f>
        <v>0</v>
      </c>
      <c r="N151" s="116">
        <f>SUMIF($C$68:$C145,#REF!,N68:N145)</f>
        <v>0</v>
      </c>
      <c r="O151" s="117"/>
      <c r="P151" s="145"/>
    </row>
    <row r="152" spans="1:16" ht="30" customHeight="1" x14ac:dyDescent="0.15">
      <c r="A152" s="112"/>
      <c r="B152" s="138"/>
      <c r="C152" s="113"/>
      <c r="D152" s="115"/>
      <c r="E152" s="115"/>
      <c r="F152" s="115"/>
      <c r="G152" s="115"/>
      <c r="H152" s="115"/>
      <c r="I152" s="116">
        <f ca="1">SUMIF($C$68:$C$145,#REF!,I86:I145)</f>
        <v>0</v>
      </c>
      <c r="J152" s="116">
        <f>SUMIF($C$68:$C$145,#REF!,J68:J145)</f>
        <v>0</v>
      </c>
      <c r="K152" s="116">
        <f>SUMIF($C$68:$C$145,#REF!,K68:K145)</f>
        <v>0</v>
      </c>
      <c r="L152" s="116">
        <f>SUMIF($C$68:$C$145,#REF!,L68:L145)</f>
        <v>0</v>
      </c>
      <c r="M152" s="116">
        <f>SUMIF($C$68:$C$145,#REF!,M68:M145)</f>
        <v>0</v>
      </c>
      <c r="N152" s="116">
        <f>SUMIF($C$68:$C$145,#REF!,N68:N145)</f>
        <v>0</v>
      </c>
      <c r="O152" s="117"/>
      <c r="P152" s="145"/>
    </row>
    <row r="153" spans="1:16" ht="30" customHeight="1" x14ac:dyDescent="0.2">
      <c r="A153" s="74"/>
      <c r="C153" s="118"/>
    </row>
    <row r="154" spans="1:16" ht="30" customHeight="1" x14ac:dyDescent="0.2">
      <c r="A154" s="74"/>
      <c r="C154" s="118"/>
    </row>
    <row r="155" spans="1:16" ht="30" customHeight="1" x14ac:dyDescent="0.2">
      <c r="A155" s="74"/>
      <c r="C155" s="118"/>
    </row>
    <row r="156" spans="1:16" ht="30" customHeight="1" x14ac:dyDescent="0.2">
      <c r="A156" s="74"/>
      <c r="C156" s="118"/>
    </row>
    <row r="157" spans="1:16" ht="30" customHeight="1" x14ac:dyDescent="0.2">
      <c r="A157" s="74"/>
      <c r="C157" s="118"/>
    </row>
    <row r="158" spans="1:16" ht="30" customHeight="1" x14ac:dyDescent="0.2">
      <c r="A158" s="74"/>
      <c r="C158" s="118"/>
    </row>
    <row r="159" spans="1:16" ht="30" customHeight="1" x14ac:dyDescent="0.2">
      <c r="A159" s="74"/>
      <c r="C159" s="118"/>
    </row>
    <row r="160" spans="1:16" ht="30" customHeight="1" x14ac:dyDescent="0.2">
      <c r="A160" s="74"/>
      <c r="C160" s="118"/>
    </row>
    <row r="161" spans="1:3" ht="30" customHeight="1" x14ac:dyDescent="0.2">
      <c r="A161" s="74"/>
      <c r="C161" s="118"/>
    </row>
    <row r="162" spans="1:3" ht="30" customHeight="1" x14ac:dyDescent="0.2">
      <c r="A162" s="74"/>
      <c r="C162" s="118"/>
    </row>
    <row r="163" spans="1:3" ht="30" customHeight="1" x14ac:dyDescent="0.2">
      <c r="A163" s="74"/>
      <c r="C163" s="118"/>
    </row>
    <row r="164" spans="1:3" ht="30" customHeight="1" x14ac:dyDescent="0.2">
      <c r="A164" s="74"/>
      <c r="C164" s="118"/>
    </row>
    <row r="165" spans="1:3" ht="30" customHeight="1" x14ac:dyDescent="0.2">
      <c r="A165" s="74"/>
      <c r="C165" s="118"/>
    </row>
    <row r="166" spans="1:3" ht="30" customHeight="1" x14ac:dyDescent="0.2">
      <c r="A166" s="74"/>
      <c r="C166" s="118"/>
    </row>
    <row r="167" spans="1:3" ht="30" customHeight="1" x14ac:dyDescent="0.2">
      <c r="A167" s="74"/>
      <c r="C167" s="118"/>
    </row>
    <row r="168" spans="1:3" ht="30" customHeight="1" x14ac:dyDescent="0.2">
      <c r="A168" s="74"/>
      <c r="C168" s="118"/>
    </row>
    <row r="169" spans="1:3" ht="30" customHeight="1" x14ac:dyDescent="0.2">
      <c r="A169" s="74"/>
      <c r="C169" s="118"/>
    </row>
    <row r="170" spans="1:3" ht="30" customHeight="1" x14ac:dyDescent="0.2">
      <c r="A170" s="74"/>
      <c r="C170" s="118"/>
    </row>
    <row r="171" spans="1:3" ht="30" customHeight="1" x14ac:dyDescent="0.2">
      <c r="A171" s="74"/>
      <c r="C171" s="118"/>
    </row>
    <row r="172" spans="1:3" ht="30" customHeight="1" x14ac:dyDescent="0.2">
      <c r="A172" s="74"/>
      <c r="C172" s="118"/>
    </row>
    <row r="173" spans="1:3" ht="30" customHeight="1" x14ac:dyDescent="0.2">
      <c r="A173" s="74"/>
      <c r="C173" s="118"/>
    </row>
    <row r="174" spans="1:3" ht="30" customHeight="1" x14ac:dyDescent="0.2">
      <c r="A174" s="74"/>
      <c r="C174" s="118"/>
    </row>
    <row r="175" spans="1:3" ht="30" customHeight="1" x14ac:dyDescent="0.2">
      <c r="A175" s="74"/>
      <c r="C175" s="118"/>
    </row>
    <row r="176" spans="1:3" ht="30" customHeight="1" x14ac:dyDescent="0.2">
      <c r="A176" s="74"/>
      <c r="C176" s="118"/>
    </row>
    <row r="177" spans="1:3" ht="30" customHeight="1" x14ac:dyDescent="0.2">
      <c r="A177" s="74"/>
      <c r="C177" s="118"/>
    </row>
    <row r="178" spans="1:3" ht="30" customHeight="1" x14ac:dyDescent="0.2">
      <c r="A178" s="74"/>
      <c r="C178" s="118"/>
    </row>
    <row r="179" spans="1:3" ht="30" customHeight="1" x14ac:dyDescent="0.2">
      <c r="A179" s="74"/>
      <c r="C179" s="118"/>
    </row>
    <row r="180" spans="1:3" ht="30" customHeight="1" x14ac:dyDescent="0.2">
      <c r="A180" s="74"/>
      <c r="C180" s="118"/>
    </row>
    <row r="181" spans="1:3" ht="30" customHeight="1" x14ac:dyDescent="0.2">
      <c r="A181" s="74"/>
      <c r="C181" s="118"/>
    </row>
    <row r="182" spans="1:3" ht="30" customHeight="1" x14ac:dyDescent="0.2">
      <c r="A182" s="74"/>
      <c r="C182" s="118"/>
    </row>
    <row r="183" spans="1:3" ht="30" customHeight="1" x14ac:dyDescent="0.2">
      <c r="A183" s="74"/>
      <c r="C183" s="118"/>
    </row>
    <row r="184" spans="1:3" ht="30" customHeight="1" x14ac:dyDescent="0.2">
      <c r="A184" s="74"/>
      <c r="C184" s="118"/>
    </row>
    <row r="185" spans="1:3" ht="30" customHeight="1" x14ac:dyDescent="0.2">
      <c r="A185" s="74"/>
      <c r="C185" s="118"/>
    </row>
    <row r="186" spans="1:3" ht="30" customHeight="1" x14ac:dyDescent="0.2">
      <c r="A186" s="74"/>
      <c r="C186" s="118"/>
    </row>
    <row r="187" spans="1:3" ht="30" customHeight="1" x14ac:dyDescent="0.2">
      <c r="A187" s="74"/>
      <c r="C187" s="118"/>
    </row>
    <row r="188" spans="1:3" ht="30" customHeight="1" x14ac:dyDescent="0.2">
      <c r="A188" s="74"/>
      <c r="C188" s="118"/>
    </row>
    <row r="189" spans="1:3" ht="30" customHeight="1" x14ac:dyDescent="0.2">
      <c r="A189" s="74"/>
      <c r="C189" s="118"/>
    </row>
    <row r="190" spans="1:3" ht="30" customHeight="1" x14ac:dyDescent="0.2">
      <c r="A190" s="74"/>
      <c r="C190" s="118"/>
    </row>
    <row r="191" spans="1:3" ht="30" customHeight="1" x14ac:dyDescent="0.2">
      <c r="A191" s="74"/>
      <c r="C191" s="118"/>
    </row>
    <row r="192" spans="1:3" ht="30" customHeight="1" x14ac:dyDescent="0.2">
      <c r="A192" s="74"/>
      <c r="C192" s="118"/>
    </row>
    <row r="193" spans="1:3" ht="30" customHeight="1" x14ac:dyDescent="0.2">
      <c r="A193" s="74"/>
      <c r="C193" s="118"/>
    </row>
    <row r="194" spans="1:3" ht="30" customHeight="1" x14ac:dyDescent="0.2">
      <c r="A194" s="74"/>
      <c r="C194" s="118"/>
    </row>
    <row r="195" spans="1:3" ht="30" customHeight="1" x14ac:dyDescent="0.2">
      <c r="A195" s="74"/>
      <c r="C195" s="118"/>
    </row>
    <row r="196" spans="1:3" ht="30" customHeight="1" x14ac:dyDescent="0.2">
      <c r="A196" s="74"/>
      <c r="C196" s="118"/>
    </row>
    <row r="197" spans="1:3" ht="30" customHeight="1" x14ac:dyDescent="0.2">
      <c r="A197" s="74"/>
      <c r="C197" s="118"/>
    </row>
    <row r="198" spans="1:3" ht="30" customHeight="1" x14ac:dyDescent="0.2">
      <c r="A198" s="74"/>
      <c r="C198" s="118"/>
    </row>
    <row r="199" spans="1:3" ht="30" customHeight="1" x14ac:dyDescent="0.2">
      <c r="A199" s="74"/>
      <c r="C199" s="118"/>
    </row>
    <row r="200" spans="1:3" ht="30" customHeight="1" x14ac:dyDescent="0.2">
      <c r="A200" s="74"/>
      <c r="C200" s="118"/>
    </row>
    <row r="201" spans="1:3" ht="30" customHeight="1" x14ac:dyDescent="0.2">
      <c r="A201" s="74"/>
      <c r="C201" s="118"/>
    </row>
    <row r="202" spans="1:3" ht="30" customHeight="1" x14ac:dyDescent="0.2">
      <c r="A202" s="74"/>
      <c r="C202" s="118"/>
    </row>
    <row r="203" spans="1:3" ht="30" customHeight="1" x14ac:dyDescent="0.2">
      <c r="A203" s="74"/>
      <c r="C203" s="118"/>
    </row>
    <row r="204" spans="1:3" ht="30" customHeight="1" x14ac:dyDescent="0.2">
      <c r="A204" s="74"/>
      <c r="C204" s="118"/>
    </row>
    <row r="205" spans="1:3" ht="30" customHeight="1" x14ac:dyDescent="0.2">
      <c r="A205" s="74"/>
      <c r="C205" s="118"/>
    </row>
    <row r="206" spans="1:3" ht="30" customHeight="1" x14ac:dyDescent="0.2">
      <c r="A206" s="74"/>
      <c r="C206" s="118"/>
    </row>
    <row r="207" spans="1:3" ht="30" customHeight="1" x14ac:dyDescent="0.2">
      <c r="A207" s="74"/>
      <c r="C207" s="118"/>
    </row>
    <row r="208" spans="1:3" ht="30" customHeight="1" x14ac:dyDescent="0.2">
      <c r="A208" s="74"/>
      <c r="C208" s="118"/>
    </row>
    <row r="209" spans="1:3" ht="30" customHeight="1" x14ac:dyDescent="0.2">
      <c r="A209" s="74"/>
      <c r="C209" s="118"/>
    </row>
    <row r="210" spans="1:3" ht="30" customHeight="1" x14ac:dyDescent="0.2">
      <c r="A210" s="74"/>
      <c r="C210" s="118"/>
    </row>
    <row r="211" spans="1:3" ht="30" customHeight="1" x14ac:dyDescent="0.2">
      <c r="A211" s="74"/>
      <c r="C211" s="118"/>
    </row>
    <row r="212" spans="1:3" ht="30" customHeight="1" x14ac:dyDescent="0.2">
      <c r="A212" s="74"/>
      <c r="C212" s="118"/>
    </row>
    <row r="213" spans="1:3" ht="30" customHeight="1" x14ac:dyDescent="0.2">
      <c r="A213" s="74"/>
      <c r="C213" s="118"/>
    </row>
    <row r="214" spans="1:3" ht="30" customHeight="1" x14ac:dyDescent="0.2">
      <c r="A214" s="74"/>
      <c r="C214" s="118"/>
    </row>
    <row r="215" spans="1:3" ht="30" customHeight="1" x14ac:dyDescent="0.2">
      <c r="A215" s="74"/>
      <c r="C215" s="118"/>
    </row>
    <row r="216" spans="1:3" ht="30" customHeight="1" x14ac:dyDescent="0.2">
      <c r="A216" s="74"/>
      <c r="C216" s="118"/>
    </row>
    <row r="217" spans="1:3" ht="30" customHeight="1" x14ac:dyDescent="0.2">
      <c r="A217" s="74"/>
      <c r="C217" s="118"/>
    </row>
    <row r="218" spans="1:3" ht="30" customHeight="1" x14ac:dyDescent="0.2">
      <c r="A218" s="74"/>
      <c r="C218" s="118"/>
    </row>
    <row r="219" spans="1:3" ht="30" customHeight="1" x14ac:dyDescent="0.2">
      <c r="A219" s="74"/>
      <c r="C219" s="118"/>
    </row>
    <row r="220" spans="1:3" ht="30" customHeight="1" x14ac:dyDescent="0.2">
      <c r="A220" s="74"/>
      <c r="C220" s="118"/>
    </row>
    <row r="221" spans="1:3" ht="30" customHeight="1" x14ac:dyDescent="0.2">
      <c r="A221" s="74"/>
      <c r="C221" s="118"/>
    </row>
    <row r="222" spans="1:3" ht="30" customHeight="1" x14ac:dyDescent="0.2">
      <c r="A222" s="74"/>
      <c r="C222" s="118"/>
    </row>
    <row r="223" spans="1:3" ht="30" customHeight="1" x14ac:dyDescent="0.2">
      <c r="A223" s="74"/>
      <c r="C223" s="118"/>
    </row>
    <row r="224" spans="1:3" ht="30" customHeight="1" x14ac:dyDescent="0.2">
      <c r="A224" s="74"/>
      <c r="C224" s="118"/>
    </row>
    <row r="225" spans="1:3" ht="30" customHeight="1" x14ac:dyDescent="0.2">
      <c r="A225" s="74"/>
      <c r="C225" s="118"/>
    </row>
    <row r="226" spans="1:3" ht="30" customHeight="1" x14ac:dyDescent="0.2">
      <c r="A226" s="74"/>
      <c r="C226" s="118"/>
    </row>
    <row r="227" spans="1:3" ht="30" customHeight="1" x14ac:dyDescent="0.2">
      <c r="A227" s="74"/>
      <c r="C227" s="118"/>
    </row>
    <row r="228" spans="1:3" ht="30" customHeight="1" x14ac:dyDescent="0.2">
      <c r="A228" s="74"/>
      <c r="C228" s="118"/>
    </row>
    <row r="229" spans="1:3" ht="30" customHeight="1" x14ac:dyDescent="0.2">
      <c r="A229" s="74"/>
      <c r="C229" s="118"/>
    </row>
    <row r="230" spans="1:3" ht="30" customHeight="1" x14ac:dyDescent="0.2">
      <c r="A230" s="74"/>
      <c r="C230" s="118"/>
    </row>
    <row r="231" spans="1:3" ht="30" customHeight="1" x14ac:dyDescent="0.2">
      <c r="A231" s="74"/>
      <c r="C231" s="118"/>
    </row>
    <row r="232" spans="1:3" ht="30" customHeight="1" x14ac:dyDescent="0.2">
      <c r="A232" s="74"/>
      <c r="C232" s="118"/>
    </row>
    <row r="233" spans="1:3" ht="30" customHeight="1" x14ac:dyDescent="0.2">
      <c r="A233" s="74"/>
      <c r="C233" s="118"/>
    </row>
    <row r="234" spans="1:3" ht="30" customHeight="1" x14ac:dyDescent="0.2">
      <c r="A234" s="74"/>
      <c r="C234" s="118"/>
    </row>
    <row r="235" spans="1:3" ht="30" customHeight="1" x14ac:dyDescent="0.2">
      <c r="A235" s="74"/>
      <c r="C235" s="118"/>
    </row>
    <row r="236" spans="1:3" ht="30" customHeight="1" x14ac:dyDescent="0.2">
      <c r="A236" s="74"/>
      <c r="C236" s="118"/>
    </row>
    <row r="237" spans="1:3" ht="30" customHeight="1" x14ac:dyDescent="0.2">
      <c r="A237" s="74"/>
      <c r="C237" s="118"/>
    </row>
    <row r="238" spans="1:3" ht="30" customHeight="1" x14ac:dyDescent="0.2">
      <c r="A238" s="74"/>
      <c r="C238" s="118"/>
    </row>
    <row r="239" spans="1:3" ht="30" customHeight="1" x14ac:dyDescent="0.2">
      <c r="A239" s="74"/>
      <c r="C239" s="118"/>
    </row>
    <row r="240" spans="1:3" ht="30" customHeight="1" x14ac:dyDescent="0.2">
      <c r="A240" s="74"/>
      <c r="C240" s="118"/>
    </row>
    <row r="241" spans="1:3" ht="30" customHeight="1" x14ac:dyDescent="0.2">
      <c r="A241" s="74"/>
      <c r="C241" s="118"/>
    </row>
    <row r="242" spans="1:3" ht="30" customHeight="1" x14ac:dyDescent="0.2">
      <c r="A242" s="74"/>
      <c r="C242" s="118"/>
    </row>
    <row r="243" spans="1:3" ht="30" customHeight="1" x14ac:dyDescent="0.2">
      <c r="A243" s="74"/>
      <c r="C243" s="118"/>
    </row>
    <row r="244" spans="1:3" ht="30" customHeight="1" x14ac:dyDescent="0.2">
      <c r="A244" s="74"/>
      <c r="C244" s="118"/>
    </row>
    <row r="245" spans="1:3" ht="30" customHeight="1" x14ac:dyDescent="0.2">
      <c r="A245" s="74"/>
      <c r="C245" s="118"/>
    </row>
    <row r="246" spans="1:3" ht="30" customHeight="1" x14ac:dyDescent="0.2">
      <c r="A246" s="74"/>
      <c r="C246" s="118"/>
    </row>
    <row r="247" spans="1:3" ht="30" customHeight="1" x14ac:dyDescent="0.2">
      <c r="A247" s="74"/>
      <c r="C247" s="118"/>
    </row>
    <row r="248" spans="1:3" ht="30" customHeight="1" x14ac:dyDescent="0.2">
      <c r="A248" s="74"/>
      <c r="C248" s="118"/>
    </row>
    <row r="249" spans="1:3" ht="30" customHeight="1" x14ac:dyDescent="0.2">
      <c r="A249" s="74"/>
      <c r="C249" s="118"/>
    </row>
    <row r="250" spans="1:3" ht="30" customHeight="1" x14ac:dyDescent="0.2">
      <c r="A250" s="74"/>
      <c r="C250" s="118"/>
    </row>
    <row r="251" spans="1:3" ht="30" customHeight="1" x14ac:dyDescent="0.2">
      <c r="A251" s="74"/>
      <c r="C251" s="118"/>
    </row>
    <row r="252" spans="1:3" ht="30" customHeight="1" x14ac:dyDescent="0.2">
      <c r="A252" s="74"/>
      <c r="C252" s="118"/>
    </row>
    <row r="253" spans="1:3" ht="30" customHeight="1" x14ac:dyDescent="0.2">
      <c r="A253" s="74"/>
      <c r="C253" s="118"/>
    </row>
    <row r="254" spans="1:3" ht="30" customHeight="1" x14ac:dyDescent="0.2">
      <c r="A254" s="74"/>
      <c r="C254" s="118"/>
    </row>
    <row r="255" spans="1:3" ht="30" customHeight="1" x14ac:dyDescent="0.2">
      <c r="A255" s="74"/>
      <c r="C255" s="118"/>
    </row>
    <row r="256" spans="1:3" ht="30" customHeight="1" x14ac:dyDescent="0.2">
      <c r="A256" s="74"/>
      <c r="C256" s="118"/>
    </row>
    <row r="257" spans="1:3" ht="30" customHeight="1" x14ac:dyDescent="0.2">
      <c r="A257" s="74"/>
      <c r="C257" s="118"/>
    </row>
    <row r="258" spans="1:3" ht="30" customHeight="1" x14ac:dyDescent="0.2">
      <c r="A258" s="74"/>
      <c r="C258" s="118"/>
    </row>
    <row r="259" spans="1:3" ht="30" customHeight="1" x14ac:dyDescent="0.2">
      <c r="A259" s="74"/>
      <c r="C259" s="118"/>
    </row>
    <row r="260" spans="1:3" ht="30" customHeight="1" x14ac:dyDescent="0.2">
      <c r="A260" s="74"/>
      <c r="C260" s="118"/>
    </row>
    <row r="261" spans="1:3" ht="30" customHeight="1" x14ac:dyDescent="0.2">
      <c r="A261" s="74"/>
      <c r="C261" s="118"/>
    </row>
    <row r="262" spans="1:3" ht="30" customHeight="1" x14ac:dyDescent="0.2">
      <c r="A262" s="74"/>
      <c r="C262" s="118"/>
    </row>
    <row r="263" spans="1:3" ht="30" customHeight="1" x14ac:dyDescent="0.2">
      <c r="A263" s="74"/>
      <c r="C263" s="118"/>
    </row>
    <row r="264" spans="1:3" ht="30" customHeight="1" x14ac:dyDescent="0.2">
      <c r="A264" s="74"/>
      <c r="C264" s="118"/>
    </row>
    <row r="265" spans="1:3" ht="30" customHeight="1" x14ac:dyDescent="0.2">
      <c r="A265" s="74"/>
      <c r="C265" s="118"/>
    </row>
    <row r="266" spans="1:3" ht="30" customHeight="1" x14ac:dyDescent="0.2">
      <c r="A266" s="74"/>
      <c r="C266" s="118"/>
    </row>
    <row r="267" spans="1:3" ht="30" customHeight="1" x14ac:dyDescent="0.2">
      <c r="A267" s="74"/>
      <c r="C267" s="118"/>
    </row>
    <row r="268" spans="1:3" ht="30" customHeight="1" x14ac:dyDescent="0.2">
      <c r="A268" s="74"/>
      <c r="C268" s="118"/>
    </row>
    <row r="269" spans="1:3" ht="30" customHeight="1" x14ac:dyDescent="0.2">
      <c r="A269" s="74"/>
      <c r="C269" s="118"/>
    </row>
    <row r="270" spans="1:3" ht="30" customHeight="1" x14ac:dyDescent="0.2">
      <c r="A270" s="74"/>
      <c r="C270" s="118"/>
    </row>
    <row r="271" spans="1:3" ht="30" customHeight="1" x14ac:dyDescent="0.2">
      <c r="A271" s="74"/>
      <c r="C271" s="118"/>
    </row>
    <row r="272" spans="1:3" ht="30" customHeight="1" x14ac:dyDescent="0.2">
      <c r="A272" s="74"/>
      <c r="C272" s="118"/>
    </row>
    <row r="273" spans="1:3" ht="30" customHeight="1" x14ac:dyDescent="0.2">
      <c r="A273" s="74"/>
      <c r="C273" s="118"/>
    </row>
    <row r="274" spans="1:3" ht="30" customHeight="1" x14ac:dyDescent="0.2">
      <c r="A274" s="74"/>
      <c r="C274" s="118"/>
    </row>
    <row r="275" spans="1:3" ht="30" customHeight="1" x14ac:dyDescent="0.2">
      <c r="A275" s="74"/>
      <c r="C275" s="118"/>
    </row>
    <row r="276" spans="1:3" ht="30" customHeight="1" x14ac:dyDescent="0.2">
      <c r="A276" s="74"/>
      <c r="C276" s="118"/>
    </row>
    <row r="277" spans="1:3" ht="30" customHeight="1" x14ac:dyDescent="0.2">
      <c r="A277" s="74"/>
      <c r="C277" s="118"/>
    </row>
    <row r="278" spans="1:3" ht="30" customHeight="1" x14ac:dyDescent="0.2">
      <c r="A278" s="74"/>
      <c r="C278" s="118"/>
    </row>
    <row r="279" spans="1:3" ht="30" customHeight="1" x14ac:dyDescent="0.2">
      <c r="A279" s="74"/>
      <c r="C279" s="118"/>
    </row>
    <row r="280" spans="1:3" ht="30" customHeight="1" x14ac:dyDescent="0.2">
      <c r="A280" s="74"/>
      <c r="C280" s="118"/>
    </row>
    <row r="281" spans="1:3" ht="30" customHeight="1" x14ac:dyDescent="0.2">
      <c r="A281" s="74"/>
      <c r="C281" s="118"/>
    </row>
    <row r="282" spans="1:3" ht="30" customHeight="1" x14ac:dyDescent="0.2">
      <c r="A282" s="74"/>
      <c r="C282" s="118"/>
    </row>
    <row r="283" spans="1:3" ht="30" customHeight="1" x14ac:dyDescent="0.2">
      <c r="A283" s="74"/>
      <c r="C283" s="118"/>
    </row>
    <row r="284" spans="1:3" ht="30" customHeight="1" x14ac:dyDescent="0.2">
      <c r="A284" s="74"/>
      <c r="C284" s="118"/>
    </row>
    <row r="285" spans="1:3" ht="30" customHeight="1" x14ac:dyDescent="0.2">
      <c r="A285" s="74"/>
      <c r="C285" s="118"/>
    </row>
    <row r="286" spans="1:3" ht="30" customHeight="1" x14ac:dyDescent="0.2">
      <c r="A286" s="74"/>
      <c r="C286" s="118"/>
    </row>
    <row r="287" spans="1:3" ht="30" customHeight="1" x14ac:dyDescent="0.2">
      <c r="A287" s="74"/>
      <c r="C287" s="118"/>
    </row>
    <row r="288" spans="1:3" ht="30" customHeight="1" x14ac:dyDescent="0.2">
      <c r="A288" s="74"/>
      <c r="C288" s="118"/>
    </row>
    <row r="289" spans="1:3" ht="30" customHeight="1" x14ac:dyDescent="0.2">
      <c r="A289" s="74"/>
      <c r="C289" s="118"/>
    </row>
    <row r="290" spans="1:3" ht="30" customHeight="1" x14ac:dyDescent="0.2">
      <c r="A290" s="74"/>
      <c r="C290" s="118"/>
    </row>
    <row r="291" spans="1:3" ht="30" customHeight="1" x14ac:dyDescent="0.2">
      <c r="A291" s="74"/>
      <c r="C291" s="118"/>
    </row>
    <row r="292" spans="1:3" ht="30" customHeight="1" x14ac:dyDescent="0.2">
      <c r="A292" s="74"/>
      <c r="C292" s="118"/>
    </row>
    <row r="293" spans="1:3" ht="30" customHeight="1" x14ac:dyDescent="0.2">
      <c r="A293" s="74"/>
      <c r="C293" s="118"/>
    </row>
    <row r="294" spans="1:3" ht="30" customHeight="1" x14ac:dyDescent="0.2">
      <c r="A294" s="74"/>
      <c r="C294" s="118"/>
    </row>
    <row r="295" spans="1:3" ht="30" customHeight="1" x14ac:dyDescent="0.2">
      <c r="A295" s="74"/>
      <c r="C295" s="118"/>
    </row>
    <row r="296" spans="1:3" ht="30" customHeight="1" x14ac:dyDescent="0.2">
      <c r="A296" s="74"/>
      <c r="C296" s="118"/>
    </row>
    <row r="297" spans="1:3" ht="30" customHeight="1" x14ac:dyDescent="0.2">
      <c r="A297" s="74"/>
      <c r="C297" s="118"/>
    </row>
    <row r="298" spans="1:3" ht="30" customHeight="1" x14ac:dyDescent="0.2">
      <c r="A298" s="74"/>
      <c r="C298" s="118"/>
    </row>
    <row r="299" spans="1:3" ht="30" customHeight="1" x14ac:dyDescent="0.2">
      <c r="A299" s="74"/>
      <c r="C299" s="118"/>
    </row>
    <row r="300" spans="1:3" ht="30" customHeight="1" x14ac:dyDescent="0.2">
      <c r="A300" s="74"/>
      <c r="C300" s="118"/>
    </row>
    <row r="301" spans="1:3" ht="30" customHeight="1" x14ac:dyDescent="0.2">
      <c r="A301" s="74"/>
      <c r="C301" s="118"/>
    </row>
    <row r="302" spans="1:3" ht="30" customHeight="1" x14ac:dyDescent="0.2">
      <c r="A302" s="74"/>
      <c r="C302" s="118"/>
    </row>
    <row r="303" spans="1:3" ht="30" customHeight="1" x14ac:dyDescent="0.2">
      <c r="A303" s="74"/>
      <c r="C303" s="118"/>
    </row>
    <row r="304" spans="1:3" ht="30" customHeight="1" x14ac:dyDescent="0.2">
      <c r="A304" s="74"/>
      <c r="C304" s="118"/>
    </row>
    <row r="305" spans="1:3" ht="30" customHeight="1" x14ac:dyDescent="0.2">
      <c r="A305" s="74"/>
      <c r="C305" s="118"/>
    </row>
    <row r="306" spans="1:3" ht="30" customHeight="1" x14ac:dyDescent="0.2">
      <c r="A306" s="74"/>
      <c r="C306" s="118"/>
    </row>
    <row r="307" spans="1:3" ht="30" customHeight="1" x14ac:dyDescent="0.2">
      <c r="A307" s="74"/>
      <c r="C307" s="118"/>
    </row>
    <row r="308" spans="1:3" ht="30" customHeight="1" x14ac:dyDescent="0.2">
      <c r="A308" s="74"/>
      <c r="C308" s="118"/>
    </row>
    <row r="309" spans="1:3" ht="30" customHeight="1" x14ac:dyDescent="0.2">
      <c r="A309" s="74"/>
      <c r="C309" s="118"/>
    </row>
    <row r="310" spans="1:3" ht="30" customHeight="1" x14ac:dyDescent="0.2">
      <c r="A310" s="74"/>
      <c r="C310" s="118"/>
    </row>
    <row r="311" spans="1:3" ht="30" customHeight="1" x14ac:dyDescent="0.2">
      <c r="A311" s="74"/>
      <c r="C311" s="118"/>
    </row>
    <row r="312" spans="1:3" ht="30" customHeight="1" x14ac:dyDescent="0.2">
      <c r="A312" s="74"/>
      <c r="C312" s="118"/>
    </row>
    <row r="313" spans="1:3" ht="30" customHeight="1" x14ac:dyDescent="0.2">
      <c r="A313" s="74"/>
      <c r="C313" s="118"/>
    </row>
    <row r="314" spans="1:3" ht="30" customHeight="1" x14ac:dyDescent="0.2">
      <c r="A314" s="74"/>
      <c r="C314" s="118"/>
    </row>
    <row r="315" spans="1:3" ht="30" customHeight="1" x14ac:dyDescent="0.2">
      <c r="A315" s="74"/>
      <c r="C315" s="118"/>
    </row>
    <row r="316" spans="1:3" ht="30" customHeight="1" x14ac:dyDescent="0.2">
      <c r="A316" s="74"/>
      <c r="C316" s="118"/>
    </row>
    <row r="317" spans="1:3" ht="30" customHeight="1" x14ac:dyDescent="0.2">
      <c r="A317" s="74"/>
      <c r="C317" s="118"/>
    </row>
    <row r="318" spans="1:3" ht="30" customHeight="1" x14ac:dyDescent="0.2">
      <c r="A318" s="74"/>
      <c r="C318" s="118"/>
    </row>
    <row r="319" spans="1:3" ht="30" customHeight="1" x14ac:dyDescent="0.2">
      <c r="A319" s="74"/>
      <c r="C319" s="118"/>
    </row>
    <row r="320" spans="1:3" ht="30" customHeight="1" x14ac:dyDescent="0.2">
      <c r="A320" s="74"/>
      <c r="C320" s="118"/>
    </row>
    <row r="321" spans="1:3" ht="30" customHeight="1" x14ac:dyDescent="0.2">
      <c r="A321" s="74"/>
      <c r="C321" s="118"/>
    </row>
    <row r="322" spans="1:3" ht="30" customHeight="1" x14ac:dyDescent="0.2">
      <c r="A322" s="74"/>
      <c r="C322" s="118"/>
    </row>
    <row r="323" spans="1:3" ht="30" customHeight="1" x14ac:dyDescent="0.2">
      <c r="A323" s="74"/>
      <c r="C323" s="118"/>
    </row>
    <row r="324" spans="1:3" ht="30" customHeight="1" x14ac:dyDescent="0.2">
      <c r="A324" s="74"/>
      <c r="C324" s="118"/>
    </row>
    <row r="325" spans="1:3" ht="30" customHeight="1" x14ac:dyDescent="0.2">
      <c r="A325" s="74"/>
      <c r="C325" s="118"/>
    </row>
    <row r="326" spans="1:3" ht="30" customHeight="1" x14ac:dyDescent="0.2">
      <c r="A326" s="74"/>
      <c r="C326" s="118"/>
    </row>
    <row r="327" spans="1:3" ht="30" customHeight="1" x14ac:dyDescent="0.2">
      <c r="A327" s="74"/>
      <c r="C327" s="118"/>
    </row>
    <row r="328" spans="1:3" ht="30" customHeight="1" x14ac:dyDescent="0.2">
      <c r="A328" s="74"/>
      <c r="C328" s="118"/>
    </row>
    <row r="329" spans="1:3" ht="30" customHeight="1" x14ac:dyDescent="0.2">
      <c r="A329" s="74"/>
      <c r="C329" s="118"/>
    </row>
    <row r="330" spans="1:3" ht="30" customHeight="1" x14ac:dyDescent="0.2">
      <c r="A330" s="74"/>
      <c r="C330" s="118"/>
    </row>
    <row r="331" spans="1:3" ht="30" customHeight="1" x14ac:dyDescent="0.2">
      <c r="A331" s="74"/>
      <c r="C331" s="118"/>
    </row>
    <row r="332" spans="1:3" ht="30" customHeight="1" x14ac:dyDescent="0.2">
      <c r="A332" s="74"/>
      <c r="C332" s="118"/>
    </row>
    <row r="333" spans="1:3" ht="30" customHeight="1" x14ac:dyDescent="0.2">
      <c r="A333" s="74"/>
      <c r="C333" s="118"/>
    </row>
    <row r="334" spans="1:3" ht="30" customHeight="1" x14ac:dyDescent="0.2">
      <c r="A334" s="74"/>
      <c r="C334" s="118"/>
    </row>
    <row r="335" spans="1:3" ht="30" customHeight="1" x14ac:dyDescent="0.2">
      <c r="A335" s="74"/>
      <c r="C335" s="118"/>
    </row>
    <row r="336" spans="1:3" ht="30" customHeight="1" x14ac:dyDescent="0.2">
      <c r="A336" s="74"/>
      <c r="C336" s="118"/>
    </row>
    <row r="337" spans="1:3" ht="30" customHeight="1" x14ac:dyDescent="0.2">
      <c r="A337" s="74"/>
      <c r="C337" s="118"/>
    </row>
    <row r="338" spans="1:3" ht="30" customHeight="1" x14ac:dyDescent="0.2">
      <c r="A338" s="74"/>
      <c r="C338" s="118"/>
    </row>
    <row r="339" spans="1:3" ht="30" customHeight="1" x14ac:dyDescent="0.2">
      <c r="A339" s="74"/>
      <c r="C339" s="118"/>
    </row>
    <row r="340" spans="1:3" ht="30" customHeight="1" x14ac:dyDescent="0.2">
      <c r="A340" s="74"/>
      <c r="C340" s="118"/>
    </row>
    <row r="341" spans="1:3" ht="30" customHeight="1" x14ac:dyDescent="0.2">
      <c r="A341" s="74"/>
      <c r="C341" s="118"/>
    </row>
    <row r="342" spans="1:3" ht="30" customHeight="1" x14ac:dyDescent="0.2">
      <c r="A342" s="74"/>
      <c r="C342" s="118"/>
    </row>
    <row r="343" spans="1:3" ht="30" customHeight="1" x14ac:dyDescent="0.2">
      <c r="A343" s="74"/>
      <c r="C343" s="118"/>
    </row>
    <row r="344" spans="1:3" ht="30" customHeight="1" x14ac:dyDescent="0.2">
      <c r="A344" s="74"/>
      <c r="C344" s="118"/>
    </row>
    <row r="345" spans="1:3" ht="30" customHeight="1" x14ac:dyDescent="0.2">
      <c r="A345" s="74"/>
      <c r="C345" s="118"/>
    </row>
    <row r="346" spans="1:3" ht="30" customHeight="1" x14ac:dyDescent="0.2">
      <c r="A346" s="74"/>
      <c r="C346" s="118"/>
    </row>
    <row r="347" spans="1:3" ht="30" customHeight="1" x14ac:dyDescent="0.2">
      <c r="A347" s="74"/>
      <c r="C347" s="118"/>
    </row>
    <row r="348" spans="1:3" ht="30" customHeight="1" x14ac:dyDescent="0.2">
      <c r="A348" s="74"/>
      <c r="C348" s="118"/>
    </row>
    <row r="349" spans="1:3" ht="30" customHeight="1" x14ac:dyDescent="0.2">
      <c r="A349" s="74"/>
      <c r="C349" s="118"/>
    </row>
    <row r="350" spans="1:3" ht="30" customHeight="1" x14ac:dyDescent="0.2">
      <c r="A350" s="74"/>
      <c r="C350" s="118"/>
    </row>
    <row r="351" spans="1:3" ht="30" customHeight="1" x14ac:dyDescent="0.2">
      <c r="A351" s="74"/>
      <c r="C351" s="118"/>
    </row>
    <row r="352" spans="1:3" ht="30" customHeight="1" x14ac:dyDescent="0.2">
      <c r="A352" s="74"/>
      <c r="C352" s="118"/>
    </row>
    <row r="353" spans="1:3" ht="30" customHeight="1" x14ac:dyDescent="0.2">
      <c r="A353" s="74"/>
      <c r="C353" s="118"/>
    </row>
    <row r="354" spans="1:3" ht="30" customHeight="1" x14ac:dyDescent="0.2">
      <c r="A354" s="74"/>
      <c r="C354" s="118"/>
    </row>
    <row r="355" spans="1:3" ht="30" customHeight="1" x14ac:dyDescent="0.2">
      <c r="A355" s="74"/>
      <c r="C355" s="118"/>
    </row>
  </sheetData>
  <mergeCells count="1">
    <mergeCell ref="P124:W124"/>
  </mergeCells>
  <phoneticPr fontId="33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5130B810-44D5-0B41-8FF9-E1B180585B32}">
          <x14:formula1>
            <xm:f>'Title Lists'!$H$2:$H$13</xm:f>
          </x14:formula1>
          <xm:sqref>D116 D139:D140 D142:D1048576 D13:D113 D1:D11</xm:sqref>
        </x14:dataValidation>
        <x14:dataValidation type="list" allowBlank="1" showInputMessage="1" showErrorMessage="1" xr:uid="{DBD404D4-9B15-D04C-BC23-924D72B2B6F8}">
          <x14:formula1>
            <xm:f>'Title Lists'!$F$2:$F$89</xm:f>
          </x14:formula1>
          <xm:sqref>B24:B25 B39:B52 B14:B21 B1 B73:B74 B31 B88 B76:B81 B90:B99 B103:B113 B61:B64 B33:B37 B116 B139:B140 B142:B1048576 B66 B69:B71 B84:B86 B4:B12</xm:sqref>
        </x14:dataValidation>
        <x14:dataValidation type="list" allowBlank="1" showInputMessage="1" showErrorMessage="1" xr:uid="{82D91EA3-54E9-6147-8A15-6E1473B475AF}">
          <x14:formula1>
            <xm:f>'Title Lists'!$J$2:$J$4</xm:f>
          </x14:formula1>
          <xm:sqref>C116 C139:C140 C142:C1048576 C1:C113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20e30d4e9bb08fd08cde126d5a8214c5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1e4dae1d9d17e89866f720decb35dab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D0603A61-1A69-4C7C-B3D3-13608CDE4145}"/>
</file>

<file path=customXml/itemProps2.xml><?xml version="1.0" encoding="utf-8"?>
<ds:datastoreItem xmlns:ds="http://schemas.openxmlformats.org/officeDocument/2006/customXml" ds:itemID="{2A1ECC59-B17A-4BF1-B59C-053E4A5326D4}"/>
</file>

<file path=customXml/itemProps3.xml><?xml version="1.0" encoding="utf-8"?>
<ds:datastoreItem xmlns:ds="http://schemas.openxmlformats.org/officeDocument/2006/customXml" ds:itemID="{618A6601-69D2-4EB4-BACC-47DBC601CD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Dashboard</vt:lpstr>
      <vt:lpstr>Title Lists</vt:lpstr>
      <vt:lpstr>O and M 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Helal Uddin</dc:creator>
  <cp:lastModifiedBy>Microsoft Office User</cp:lastModifiedBy>
  <dcterms:created xsi:type="dcterms:W3CDTF">2018-04-27T05:12:51Z</dcterms:created>
  <dcterms:modified xsi:type="dcterms:W3CDTF">2020-09-19T14:47:59Z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