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njaminbatinge/Documents/Liberia/Annexes_2020_08_05/"/>
    </mc:Choice>
  </mc:AlternateContent>
  <xr:revisionPtr revIDLastSave="0" documentId="13_ncr:1_{A6ADEEE4-0C7B-014D-8BC2-C48A65C00935}" xr6:coauthVersionLast="45" xr6:coauthVersionMax="45" xr10:uidLastSave="{00000000-0000-0000-0000-000000000000}"/>
  <bookViews>
    <workbookView xWindow="7300" yWindow="1820" windowWidth="27680" windowHeight="19220" activeTab="1" xr2:uid="{00000000-000D-0000-FFFF-FFFF00000000}"/>
  </bookViews>
  <sheets>
    <sheet name="Sub" sheetId="5" r:id="rId1"/>
    <sheet name="Financial Model  " sheetId="3" r:id="rId2"/>
    <sheet name="FinMod  with projected O&amp;M" sheetId="6" r:id="rId3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9" i="6" l="1"/>
  <c r="N29" i="6" s="1"/>
  <c r="C29" i="6"/>
  <c r="E28" i="6"/>
  <c r="C28" i="6"/>
  <c r="O27" i="6"/>
  <c r="P27" i="6" s="1"/>
  <c r="K27" i="6"/>
  <c r="L27" i="6" s="1"/>
  <c r="F27" i="6"/>
  <c r="C27" i="6"/>
  <c r="G26" i="6"/>
  <c r="C26" i="6"/>
  <c r="P22" i="6"/>
  <c r="N22" i="6"/>
  <c r="L22" i="6"/>
  <c r="J22" i="6"/>
  <c r="G22" i="6"/>
  <c r="F22" i="6"/>
  <c r="E22" i="6"/>
  <c r="D22" i="6"/>
  <c r="P21" i="6"/>
  <c r="N21" i="6"/>
  <c r="L21" i="6"/>
  <c r="J21" i="6"/>
  <c r="G21" i="6"/>
  <c r="F21" i="6"/>
  <c r="E21" i="6"/>
  <c r="D21" i="6"/>
  <c r="P20" i="6"/>
  <c r="N20" i="6"/>
  <c r="L20" i="6"/>
  <c r="J20" i="6"/>
  <c r="G20" i="6"/>
  <c r="F20" i="6"/>
  <c r="E20" i="6"/>
  <c r="D20" i="6"/>
  <c r="P19" i="6"/>
  <c r="N19" i="6"/>
  <c r="L19" i="6"/>
  <c r="J19" i="6"/>
  <c r="G19" i="6"/>
  <c r="F19" i="6"/>
  <c r="E19" i="6"/>
  <c r="D19" i="6"/>
  <c r="P18" i="6"/>
  <c r="N18" i="6"/>
  <c r="L18" i="6"/>
  <c r="J18" i="6"/>
  <c r="G18" i="6"/>
  <c r="F18" i="6"/>
  <c r="E18" i="6"/>
  <c r="D18" i="6"/>
  <c r="P17" i="6"/>
  <c r="N17" i="6"/>
  <c r="L17" i="6"/>
  <c r="J17" i="6"/>
  <c r="G17" i="6"/>
  <c r="F17" i="6"/>
  <c r="E17" i="6"/>
  <c r="D17" i="6"/>
  <c r="P16" i="6"/>
  <c r="N16" i="6"/>
  <c r="L16" i="6"/>
  <c r="J16" i="6"/>
  <c r="G16" i="6"/>
  <c r="F16" i="6"/>
  <c r="E16" i="6"/>
  <c r="D16" i="6"/>
  <c r="P15" i="6"/>
  <c r="N15" i="6"/>
  <c r="L15" i="6"/>
  <c r="J15" i="6"/>
  <c r="G15" i="6"/>
  <c r="F15" i="6"/>
  <c r="E15" i="6"/>
  <c r="D15" i="6"/>
  <c r="P14" i="6"/>
  <c r="N14" i="6"/>
  <c r="L14" i="6"/>
  <c r="J14" i="6"/>
  <c r="G14" i="6"/>
  <c r="F14" i="6"/>
  <c r="E14" i="6"/>
  <c r="D14" i="6"/>
  <c r="P13" i="6"/>
  <c r="N13" i="6"/>
  <c r="L13" i="6"/>
  <c r="J13" i="6"/>
  <c r="G13" i="6"/>
  <c r="F13" i="6"/>
  <c r="E13" i="6"/>
  <c r="D13" i="6"/>
  <c r="P12" i="6"/>
  <c r="N12" i="6"/>
  <c r="L12" i="6"/>
  <c r="J12" i="6"/>
  <c r="G12" i="6"/>
  <c r="F12" i="6"/>
  <c r="E12" i="6"/>
  <c r="D12" i="6"/>
  <c r="P11" i="6"/>
  <c r="N11" i="6"/>
  <c r="L11" i="6"/>
  <c r="J11" i="6"/>
  <c r="G11" i="6"/>
  <c r="F11" i="6"/>
  <c r="E11" i="6"/>
  <c r="D11" i="6"/>
  <c r="P10" i="6"/>
  <c r="N10" i="6"/>
  <c r="L10" i="6"/>
  <c r="J10" i="6"/>
  <c r="G10" i="6"/>
  <c r="F10" i="6"/>
  <c r="E10" i="6"/>
  <c r="D10" i="6"/>
  <c r="P9" i="6"/>
  <c r="N9" i="6"/>
  <c r="L9" i="6"/>
  <c r="J9" i="6"/>
  <c r="G9" i="6"/>
  <c r="F9" i="6"/>
  <c r="E9" i="6"/>
  <c r="D9" i="6"/>
  <c r="P8" i="6"/>
  <c r="N8" i="6"/>
  <c r="L8" i="6"/>
  <c r="J8" i="6"/>
  <c r="G8" i="6"/>
  <c r="F8" i="6"/>
  <c r="E8" i="6"/>
  <c r="D8" i="6"/>
  <c r="P7" i="6"/>
  <c r="N7" i="6"/>
  <c r="L7" i="6"/>
  <c r="J7" i="6"/>
  <c r="G7" i="6"/>
  <c r="F7" i="6"/>
  <c r="E7" i="6"/>
  <c r="D7" i="6"/>
  <c r="P6" i="6"/>
  <c r="N6" i="6"/>
  <c r="L6" i="6"/>
  <c r="J6" i="6"/>
  <c r="G6" i="6"/>
  <c r="F6" i="6"/>
  <c r="E6" i="6"/>
  <c r="D6" i="6"/>
  <c r="P5" i="6"/>
  <c r="N5" i="6"/>
  <c r="L5" i="6"/>
  <c r="J5" i="6"/>
  <c r="G5" i="6"/>
  <c r="F5" i="6"/>
  <c r="E5" i="6"/>
  <c r="D5" i="6"/>
  <c r="P4" i="6"/>
  <c r="N4" i="6"/>
  <c r="L4" i="6"/>
  <c r="J4" i="6"/>
  <c r="G4" i="6"/>
  <c r="F4" i="6"/>
  <c r="E4" i="6"/>
  <c r="D4" i="6"/>
  <c r="P3" i="6"/>
  <c r="O26" i="6" s="1"/>
  <c r="P26" i="6" s="1"/>
  <c r="N3" i="6"/>
  <c r="M28" i="6" s="1"/>
  <c r="N28" i="6" s="1"/>
  <c r="L3" i="6"/>
  <c r="K26" i="6" s="1"/>
  <c r="L26" i="6" s="1"/>
  <c r="G3" i="6"/>
  <c r="G29" i="6" s="1"/>
  <c r="F3" i="6"/>
  <c r="F26" i="6" s="1"/>
  <c r="E3" i="6"/>
  <c r="E27" i="6" s="1"/>
  <c r="D3" i="6"/>
  <c r="D28" i="6" s="1"/>
  <c r="D29" i="6" l="1"/>
  <c r="D26" i="6"/>
  <c r="M26" i="6"/>
  <c r="N26" i="6" s="1"/>
  <c r="G27" i="6"/>
  <c r="F28" i="6"/>
  <c r="K28" i="6"/>
  <c r="L28" i="6" s="1"/>
  <c r="O28" i="6"/>
  <c r="P28" i="6" s="1"/>
  <c r="E29" i="6"/>
  <c r="E26" i="6"/>
  <c r="D27" i="6"/>
  <c r="M27" i="6"/>
  <c r="N27" i="6" s="1"/>
  <c r="G28" i="6"/>
  <c r="F29" i="6"/>
  <c r="K29" i="6"/>
  <c r="L29" i="6" s="1"/>
  <c r="O29" i="6"/>
  <c r="P29" i="6" s="1"/>
  <c r="J3" i="6"/>
  <c r="I28" i="6" l="1"/>
  <c r="J28" i="6" s="1"/>
  <c r="I27" i="6"/>
  <c r="J27" i="6" s="1"/>
  <c r="I26" i="6"/>
  <c r="J26" i="6" s="1"/>
  <c r="I29" i="6"/>
  <c r="J29" i="6" s="1"/>
  <c r="J22" i="5" l="1"/>
  <c r="I22" i="5"/>
  <c r="H22" i="5"/>
  <c r="G22" i="5"/>
  <c r="F22" i="5"/>
  <c r="E22" i="5"/>
  <c r="D22" i="5"/>
  <c r="J21" i="5"/>
  <c r="I21" i="5"/>
  <c r="H21" i="5"/>
  <c r="G21" i="5"/>
  <c r="F21" i="5"/>
  <c r="E21" i="5"/>
  <c r="D21" i="5"/>
  <c r="J20" i="5"/>
  <c r="I20" i="5"/>
  <c r="H20" i="5"/>
  <c r="G20" i="5"/>
  <c r="F20" i="5"/>
  <c r="E20" i="5"/>
  <c r="D20" i="5"/>
  <c r="J19" i="5"/>
  <c r="I19" i="5"/>
  <c r="H19" i="5"/>
  <c r="G19" i="5"/>
  <c r="F19" i="5"/>
  <c r="E19" i="5"/>
  <c r="D19" i="5"/>
  <c r="J18" i="5"/>
  <c r="I18" i="5"/>
  <c r="H18" i="5"/>
  <c r="G18" i="5"/>
  <c r="F18" i="5"/>
  <c r="E18" i="5"/>
  <c r="D18" i="5"/>
  <c r="J17" i="5"/>
  <c r="I17" i="5"/>
  <c r="H17" i="5"/>
  <c r="G17" i="5"/>
  <c r="F17" i="5"/>
  <c r="E17" i="5"/>
  <c r="D17" i="5"/>
  <c r="J16" i="5"/>
  <c r="I16" i="5"/>
  <c r="H16" i="5"/>
  <c r="G16" i="5"/>
  <c r="F16" i="5"/>
  <c r="E16" i="5"/>
  <c r="D16" i="5"/>
  <c r="J15" i="5"/>
  <c r="I15" i="5"/>
  <c r="H15" i="5"/>
  <c r="G15" i="5"/>
  <c r="F15" i="5"/>
  <c r="E15" i="5"/>
  <c r="D15" i="5"/>
  <c r="J14" i="5"/>
  <c r="I14" i="5"/>
  <c r="H14" i="5"/>
  <c r="G14" i="5"/>
  <c r="F14" i="5"/>
  <c r="E14" i="5"/>
  <c r="D14" i="5"/>
  <c r="J13" i="5"/>
  <c r="I13" i="5"/>
  <c r="H13" i="5"/>
  <c r="G13" i="5"/>
  <c r="F13" i="5"/>
  <c r="E13" i="5"/>
  <c r="D13" i="5"/>
  <c r="J12" i="5"/>
  <c r="I12" i="5"/>
  <c r="H12" i="5"/>
  <c r="G12" i="5"/>
  <c r="F12" i="5"/>
  <c r="E12" i="5"/>
  <c r="D12" i="5"/>
  <c r="J11" i="5"/>
  <c r="I11" i="5"/>
  <c r="H11" i="5"/>
  <c r="G11" i="5"/>
  <c r="F11" i="5"/>
  <c r="E11" i="5"/>
  <c r="D11" i="5"/>
  <c r="J10" i="5"/>
  <c r="I10" i="5"/>
  <c r="H10" i="5"/>
  <c r="G10" i="5"/>
  <c r="F10" i="5"/>
  <c r="E10" i="5"/>
  <c r="D10" i="5"/>
  <c r="J9" i="5"/>
  <c r="I9" i="5"/>
  <c r="H9" i="5"/>
  <c r="G9" i="5"/>
  <c r="F9" i="5"/>
  <c r="E9" i="5"/>
  <c r="D9" i="5"/>
  <c r="J8" i="5"/>
  <c r="I8" i="5"/>
  <c r="H8" i="5"/>
  <c r="G8" i="5"/>
  <c r="F8" i="5"/>
  <c r="E8" i="5"/>
  <c r="D8" i="5"/>
  <c r="J7" i="5"/>
  <c r="I7" i="5"/>
  <c r="H7" i="5"/>
  <c r="G7" i="5"/>
  <c r="F7" i="5"/>
  <c r="E7" i="5"/>
  <c r="D7" i="5"/>
  <c r="J6" i="5"/>
  <c r="I6" i="5"/>
  <c r="H6" i="5"/>
  <c r="G6" i="5"/>
  <c r="F6" i="5"/>
  <c r="E6" i="5"/>
  <c r="D6" i="5"/>
  <c r="J5" i="5"/>
  <c r="I5" i="5"/>
  <c r="H5" i="5"/>
  <c r="G5" i="5"/>
  <c r="F5" i="5"/>
  <c r="E5" i="5"/>
  <c r="D5" i="5"/>
  <c r="J4" i="5"/>
  <c r="I4" i="5"/>
  <c r="H4" i="5"/>
  <c r="G4" i="5"/>
  <c r="F4" i="5"/>
  <c r="E4" i="5"/>
  <c r="D4" i="5"/>
  <c r="J3" i="5"/>
  <c r="I3" i="5"/>
  <c r="H3" i="5"/>
  <c r="G3" i="5"/>
  <c r="F3" i="5"/>
  <c r="E3" i="5"/>
  <c r="D3" i="5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C29" i="3"/>
  <c r="C28" i="3"/>
  <c r="C27" i="3"/>
  <c r="C26" i="3"/>
  <c r="P22" i="3"/>
  <c r="N22" i="3"/>
  <c r="L22" i="3"/>
  <c r="G22" i="3"/>
  <c r="F22" i="3"/>
  <c r="E22" i="3"/>
  <c r="D22" i="3"/>
  <c r="P21" i="3"/>
  <c r="N21" i="3"/>
  <c r="L21" i="3"/>
  <c r="G21" i="3"/>
  <c r="F21" i="3"/>
  <c r="E21" i="3"/>
  <c r="D21" i="3"/>
  <c r="P20" i="3"/>
  <c r="N20" i="3"/>
  <c r="L20" i="3"/>
  <c r="G20" i="3"/>
  <c r="F20" i="3"/>
  <c r="E20" i="3"/>
  <c r="D20" i="3"/>
  <c r="P19" i="3"/>
  <c r="N19" i="3"/>
  <c r="L19" i="3"/>
  <c r="G19" i="3"/>
  <c r="F19" i="3"/>
  <c r="E19" i="3"/>
  <c r="D19" i="3"/>
  <c r="P18" i="3"/>
  <c r="N18" i="3"/>
  <c r="L18" i="3"/>
  <c r="G18" i="3"/>
  <c r="F18" i="3"/>
  <c r="E18" i="3"/>
  <c r="D18" i="3"/>
  <c r="P17" i="3"/>
  <c r="N17" i="3"/>
  <c r="L17" i="3"/>
  <c r="G17" i="3"/>
  <c r="F17" i="3"/>
  <c r="E17" i="3"/>
  <c r="D17" i="3"/>
  <c r="P16" i="3"/>
  <c r="N16" i="3"/>
  <c r="L16" i="3"/>
  <c r="G16" i="3"/>
  <c r="F16" i="3"/>
  <c r="E16" i="3"/>
  <c r="D16" i="3"/>
  <c r="P15" i="3"/>
  <c r="N15" i="3"/>
  <c r="L15" i="3"/>
  <c r="G15" i="3"/>
  <c r="F15" i="3"/>
  <c r="E15" i="3"/>
  <c r="D15" i="3"/>
  <c r="P14" i="3"/>
  <c r="N14" i="3"/>
  <c r="L14" i="3"/>
  <c r="G14" i="3"/>
  <c r="F14" i="3"/>
  <c r="E14" i="3"/>
  <c r="D14" i="3"/>
  <c r="P13" i="3"/>
  <c r="N13" i="3"/>
  <c r="L13" i="3"/>
  <c r="G13" i="3"/>
  <c r="F13" i="3"/>
  <c r="E13" i="3"/>
  <c r="D13" i="3"/>
  <c r="P12" i="3"/>
  <c r="N12" i="3"/>
  <c r="L12" i="3"/>
  <c r="G12" i="3"/>
  <c r="F12" i="3"/>
  <c r="E12" i="3"/>
  <c r="D12" i="3"/>
  <c r="P11" i="3"/>
  <c r="N11" i="3"/>
  <c r="L11" i="3"/>
  <c r="G11" i="3"/>
  <c r="F11" i="3"/>
  <c r="E11" i="3"/>
  <c r="D11" i="3"/>
  <c r="P10" i="3"/>
  <c r="N10" i="3"/>
  <c r="L10" i="3"/>
  <c r="G10" i="3"/>
  <c r="F10" i="3"/>
  <c r="E10" i="3"/>
  <c r="D10" i="3"/>
  <c r="P9" i="3"/>
  <c r="N9" i="3"/>
  <c r="L9" i="3"/>
  <c r="G9" i="3"/>
  <c r="F9" i="3"/>
  <c r="E9" i="3"/>
  <c r="D9" i="3"/>
  <c r="P8" i="3"/>
  <c r="N8" i="3"/>
  <c r="L8" i="3"/>
  <c r="G8" i="3"/>
  <c r="F8" i="3"/>
  <c r="E8" i="3"/>
  <c r="D8" i="3"/>
  <c r="P7" i="3"/>
  <c r="N7" i="3"/>
  <c r="L7" i="3"/>
  <c r="G7" i="3"/>
  <c r="F7" i="3"/>
  <c r="E7" i="3"/>
  <c r="D7" i="3"/>
  <c r="P6" i="3"/>
  <c r="N6" i="3"/>
  <c r="L6" i="3"/>
  <c r="G6" i="3"/>
  <c r="F6" i="3"/>
  <c r="E6" i="3"/>
  <c r="D6" i="3"/>
  <c r="P5" i="3"/>
  <c r="N5" i="3"/>
  <c r="L5" i="3"/>
  <c r="G5" i="3"/>
  <c r="F5" i="3"/>
  <c r="E5" i="3"/>
  <c r="D5" i="3"/>
  <c r="P4" i="3"/>
  <c r="N4" i="3"/>
  <c r="L4" i="3"/>
  <c r="G4" i="3"/>
  <c r="F4" i="3"/>
  <c r="E4" i="3"/>
  <c r="D4" i="3"/>
  <c r="P3" i="3"/>
  <c r="N3" i="3"/>
  <c r="L3" i="3"/>
  <c r="G3" i="3"/>
  <c r="F3" i="3"/>
  <c r="E3" i="3"/>
  <c r="D3" i="3"/>
  <c r="J3" i="3" s="1"/>
  <c r="I28" i="3" l="1"/>
  <c r="J28" i="3" s="1"/>
  <c r="F27" i="3"/>
  <c r="E29" i="3"/>
  <c r="D28" i="3"/>
  <c r="O26" i="3"/>
  <c r="P26" i="3" s="1"/>
  <c r="G28" i="3"/>
  <c r="K29" i="3"/>
  <c r="L29" i="3" s="1"/>
  <c r="D29" i="3"/>
  <c r="M26" i="3"/>
  <c r="N26" i="3" s="1"/>
  <c r="K28" i="3"/>
  <c r="L28" i="3" s="1"/>
  <c r="E26" i="3"/>
  <c r="O27" i="3"/>
  <c r="P27" i="3" s="1"/>
  <c r="M29" i="3"/>
  <c r="N29" i="3" s="1"/>
  <c r="F26" i="3"/>
  <c r="I27" i="3"/>
  <c r="J27" i="3" s="1"/>
  <c r="G26" i="3"/>
  <c r="I26" i="3"/>
  <c r="D27" i="3"/>
  <c r="K27" i="3"/>
  <c r="L27" i="3" s="1"/>
  <c r="E28" i="3"/>
  <c r="M28" i="3"/>
  <c r="N28" i="3" s="1"/>
  <c r="F29" i="3"/>
  <c r="O29" i="3"/>
  <c r="P29" i="3" s="1"/>
  <c r="G27" i="3"/>
  <c r="D26" i="3"/>
  <c r="K26" i="3"/>
  <c r="L26" i="3" s="1"/>
  <c r="E27" i="3"/>
  <c r="M27" i="3"/>
  <c r="N27" i="3" s="1"/>
  <c r="F28" i="3"/>
  <c r="O28" i="3"/>
  <c r="P28" i="3" s="1"/>
  <c r="G29" i="3"/>
  <c r="I29" i="3"/>
  <c r="J29" i="3" s="1"/>
  <c r="J26" i="3" l="1"/>
</calcChain>
</file>

<file path=xl/sharedStrings.xml><?xml version="1.0" encoding="utf-8"?>
<sst xmlns="http://schemas.openxmlformats.org/spreadsheetml/2006/main" count="31" uniqueCount="16">
  <si>
    <t>Year</t>
  </si>
  <si>
    <t>25%%</t>
  </si>
  <si>
    <t>50%%</t>
  </si>
  <si>
    <t>75%%</t>
  </si>
  <si>
    <t>Modelled annual cost of climate hazards</t>
  </si>
  <si>
    <t>Capital cost for each period</t>
  </si>
  <si>
    <t>Present value of projected annual climate cost at discounted rates</t>
  </si>
  <si>
    <t>NPV - 3,5%</t>
  </si>
  <si>
    <t>NPV - 5%</t>
  </si>
  <si>
    <t>NPV - 10%</t>
  </si>
  <si>
    <t>NPV - 15%</t>
  </si>
  <si>
    <t>PV - 3,5%</t>
  </si>
  <si>
    <t>PV - 10%</t>
  </si>
  <si>
    <t>PV - 15%</t>
  </si>
  <si>
    <t>Years</t>
  </si>
  <si>
    <t>PV - 5%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</si>
</sst>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409]#,##0"/>
    <numFmt numFmtId="165" formatCode="0.0%"/>
    <numFmt numFmtId="166" formatCode="[$$-45C]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3" borderId="0" xfId="0" applyFont="1" applyFill="1" applyAlignment="1">
      <alignment wrapText="1"/>
    </xf>
    <xf numFmtId="164" fontId="0" fillId="0" borderId="0" xfId="0" applyNumberFormat="1"/>
    <xf numFmtId="166" fontId="0" fillId="0" borderId="0" xfId="0" applyNumberFormat="1"/>
    <xf numFmtId="166" fontId="1" fillId="0" borderId="0" xfId="0" applyNumberFormat="1" applyFont="1"/>
    <xf numFmtId="0" fontId="5" fillId="3" borderId="0" xfId="0" applyFont="1" applyFill="1" applyAlignment="1">
      <alignment wrapText="1"/>
    </xf>
    <xf numFmtId="165" fontId="3" fillId="3" borderId="0" xfId="0" applyNumberFormat="1" applyFont="1" applyFill="1" applyAlignment="1">
      <alignment horizontal="center"/>
    </xf>
    <xf numFmtId="9" fontId="3" fillId="3" borderId="0" xfId="0" applyNumberFormat="1" applyFont="1" applyFill="1" applyAlignment="1">
      <alignment horizontal="center"/>
    </xf>
    <xf numFmtId="10" fontId="0" fillId="0" borderId="0" xfId="0" applyNumberFormat="1" applyFill="1"/>
    <xf numFmtId="164" fontId="0" fillId="0" borderId="0" xfId="0" applyNumberFormat="1" applyFill="1"/>
    <xf numFmtId="0" fontId="0" fillId="0" borderId="0" xfId="0" applyFill="1"/>
    <xf numFmtId="10" fontId="5" fillId="0" borderId="0" xfId="0" applyNumberFormat="1" applyFont="1" applyFill="1"/>
    <xf numFmtId="164" fontId="5" fillId="0" borderId="0" xfId="0" applyNumberFormat="1" applyFont="1" applyFill="1"/>
    <xf numFmtId="9" fontId="5" fillId="0" borderId="0" xfId="0" applyNumberFormat="1" applyFont="1" applyFill="1"/>
    <xf numFmtId="9" fontId="0" fillId="0" borderId="0" xfId="0" applyNumberFormat="1" applyFill="1"/>
    <xf numFmtId="9" fontId="4" fillId="0" borderId="0" xfId="0" applyNumberFormat="1" applyFont="1" applyFill="1"/>
    <xf numFmtId="166" fontId="5" fillId="0" borderId="0" xfId="0" applyNumberFormat="1" applyFont="1" applyFill="1"/>
    <xf numFmtId="9" fontId="3" fillId="0" borderId="0" xfId="0" applyNumberFormat="1" applyFont="1" applyFill="1"/>
    <xf numFmtId="0" fontId="2" fillId="0" borderId="0" xfId="0" applyFont="1" applyFill="1"/>
    <xf numFmtId="0" fontId="5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165" fontId="3" fillId="0" borderId="0" xfId="0" applyNumberFormat="1" applyFont="1" applyFill="1" applyAlignment="1">
      <alignment horizontal="center"/>
    </xf>
    <xf numFmtId="9" fontId="3" fillId="0" borderId="0" xfId="0" applyNumberFormat="1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4" fillId="0" borderId="0" xfId="0" applyFont="1"/>
    <xf numFmtId="9" fontId="5" fillId="3" borderId="0" xfId="0" applyNumberFormat="1" applyFont="1" applyFill="1" applyAlignment="1">
      <alignment horizontal="center"/>
    </xf>
    <xf numFmtId="164" fontId="4" fillId="0" borderId="0" xfId="0" applyNumberFormat="1" applyFont="1"/>
    <xf numFmtId="0" fontId="5" fillId="0" borderId="0" xfId="0" applyFont="1"/>
    <xf numFmtId="9" fontId="5" fillId="0" borderId="0" xfId="0" applyNumberFormat="1" applyFont="1"/>
    <xf numFmtId="165" fontId="5" fillId="0" borderId="0" xfId="0" applyNumberFormat="1" applyFont="1" applyFill="1"/>
    <xf numFmtId="0" fontId="5" fillId="2" borderId="0" xfId="0" applyFont="1" applyFill="1" applyAlignment="1">
      <alignment wrapText="1"/>
    </xf>
    <xf numFmtId="166" fontId="5" fillId="2" borderId="0" xfId="0" applyNumberFormat="1" applyFont="1" applyFill="1"/>
    <xf numFmtId="0" fontId="0" fillId="2" borderId="0" xfId="0" applyFill="1"/>
    <xf numFmtId="164" fontId="5" fillId="2" borderId="0" xfId="0" applyNumberFormat="1" applyFont="1" applyFill="1"/>
    <xf numFmtId="166" fontId="5" fillId="2" borderId="0" xfId="0" applyNumberFormat="1" applyFont="1" applyFill="1" applyAlignment="1">
      <alignment vertical="top"/>
    </xf>
    <xf numFmtId="166" fontId="6" fillId="2" borderId="0" xfId="0" applyNumberFormat="1" applyFont="1" applyFill="1" applyAlignment="1">
      <alignment vertical="top"/>
    </xf>
    <xf numFmtId="164" fontId="5" fillId="2" borderId="0" xfId="0" applyNumberFormat="1" applyFont="1" applyFill="1" applyAlignment="1">
      <alignment vertical="top"/>
    </xf>
    <xf numFmtId="0" fontId="5" fillId="4" borderId="0" xfId="0" applyFont="1" applyFill="1" applyAlignment="1">
      <alignment horizontal="center"/>
    </xf>
    <xf numFmtId="164" fontId="4" fillId="5" borderId="0" xfId="0" applyNumberFormat="1" applyFont="1" applyFill="1" applyAlignment="1">
      <alignment vertical="top"/>
    </xf>
    <xf numFmtId="0" fontId="5" fillId="4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workbookViewId="0">
      <selection activeCell="J3" sqref="J3"/>
    </sheetView>
  </sheetViews>
  <sheetFormatPr baseColWidth="10" defaultColWidth="14.6640625" defaultRowHeight="15" x14ac:dyDescent="0.2"/>
  <cols>
    <col min="3" max="3" width="20" customWidth="1"/>
  </cols>
  <sheetData>
    <row r="1" spans="1:10" ht="41.5" customHeight="1" x14ac:dyDescent="0.2">
      <c r="A1" s="3"/>
      <c r="B1" s="2"/>
      <c r="C1" s="22" t="s">
        <v>4</v>
      </c>
      <c r="D1" s="42" t="s">
        <v>6</v>
      </c>
      <c r="E1" s="42"/>
      <c r="F1" s="42"/>
      <c r="G1" s="42"/>
      <c r="H1" s="42"/>
      <c r="I1" s="42"/>
      <c r="J1" s="42"/>
    </row>
    <row r="2" spans="1:10" s="13" customFormat="1" ht="26.5" customHeight="1" x14ac:dyDescent="0.2">
      <c r="A2" s="23" t="s">
        <v>0</v>
      </c>
      <c r="B2" s="23" t="s">
        <v>14</v>
      </c>
      <c r="D2" s="24">
        <v>3.5000000000000003E-2</v>
      </c>
      <c r="E2" s="25">
        <v>0.05</v>
      </c>
      <c r="F2" s="25">
        <v>0.1</v>
      </c>
      <c r="G2" s="25">
        <v>0.15</v>
      </c>
      <c r="H2" s="25" t="s">
        <v>1</v>
      </c>
      <c r="I2" s="25" t="s">
        <v>2</v>
      </c>
      <c r="J2" s="25" t="s">
        <v>3</v>
      </c>
    </row>
    <row r="3" spans="1:10" x14ac:dyDescent="0.2">
      <c r="A3" s="2">
        <v>2021</v>
      </c>
      <c r="B3" s="2">
        <v>1</v>
      </c>
      <c r="C3" s="5">
        <v>6171000</v>
      </c>
      <c r="D3" s="5">
        <f>C3/(1+K2)^B3</f>
        <v>6171000</v>
      </c>
      <c r="E3" s="5">
        <f>C3/(1+M2)^B3</f>
        <v>6171000</v>
      </c>
      <c r="F3" s="5">
        <f>C3/(1+O2)^B3</f>
        <v>6171000</v>
      </c>
      <c r="G3" s="5">
        <f>C3/(1+Q2)^B3</f>
        <v>6171000</v>
      </c>
      <c r="H3" s="5">
        <f>C3/(1+S2)^B3</f>
        <v>6171000</v>
      </c>
      <c r="I3" s="5">
        <f>C3/(1+U2)^B3</f>
        <v>6171000</v>
      </c>
      <c r="J3" s="5">
        <f>C3/(1+W2)^B3</f>
        <v>6171000</v>
      </c>
    </row>
    <row r="4" spans="1:10" x14ac:dyDescent="0.2">
      <c r="A4" s="2">
        <v>2022</v>
      </c>
      <c r="B4" s="2">
        <v>2</v>
      </c>
      <c r="C4" s="6">
        <v>6554000</v>
      </c>
      <c r="D4" s="5">
        <f t="shared" ref="D4:D22" si="0">C4/(1+K3)^B4</f>
        <v>6554000</v>
      </c>
      <c r="E4" s="5">
        <f t="shared" ref="E4:E22" si="1">C4/(1+M3)^B4</f>
        <v>6554000</v>
      </c>
      <c r="F4" s="5">
        <f t="shared" ref="F4:F22" si="2">C4/(1+O3)^B4</f>
        <v>6554000</v>
      </c>
      <c r="G4" s="5">
        <f t="shared" ref="G4:G22" si="3">C4/(1+Q3)^B4</f>
        <v>6554000</v>
      </c>
      <c r="H4" s="5">
        <f t="shared" ref="H4:H22" si="4">C4/(1+S3)^B4</f>
        <v>6554000</v>
      </c>
      <c r="I4" s="5">
        <f t="shared" ref="I4:I22" si="5">C4/(1+U3)^B4</f>
        <v>6554000</v>
      </c>
      <c r="J4" s="5">
        <f t="shared" ref="J4:J22" si="6">C4/(1+W3)^B4</f>
        <v>6554000</v>
      </c>
    </row>
    <row r="5" spans="1:10" x14ac:dyDescent="0.2">
      <c r="A5" s="2">
        <v>2023</v>
      </c>
      <c r="B5" s="2">
        <v>3</v>
      </c>
      <c r="C5" s="6">
        <v>6957000</v>
      </c>
      <c r="D5" s="5">
        <f t="shared" si="0"/>
        <v>6957000</v>
      </c>
      <c r="E5" s="5">
        <f t="shared" si="1"/>
        <v>6957000</v>
      </c>
      <c r="F5" s="5">
        <f t="shared" si="2"/>
        <v>6957000</v>
      </c>
      <c r="G5" s="5">
        <f t="shared" si="3"/>
        <v>6957000</v>
      </c>
      <c r="H5" s="5">
        <f t="shared" si="4"/>
        <v>6957000</v>
      </c>
      <c r="I5" s="5">
        <f t="shared" si="5"/>
        <v>6957000</v>
      </c>
      <c r="J5" s="5">
        <f t="shared" si="6"/>
        <v>6957000</v>
      </c>
    </row>
    <row r="6" spans="1:10" x14ac:dyDescent="0.2">
      <c r="A6" s="2">
        <v>2024</v>
      </c>
      <c r="B6" s="2">
        <v>4</v>
      </c>
      <c r="C6" s="6">
        <v>7378000</v>
      </c>
      <c r="D6" s="5">
        <f t="shared" si="0"/>
        <v>7378000</v>
      </c>
      <c r="E6" s="5">
        <f t="shared" si="1"/>
        <v>7378000</v>
      </c>
      <c r="F6" s="5">
        <f t="shared" si="2"/>
        <v>7378000</v>
      </c>
      <c r="G6" s="5">
        <f t="shared" si="3"/>
        <v>7378000</v>
      </c>
      <c r="H6" s="5">
        <f t="shared" si="4"/>
        <v>7378000</v>
      </c>
      <c r="I6" s="5">
        <f t="shared" si="5"/>
        <v>7378000</v>
      </c>
      <c r="J6" s="5">
        <f t="shared" si="6"/>
        <v>7378000</v>
      </c>
    </row>
    <row r="7" spans="1:10" x14ac:dyDescent="0.2">
      <c r="A7" s="2">
        <v>2025</v>
      </c>
      <c r="B7" s="2">
        <v>5</v>
      </c>
      <c r="C7" s="6">
        <v>7820000</v>
      </c>
      <c r="D7" s="5">
        <f t="shared" si="0"/>
        <v>7820000</v>
      </c>
      <c r="E7" s="5">
        <f t="shared" si="1"/>
        <v>7820000</v>
      </c>
      <c r="F7" s="5">
        <f t="shared" si="2"/>
        <v>7820000</v>
      </c>
      <c r="G7" s="5">
        <f t="shared" si="3"/>
        <v>7820000</v>
      </c>
      <c r="H7" s="5">
        <f t="shared" si="4"/>
        <v>7820000</v>
      </c>
      <c r="I7" s="5">
        <f t="shared" si="5"/>
        <v>7820000</v>
      </c>
      <c r="J7" s="5">
        <f t="shared" si="6"/>
        <v>7820000</v>
      </c>
    </row>
    <row r="8" spans="1:10" x14ac:dyDescent="0.2">
      <c r="A8" s="2">
        <v>2026</v>
      </c>
      <c r="B8" s="2">
        <v>6</v>
      </c>
      <c r="C8" s="6">
        <v>8281000</v>
      </c>
      <c r="D8" s="5">
        <f t="shared" si="0"/>
        <v>8281000</v>
      </c>
      <c r="E8" s="5">
        <f t="shared" si="1"/>
        <v>8281000</v>
      </c>
      <c r="F8" s="5">
        <f t="shared" si="2"/>
        <v>8281000</v>
      </c>
      <c r="G8" s="5">
        <f t="shared" si="3"/>
        <v>8281000</v>
      </c>
      <c r="H8" s="5">
        <f t="shared" si="4"/>
        <v>8281000</v>
      </c>
      <c r="I8" s="5">
        <f t="shared" si="5"/>
        <v>8281000</v>
      </c>
      <c r="J8" s="5">
        <f t="shared" si="6"/>
        <v>8281000</v>
      </c>
    </row>
    <row r="9" spans="1:10" x14ac:dyDescent="0.2">
      <c r="A9" s="2">
        <v>2027</v>
      </c>
      <c r="B9" s="2">
        <v>7</v>
      </c>
      <c r="C9" s="6">
        <v>8764000</v>
      </c>
      <c r="D9" s="5">
        <f t="shared" si="0"/>
        <v>8764000</v>
      </c>
      <c r="E9" s="5">
        <f t="shared" si="1"/>
        <v>8764000</v>
      </c>
      <c r="F9" s="5">
        <f t="shared" si="2"/>
        <v>8764000</v>
      </c>
      <c r="G9" s="5">
        <f t="shared" si="3"/>
        <v>8764000</v>
      </c>
      <c r="H9" s="5">
        <f t="shared" si="4"/>
        <v>8764000</v>
      </c>
      <c r="I9" s="5">
        <f t="shared" si="5"/>
        <v>8764000</v>
      </c>
      <c r="J9" s="5">
        <f t="shared" si="6"/>
        <v>8764000</v>
      </c>
    </row>
    <row r="10" spans="1:10" x14ac:dyDescent="0.2">
      <c r="A10" s="2">
        <v>2028</v>
      </c>
      <c r="B10" s="2">
        <v>8</v>
      </c>
      <c r="C10" s="6">
        <v>9270000</v>
      </c>
      <c r="D10" s="5">
        <f t="shared" si="0"/>
        <v>9270000</v>
      </c>
      <c r="E10" s="5">
        <f t="shared" si="1"/>
        <v>9270000</v>
      </c>
      <c r="F10" s="5">
        <f t="shared" si="2"/>
        <v>9270000</v>
      </c>
      <c r="G10" s="5">
        <f t="shared" si="3"/>
        <v>9270000</v>
      </c>
      <c r="H10" s="5">
        <f t="shared" si="4"/>
        <v>9270000</v>
      </c>
      <c r="I10" s="5">
        <f t="shared" si="5"/>
        <v>9270000</v>
      </c>
      <c r="J10" s="5">
        <f t="shared" si="6"/>
        <v>9270000</v>
      </c>
    </row>
    <row r="11" spans="1:10" x14ac:dyDescent="0.2">
      <c r="A11" s="2">
        <v>2029</v>
      </c>
      <c r="B11" s="2">
        <v>9</v>
      </c>
      <c r="C11" s="6">
        <v>9798000</v>
      </c>
      <c r="D11" s="5">
        <f t="shared" si="0"/>
        <v>9798000</v>
      </c>
      <c r="E11" s="5">
        <f t="shared" si="1"/>
        <v>9798000</v>
      </c>
      <c r="F11" s="5">
        <f t="shared" si="2"/>
        <v>9798000</v>
      </c>
      <c r="G11" s="5">
        <f t="shared" si="3"/>
        <v>9798000</v>
      </c>
      <c r="H11" s="5">
        <f t="shared" si="4"/>
        <v>9798000</v>
      </c>
      <c r="I11" s="5">
        <f t="shared" si="5"/>
        <v>9798000</v>
      </c>
      <c r="J11" s="5">
        <f t="shared" si="6"/>
        <v>9798000</v>
      </c>
    </row>
    <row r="12" spans="1:10" x14ac:dyDescent="0.2">
      <c r="A12" s="2">
        <v>2030</v>
      </c>
      <c r="B12" s="2">
        <v>10</v>
      </c>
      <c r="C12" s="6">
        <v>10350000</v>
      </c>
      <c r="D12" s="5">
        <f t="shared" si="0"/>
        <v>10350000</v>
      </c>
      <c r="E12" s="5">
        <f t="shared" si="1"/>
        <v>10350000</v>
      </c>
      <c r="F12" s="5">
        <f t="shared" si="2"/>
        <v>10350000</v>
      </c>
      <c r="G12" s="5">
        <f t="shared" si="3"/>
        <v>10350000</v>
      </c>
      <c r="H12" s="5">
        <f t="shared" si="4"/>
        <v>10350000</v>
      </c>
      <c r="I12" s="5">
        <f t="shared" si="5"/>
        <v>10350000</v>
      </c>
      <c r="J12" s="5">
        <f t="shared" si="6"/>
        <v>10350000</v>
      </c>
    </row>
    <row r="13" spans="1:10" x14ac:dyDescent="0.2">
      <c r="A13" s="2">
        <v>2031</v>
      </c>
      <c r="B13" s="2">
        <v>11</v>
      </c>
      <c r="C13" s="6">
        <v>10926000</v>
      </c>
      <c r="D13" s="5">
        <f t="shared" si="0"/>
        <v>10926000</v>
      </c>
      <c r="E13" s="5">
        <f t="shared" si="1"/>
        <v>10926000</v>
      </c>
      <c r="F13" s="5">
        <f t="shared" si="2"/>
        <v>10926000</v>
      </c>
      <c r="G13" s="5">
        <f t="shared" si="3"/>
        <v>10926000</v>
      </c>
      <c r="H13" s="5">
        <f t="shared" si="4"/>
        <v>10926000</v>
      </c>
      <c r="I13" s="5">
        <f t="shared" si="5"/>
        <v>10926000</v>
      </c>
      <c r="J13" s="5">
        <f t="shared" si="6"/>
        <v>10926000</v>
      </c>
    </row>
    <row r="14" spans="1:10" x14ac:dyDescent="0.2">
      <c r="A14" s="2">
        <v>2032</v>
      </c>
      <c r="B14" s="2">
        <v>12</v>
      </c>
      <c r="C14" s="6">
        <v>11527000</v>
      </c>
      <c r="D14" s="5">
        <f t="shared" si="0"/>
        <v>11527000</v>
      </c>
      <c r="E14" s="5">
        <f t="shared" si="1"/>
        <v>11527000</v>
      </c>
      <c r="F14" s="5">
        <f t="shared" si="2"/>
        <v>11527000</v>
      </c>
      <c r="G14" s="5">
        <f t="shared" si="3"/>
        <v>11527000</v>
      </c>
      <c r="H14" s="5">
        <f t="shared" si="4"/>
        <v>11527000</v>
      </c>
      <c r="I14" s="5">
        <f t="shared" si="5"/>
        <v>11527000</v>
      </c>
      <c r="J14" s="5">
        <f t="shared" si="6"/>
        <v>11527000</v>
      </c>
    </row>
    <row r="15" spans="1:10" x14ac:dyDescent="0.2">
      <c r="A15" s="2">
        <v>2033</v>
      </c>
      <c r="B15" s="2">
        <v>13</v>
      </c>
      <c r="C15" s="6">
        <v>12155000</v>
      </c>
      <c r="D15" s="5">
        <f t="shared" si="0"/>
        <v>12155000</v>
      </c>
      <c r="E15" s="5">
        <f t="shared" si="1"/>
        <v>12155000</v>
      </c>
      <c r="F15" s="5">
        <f t="shared" si="2"/>
        <v>12155000</v>
      </c>
      <c r="G15" s="5">
        <f t="shared" si="3"/>
        <v>12155000</v>
      </c>
      <c r="H15" s="5">
        <f t="shared" si="4"/>
        <v>12155000</v>
      </c>
      <c r="I15" s="5">
        <f t="shared" si="5"/>
        <v>12155000</v>
      </c>
      <c r="J15" s="5">
        <f t="shared" si="6"/>
        <v>12155000</v>
      </c>
    </row>
    <row r="16" spans="1:10" x14ac:dyDescent="0.2">
      <c r="A16" s="2">
        <v>2034</v>
      </c>
      <c r="B16" s="2">
        <v>14</v>
      </c>
      <c r="C16" s="6">
        <v>12810000</v>
      </c>
      <c r="D16" s="5">
        <f t="shared" si="0"/>
        <v>12810000</v>
      </c>
      <c r="E16" s="5">
        <f t="shared" si="1"/>
        <v>12810000</v>
      </c>
      <c r="F16" s="5">
        <f t="shared" si="2"/>
        <v>12810000</v>
      </c>
      <c r="G16" s="5">
        <f t="shared" si="3"/>
        <v>12810000</v>
      </c>
      <c r="H16" s="5">
        <f t="shared" si="4"/>
        <v>12810000</v>
      </c>
      <c r="I16" s="5">
        <f t="shared" si="5"/>
        <v>12810000</v>
      </c>
      <c r="J16" s="5">
        <f t="shared" si="6"/>
        <v>12810000</v>
      </c>
    </row>
    <row r="17" spans="1:10" x14ac:dyDescent="0.2">
      <c r="A17" s="2">
        <v>2035</v>
      </c>
      <c r="B17" s="2">
        <v>15</v>
      </c>
      <c r="C17" s="6">
        <v>13493000</v>
      </c>
      <c r="D17" s="5">
        <f t="shared" si="0"/>
        <v>13493000</v>
      </c>
      <c r="E17" s="5">
        <f t="shared" si="1"/>
        <v>13493000</v>
      </c>
      <c r="F17" s="5">
        <f t="shared" si="2"/>
        <v>13493000</v>
      </c>
      <c r="G17" s="5">
        <f t="shared" si="3"/>
        <v>13493000</v>
      </c>
      <c r="H17" s="5">
        <f t="shared" si="4"/>
        <v>13493000</v>
      </c>
      <c r="I17" s="5">
        <f t="shared" si="5"/>
        <v>13493000</v>
      </c>
      <c r="J17" s="5">
        <f t="shared" si="6"/>
        <v>13493000</v>
      </c>
    </row>
    <row r="18" spans="1:10" x14ac:dyDescent="0.2">
      <c r="A18" s="2">
        <v>2036</v>
      </c>
      <c r="B18" s="2">
        <v>16</v>
      </c>
      <c r="C18" s="6">
        <v>14206000</v>
      </c>
      <c r="D18" s="5">
        <f t="shared" si="0"/>
        <v>14206000</v>
      </c>
      <c r="E18" s="5">
        <f t="shared" si="1"/>
        <v>14206000</v>
      </c>
      <c r="F18" s="5">
        <f t="shared" si="2"/>
        <v>14206000</v>
      </c>
      <c r="G18" s="5">
        <f t="shared" si="3"/>
        <v>14206000</v>
      </c>
      <c r="H18" s="5">
        <f t="shared" si="4"/>
        <v>14206000</v>
      </c>
      <c r="I18" s="5">
        <f t="shared" si="5"/>
        <v>14206000</v>
      </c>
      <c r="J18" s="5">
        <f t="shared" si="6"/>
        <v>14206000</v>
      </c>
    </row>
    <row r="19" spans="1:10" x14ac:dyDescent="0.2">
      <c r="A19" s="2">
        <v>2037</v>
      </c>
      <c r="B19" s="2">
        <v>17</v>
      </c>
      <c r="C19" s="6">
        <v>14948000</v>
      </c>
      <c r="D19" s="5">
        <f t="shared" si="0"/>
        <v>14948000</v>
      </c>
      <c r="E19" s="5">
        <f t="shared" si="1"/>
        <v>14948000</v>
      </c>
      <c r="F19" s="5">
        <f t="shared" si="2"/>
        <v>14948000</v>
      </c>
      <c r="G19" s="5">
        <f t="shared" si="3"/>
        <v>14948000</v>
      </c>
      <c r="H19" s="5">
        <f t="shared" si="4"/>
        <v>14948000</v>
      </c>
      <c r="I19" s="5">
        <f t="shared" si="5"/>
        <v>14948000</v>
      </c>
      <c r="J19" s="5">
        <f t="shared" si="6"/>
        <v>14948000</v>
      </c>
    </row>
    <row r="20" spans="1:10" x14ac:dyDescent="0.2">
      <c r="A20" s="2">
        <v>2038</v>
      </c>
      <c r="B20" s="2">
        <v>18</v>
      </c>
      <c r="C20" s="6">
        <v>15721000</v>
      </c>
      <c r="D20" s="5">
        <f t="shared" si="0"/>
        <v>15721000</v>
      </c>
      <c r="E20" s="5">
        <f t="shared" si="1"/>
        <v>15721000</v>
      </c>
      <c r="F20" s="5">
        <f t="shared" si="2"/>
        <v>15721000</v>
      </c>
      <c r="G20" s="5">
        <f t="shared" si="3"/>
        <v>15721000</v>
      </c>
      <c r="H20" s="5">
        <f t="shared" si="4"/>
        <v>15721000</v>
      </c>
      <c r="I20" s="5">
        <f t="shared" si="5"/>
        <v>15721000</v>
      </c>
      <c r="J20" s="5">
        <f t="shared" si="6"/>
        <v>15721000</v>
      </c>
    </row>
    <row r="21" spans="1:10" x14ac:dyDescent="0.2">
      <c r="A21" s="2">
        <v>2039</v>
      </c>
      <c r="B21" s="2">
        <v>19</v>
      </c>
      <c r="C21" s="6">
        <v>16526000</v>
      </c>
      <c r="D21" s="5">
        <f t="shared" si="0"/>
        <v>16526000</v>
      </c>
      <c r="E21" s="5">
        <f t="shared" si="1"/>
        <v>16526000</v>
      </c>
      <c r="F21" s="5">
        <f t="shared" si="2"/>
        <v>16526000</v>
      </c>
      <c r="G21" s="5">
        <f t="shared" si="3"/>
        <v>16526000</v>
      </c>
      <c r="H21" s="5">
        <f t="shared" si="4"/>
        <v>16526000</v>
      </c>
      <c r="I21" s="5">
        <f t="shared" si="5"/>
        <v>16526000</v>
      </c>
      <c r="J21" s="5">
        <f t="shared" si="6"/>
        <v>16526000</v>
      </c>
    </row>
    <row r="22" spans="1:10" x14ac:dyDescent="0.2">
      <c r="A22" s="2">
        <v>2040</v>
      </c>
      <c r="B22" s="2">
        <v>20</v>
      </c>
      <c r="C22" s="7">
        <v>17364000</v>
      </c>
      <c r="D22" s="5">
        <f t="shared" si="0"/>
        <v>17364000</v>
      </c>
      <c r="E22" s="5">
        <f t="shared" si="1"/>
        <v>17364000</v>
      </c>
      <c r="F22" s="5">
        <f t="shared" si="2"/>
        <v>17364000</v>
      </c>
      <c r="G22" s="5">
        <f t="shared" si="3"/>
        <v>17364000</v>
      </c>
      <c r="H22" s="5">
        <f t="shared" si="4"/>
        <v>17364000</v>
      </c>
      <c r="I22" s="5">
        <f t="shared" si="5"/>
        <v>17364000</v>
      </c>
      <c r="J22" s="5">
        <f t="shared" si="6"/>
        <v>17364000</v>
      </c>
    </row>
    <row r="23" spans="1:10" x14ac:dyDescent="0.2">
      <c r="A23" s="2"/>
      <c r="B23" s="2"/>
    </row>
  </sheetData>
  <mergeCells count="1">
    <mergeCell ref="D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tabSelected="1" zoomScale="82" zoomScaleNormal="82" workbookViewId="0">
      <selection activeCell="J42" sqref="J42"/>
    </sheetView>
  </sheetViews>
  <sheetFormatPr baseColWidth="10" defaultColWidth="14.6640625" defaultRowHeight="15" x14ac:dyDescent="0.2"/>
  <cols>
    <col min="3" max="3" width="18.1640625" customWidth="1"/>
    <col min="4" max="4" width="20.83203125" customWidth="1"/>
    <col min="8" max="8" width="26.6640625" style="27" customWidth="1"/>
    <col min="9" max="16" width="14.6640625" style="13"/>
  </cols>
  <sheetData>
    <row r="1" spans="1:16" ht="46" x14ac:dyDescent="0.2">
      <c r="A1" s="3"/>
      <c r="B1" s="2"/>
      <c r="C1" s="8" t="s">
        <v>4</v>
      </c>
      <c r="D1" s="42" t="s">
        <v>6</v>
      </c>
      <c r="E1" s="42"/>
      <c r="F1" s="42"/>
      <c r="G1" s="42"/>
      <c r="H1" s="26"/>
      <c r="I1" s="43"/>
      <c r="J1" s="43"/>
      <c r="K1" s="43"/>
      <c r="L1" s="43"/>
      <c r="M1" s="43"/>
      <c r="N1" s="43"/>
      <c r="O1" s="43"/>
      <c r="P1" s="43"/>
    </row>
    <row r="2" spans="1:16" ht="16" x14ac:dyDescent="0.2">
      <c r="A2" s="4" t="s">
        <v>0</v>
      </c>
      <c r="B2" s="4"/>
      <c r="D2" s="9">
        <v>3.5000000000000003E-2</v>
      </c>
      <c r="E2" s="10">
        <v>0.05</v>
      </c>
      <c r="F2" s="10">
        <v>0.1</v>
      </c>
      <c r="G2" s="10">
        <v>0.15</v>
      </c>
      <c r="H2" s="28"/>
      <c r="I2" s="32">
        <v>3.5000000000000003E-2</v>
      </c>
      <c r="J2" s="15"/>
      <c r="K2" s="16">
        <v>0.05</v>
      </c>
      <c r="L2" s="15"/>
      <c r="M2" s="16">
        <v>0.1</v>
      </c>
      <c r="N2" s="15"/>
      <c r="O2" s="16">
        <v>0.15</v>
      </c>
      <c r="P2" s="15"/>
    </row>
    <row r="3" spans="1:16" x14ac:dyDescent="0.2">
      <c r="A3" s="2">
        <v>2021</v>
      </c>
      <c r="B3" s="2">
        <v>1</v>
      </c>
      <c r="C3" s="5">
        <v>6171000</v>
      </c>
      <c r="D3" s="5">
        <f t="shared" ref="D3:D22" si="0">C3/(1+I2)^B3</f>
        <v>5962318.8405797109</v>
      </c>
      <c r="E3" s="5">
        <f t="shared" ref="E3:E22" si="1">C3/(1+K2)^B3</f>
        <v>5877142.8571428573</v>
      </c>
      <c r="F3" s="5">
        <f t="shared" ref="F3:F22" si="2">C3/(1+M2)^B3</f>
        <v>5610000</v>
      </c>
      <c r="G3" s="5">
        <f t="shared" ref="G3:G22" si="3">C3/(1+O2)^B3</f>
        <v>5366086.9565217393</v>
      </c>
      <c r="H3" s="29"/>
      <c r="I3" s="14">
        <v>3.5000000000000003E-2</v>
      </c>
      <c r="J3" s="12">
        <f>PRODUCT(D3*I3)</f>
        <v>208681.15942028991</v>
      </c>
      <c r="K3" s="17">
        <v>0.05</v>
      </c>
      <c r="L3" s="12">
        <f t="shared" ref="L3:L22" si="4">PRODUCT(C3*K3)</f>
        <v>308550</v>
      </c>
      <c r="M3" s="17">
        <v>0.1</v>
      </c>
      <c r="N3" s="12">
        <f t="shared" ref="N3:N22" si="5">PRODUCT(C3*M3)</f>
        <v>617100</v>
      </c>
      <c r="O3" s="18">
        <v>0.15</v>
      </c>
      <c r="P3" s="12">
        <f t="shared" ref="P3:P22" si="6">PRODUCT(C3*O3)</f>
        <v>925650</v>
      </c>
    </row>
    <row r="4" spans="1:16" x14ac:dyDescent="0.2">
      <c r="A4" s="2">
        <v>2022</v>
      </c>
      <c r="B4" s="2">
        <v>2</v>
      </c>
      <c r="C4" s="6">
        <v>6554000</v>
      </c>
      <c r="D4" s="5">
        <f t="shared" si="0"/>
        <v>6118229.1302014058</v>
      </c>
      <c r="E4" s="5">
        <f t="shared" si="1"/>
        <v>5944671.2018140592</v>
      </c>
      <c r="F4" s="5">
        <f t="shared" si="2"/>
        <v>5416528.9256198341</v>
      </c>
      <c r="G4" s="5">
        <f t="shared" si="3"/>
        <v>4955765.595463139</v>
      </c>
      <c r="H4" s="29"/>
      <c r="I4" s="14">
        <v>3.5000000000000003E-2</v>
      </c>
      <c r="J4" s="12">
        <f t="shared" ref="J4:J22" si="7">PRODUCT(C4*I4)</f>
        <v>229390.00000000003</v>
      </c>
      <c r="K4" s="17">
        <v>0.05</v>
      </c>
      <c r="L4" s="12">
        <f t="shared" si="4"/>
        <v>327700</v>
      </c>
      <c r="M4" s="17">
        <v>0.1</v>
      </c>
      <c r="N4" s="12">
        <f t="shared" si="5"/>
        <v>655400</v>
      </c>
      <c r="O4" s="18">
        <v>0.15</v>
      </c>
      <c r="P4" s="12">
        <f t="shared" si="6"/>
        <v>983100</v>
      </c>
    </row>
    <row r="5" spans="1:16" x14ac:dyDescent="0.2">
      <c r="A5" s="2">
        <v>2023</v>
      </c>
      <c r="B5" s="2">
        <v>3</v>
      </c>
      <c r="C5" s="6">
        <v>6957000</v>
      </c>
      <c r="D5" s="5">
        <f t="shared" si="0"/>
        <v>6274815.4033324318</v>
      </c>
      <c r="E5" s="5">
        <f t="shared" si="1"/>
        <v>6009718.1729834788</v>
      </c>
      <c r="F5" s="5">
        <f t="shared" si="2"/>
        <v>5226897.069872275</v>
      </c>
      <c r="G5" s="5">
        <f t="shared" si="3"/>
        <v>4574340.4290293427</v>
      </c>
      <c r="H5" s="29"/>
      <c r="I5" s="14">
        <v>3.5000000000000003E-2</v>
      </c>
      <c r="J5" s="12">
        <f t="shared" si="7"/>
        <v>243495.00000000003</v>
      </c>
      <c r="K5" s="17">
        <v>0.05</v>
      </c>
      <c r="L5" s="12">
        <f t="shared" si="4"/>
        <v>347850</v>
      </c>
      <c r="M5" s="17">
        <v>0.1</v>
      </c>
      <c r="N5" s="12">
        <f t="shared" si="5"/>
        <v>695700</v>
      </c>
      <c r="O5" s="18">
        <v>0.15</v>
      </c>
      <c r="P5" s="12">
        <f t="shared" si="6"/>
        <v>1043550</v>
      </c>
    </row>
    <row r="6" spans="1:16" x14ac:dyDescent="0.2">
      <c r="A6" s="2">
        <v>2024</v>
      </c>
      <c r="B6" s="2">
        <v>4</v>
      </c>
      <c r="C6" s="6">
        <v>7378000</v>
      </c>
      <c r="D6" s="5">
        <f t="shared" si="0"/>
        <v>6429500.7559600668</v>
      </c>
      <c r="E6" s="5">
        <f t="shared" si="1"/>
        <v>6069898.8590145055</v>
      </c>
      <c r="F6" s="5">
        <f t="shared" si="2"/>
        <v>5039273.2736834902</v>
      </c>
      <c r="G6" s="5">
        <f t="shared" si="3"/>
        <v>4218395.4459854001</v>
      </c>
      <c r="H6" s="29"/>
      <c r="I6" s="14">
        <v>3.5000000000000003E-2</v>
      </c>
      <c r="J6" s="12">
        <f t="shared" si="7"/>
        <v>258230.00000000003</v>
      </c>
      <c r="K6" s="17">
        <v>0.05</v>
      </c>
      <c r="L6" s="12">
        <f t="shared" si="4"/>
        <v>368900</v>
      </c>
      <c r="M6" s="17">
        <v>0.1</v>
      </c>
      <c r="N6" s="12">
        <f t="shared" si="5"/>
        <v>737800</v>
      </c>
      <c r="O6" s="18">
        <v>0.15</v>
      </c>
      <c r="P6" s="12">
        <f t="shared" si="6"/>
        <v>1106700</v>
      </c>
    </row>
    <row r="7" spans="1:16" x14ac:dyDescent="0.2">
      <c r="A7" s="2">
        <v>2025</v>
      </c>
      <c r="B7" s="2">
        <v>5</v>
      </c>
      <c r="C7" s="6">
        <v>7820000</v>
      </c>
      <c r="D7" s="5">
        <f t="shared" si="0"/>
        <v>6584230.1648336593</v>
      </c>
      <c r="E7" s="5">
        <f t="shared" si="1"/>
        <v>6127174.6217833487</v>
      </c>
      <c r="F7" s="5">
        <f t="shared" si="2"/>
        <v>4855604.7463225918</v>
      </c>
      <c r="G7" s="5">
        <f t="shared" si="3"/>
        <v>3887922.0700326269</v>
      </c>
      <c r="H7" s="29"/>
      <c r="I7" s="14">
        <v>3.5000000000000003E-2</v>
      </c>
      <c r="J7" s="12">
        <f t="shared" si="7"/>
        <v>273700</v>
      </c>
      <c r="K7" s="17">
        <v>0.05</v>
      </c>
      <c r="L7" s="12">
        <f t="shared" si="4"/>
        <v>391000</v>
      </c>
      <c r="M7" s="17">
        <v>0.1</v>
      </c>
      <c r="N7" s="12">
        <f t="shared" si="5"/>
        <v>782000</v>
      </c>
      <c r="O7" s="18">
        <v>0.15</v>
      </c>
      <c r="P7" s="12">
        <f t="shared" si="6"/>
        <v>1173000</v>
      </c>
    </row>
    <row r="8" spans="1:16" x14ac:dyDescent="0.2">
      <c r="A8" s="2">
        <v>2026</v>
      </c>
      <c r="B8" s="2">
        <v>6</v>
      </c>
      <c r="C8" s="6">
        <v>8281000</v>
      </c>
      <c r="D8" s="5">
        <f t="shared" si="0"/>
        <v>6736598.8355125012</v>
      </c>
      <c r="E8" s="5">
        <f t="shared" si="1"/>
        <v>6179409.6995479139</v>
      </c>
      <c r="F8" s="5">
        <f t="shared" si="2"/>
        <v>4674408.6147753289</v>
      </c>
      <c r="G8" s="5">
        <f t="shared" si="3"/>
        <v>3580104.8217435991</v>
      </c>
      <c r="H8" s="29"/>
      <c r="I8" s="14">
        <v>3.5000000000000003E-2</v>
      </c>
      <c r="J8" s="12">
        <f t="shared" si="7"/>
        <v>289835</v>
      </c>
      <c r="K8" s="17">
        <v>0.05</v>
      </c>
      <c r="L8" s="12">
        <f t="shared" si="4"/>
        <v>414050</v>
      </c>
      <c r="M8" s="17">
        <v>0.1</v>
      </c>
      <c r="N8" s="12">
        <f t="shared" si="5"/>
        <v>828100</v>
      </c>
      <c r="O8" s="18">
        <v>0.15</v>
      </c>
      <c r="P8" s="12">
        <f t="shared" si="6"/>
        <v>1242150</v>
      </c>
    </row>
    <row r="9" spans="1:16" x14ac:dyDescent="0.2">
      <c r="A9" s="2">
        <v>2027</v>
      </c>
      <c r="B9" s="2">
        <v>7</v>
      </c>
      <c r="C9" s="6">
        <v>8764000</v>
      </c>
      <c r="D9" s="5">
        <f t="shared" si="0"/>
        <v>6888424.7794329915</v>
      </c>
      <c r="E9" s="5">
        <f t="shared" si="1"/>
        <v>6228411.177260384</v>
      </c>
      <c r="F9" s="5">
        <f t="shared" si="2"/>
        <v>4497317.7481739111</v>
      </c>
      <c r="G9" s="5">
        <f t="shared" si="3"/>
        <v>3294712.2178859841</v>
      </c>
      <c r="H9" s="29"/>
      <c r="I9" s="14">
        <v>3.5000000000000003E-2</v>
      </c>
      <c r="J9" s="12">
        <f t="shared" si="7"/>
        <v>306740.00000000006</v>
      </c>
      <c r="K9" s="17">
        <v>0.05</v>
      </c>
      <c r="L9" s="12">
        <f t="shared" si="4"/>
        <v>438200</v>
      </c>
      <c r="M9" s="17">
        <v>0.1</v>
      </c>
      <c r="N9" s="12">
        <f t="shared" si="5"/>
        <v>876400</v>
      </c>
      <c r="O9" s="18">
        <v>0.15</v>
      </c>
      <c r="P9" s="12">
        <f t="shared" si="6"/>
        <v>1314600</v>
      </c>
    </row>
    <row r="10" spans="1:16" x14ac:dyDescent="0.2">
      <c r="A10" s="2">
        <v>2028</v>
      </c>
      <c r="B10" s="2">
        <v>8</v>
      </c>
      <c r="C10" s="6">
        <v>9270000</v>
      </c>
      <c r="D10" s="5">
        <f t="shared" si="0"/>
        <v>7039745.1261246428</v>
      </c>
      <c r="E10" s="5">
        <f t="shared" si="1"/>
        <v>6274300.8860059297</v>
      </c>
      <c r="F10" s="5">
        <f t="shared" si="2"/>
        <v>4324523.4145442266</v>
      </c>
      <c r="G10" s="5">
        <f t="shared" si="3"/>
        <v>3030379.4435539735</v>
      </c>
      <c r="H10" s="29"/>
      <c r="I10" s="14">
        <v>3.5000000000000003E-2</v>
      </c>
      <c r="J10" s="12">
        <f t="shared" si="7"/>
        <v>324450.00000000006</v>
      </c>
      <c r="K10" s="17">
        <v>0.05</v>
      </c>
      <c r="L10" s="12">
        <f t="shared" si="4"/>
        <v>463500</v>
      </c>
      <c r="M10" s="17">
        <v>0.1</v>
      </c>
      <c r="N10" s="12">
        <f t="shared" si="5"/>
        <v>927000</v>
      </c>
      <c r="O10" s="18">
        <v>0.15</v>
      </c>
      <c r="P10" s="12">
        <f t="shared" si="6"/>
        <v>1390500</v>
      </c>
    </row>
    <row r="11" spans="1:16" x14ac:dyDescent="0.2">
      <c r="A11" s="2">
        <v>2029</v>
      </c>
      <c r="B11" s="2">
        <v>9</v>
      </c>
      <c r="C11" s="6">
        <v>9798000</v>
      </c>
      <c r="D11" s="5">
        <f t="shared" si="0"/>
        <v>7189096.0655138399</v>
      </c>
      <c r="E11" s="5">
        <f t="shared" si="1"/>
        <v>6315878.1611019773</v>
      </c>
      <c r="F11" s="5">
        <f t="shared" si="2"/>
        <v>4155308.4648136045</v>
      </c>
      <c r="G11" s="5">
        <f t="shared" si="3"/>
        <v>2785203.1131693479</v>
      </c>
      <c r="H11" s="29"/>
      <c r="I11" s="14">
        <v>3.5000000000000003E-2</v>
      </c>
      <c r="J11" s="12">
        <f t="shared" si="7"/>
        <v>342930.00000000006</v>
      </c>
      <c r="K11" s="17">
        <v>0.05</v>
      </c>
      <c r="L11" s="12">
        <f t="shared" si="4"/>
        <v>489900</v>
      </c>
      <c r="M11" s="17">
        <v>0.1</v>
      </c>
      <c r="N11" s="12">
        <f t="shared" si="5"/>
        <v>979800</v>
      </c>
      <c r="O11" s="18">
        <v>0.15</v>
      </c>
      <c r="P11" s="12">
        <f t="shared" si="6"/>
        <v>1469700</v>
      </c>
    </row>
    <row r="12" spans="1:16" x14ac:dyDescent="0.2">
      <c r="A12" s="2">
        <v>2030</v>
      </c>
      <c r="B12" s="2">
        <v>10</v>
      </c>
      <c r="C12" s="6">
        <v>10350000</v>
      </c>
      <c r="D12" s="5">
        <f t="shared" si="0"/>
        <v>7337309.7218961418</v>
      </c>
      <c r="E12" s="5">
        <f t="shared" si="1"/>
        <v>6354002.174146859</v>
      </c>
      <c r="F12" s="5">
        <f t="shared" si="2"/>
        <v>3990373.0455956506</v>
      </c>
      <c r="G12" s="5">
        <f t="shared" si="3"/>
        <v>2558361.7083613118</v>
      </c>
      <c r="H12" s="29"/>
      <c r="I12" s="14">
        <v>3.5000000000000003E-2</v>
      </c>
      <c r="J12" s="12">
        <f t="shared" si="7"/>
        <v>362250.00000000006</v>
      </c>
      <c r="K12" s="17">
        <v>0.05</v>
      </c>
      <c r="L12" s="12">
        <f t="shared" si="4"/>
        <v>517500</v>
      </c>
      <c r="M12" s="17">
        <v>0.1</v>
      </c>
      <c r="N12" s="12">
        <f t="shared" si="5"/>
        <v>1035000</v>
      </c>
      <c r="O12" s="18">
        <v>0.15</v>
      </c>
      <c r="P12" s="12">
        <f t="shared" si="6"/>
        <v>1552500</v>
      </c>
    </row>
    <row r="13" spans="1:16" x14ac:dyDescent="0.2">
      <c r="A13" s="2">
        <v>2031</v>
      </c>
      <c r="B13" s="2">
        <v>11</v>
      </c>
      <c r="C13" s="6">
        <v>10926000</v>
      </c>
      <c r="D13" s="5">
        <f t="shared" si="0"/>
        <v>7483716.868205769</v>
      </c>
      <c r="E13" s="5">
        <f t="shared" si="1"/>
        <v>6388205.912558415</v>
      </c>
      <c r="F13" s="5">
        <f t="shared" si="2"/>
        <v>3829496.345733691</v>
      </c>
      <c r="G13" s="5">
        <f t="shared" si="3"/>
        <v>2348469.6513804407</v>
      </c>
      <c r="H13" s="29"/>
      <c r="I13" s="14">
        <v>3.5000000000000003E-2</v>
      </c>
      <c r="J13" s="12">
        <f t="shared" si="7"/>
        <v>382410.00000000006</v>
      </c>
      <c r="K13" s="17">
        <v>0.05</v>
      </c>
      <c r="L13" s="12">
        <f t="shared" si="4"/>
        <v>546300</v>
      </c>
      <c r="M13" s="17">
        <v>0.1</v>
      </c>
      <c r="N13" s="12">
        <f t="shared" si="5"/>
        <v>1092600</v>
      </c>
      <c r="O13" s="18">
        <v>0.15</v>
      </c>
      <c r="P13" s="12">
        <f t="shared" si="6"/>
        <v>1638900</v>
      </c>
    </row>
    <row r="14" spans="1:16" x14ac:dyDescent="0.2">
      <c r="A14" s="2">
        <v>2032</v>
      </c>
      <c r="B14" s="2">
        <v>12</v>
      </c>
      <c r="C14" s="6">
        <v>11527000</v>
      </c>
      <c r="D14" s="5">
        <f t="shared" si="0"/>
        <v>7628376.0793787902</v>
      </c>
      <c r="E14" s="5">
        <f t="shared" si="1"/>
        <v>6418664.9193327287</v>
      </c>
      <c r="F14" s="5">
        <f t="shared" si="2"/>
        <v>3672857.4357472798</v>
      </c>
      <c r="G14" s="5">
        <f t="shared" si="3"/>
        <v>2154478.7202017</v>
      </c>
      <c r="H14" s="29"/>
      <c r="I14" s="14">
        <v>3.5000000000000003E-2</v>
      </c>
      <c r="J14" s="12">
        <f t="shared" si="7"/>
        <v>403445.00000000006</v>
      </c>
      <c r="K14" s="17">
        <v>0.05</v>
      </c>
      <c r="L14" s="12">
        <f t="shared" si="4"/>
        <v>576350</v>
      </c>
      <c r="M14" s="17">
        <v>0.1</v>
      </c>
      <c r="N14" s="12">
        <f t="shared" si="5"/>
        <v>1152700</v>
      </c>
      <c r="O14" s="18">
        <v>0.15</v>
      </c>
      <c r="P14" s="12">
        <f t="shared" si="6"/>
        <v>1729050</v>
      </c>
    </row>
    <row r="15" spans="1:16" x14ac:dyDescent="0.2">
      <c r="A15" s="2">
        <v>2033</v>
      </c>
      <c r="B15" s="2">
        <v>13</v>
      </c>
      <c r="C15" s="6">
        <v>12155000</v>
      </c>
      <c r="D15" s="5">
        <f t="shared" si="0"/>
        <v>7771957.4789414154</v>
      </c>
      <c r="E15" s="5">
        <f t="shared" si="1"/>
        <v>6446056.0170935569</v>
      </c>
      <c r="F15" s="5">
        <f t="shared" si="2"/>
        <v>3520870.5356994397</v>
      </c>
      <c r="G15" s="5">
        <f t="shared" si="3"/>
        <v>1975527.3134947186</v>
      </c>
      <c r="H15" s="29"/>
      <c r="I15" s="14">
        <v>3.5000000000000003E-2</v>
      </c>
      <c r="J15" s="12">
        <f t="shared" si="7"/>
        <v>425425.00000000006</v>
      </c>
      <c r="K15" s="17">
        <v>0.05</v>
      </c>
      <c r="L15" s="12">
        <f t="shared" si="4"/>
        <v>607750</v>
      </c>
      <c r="M15" s="17">
        <v>0.1</v>
      </c>
      <c r="N15" s="12">
        <f t="shared" si="5"/>
        <v>1215500</v>
      </c>
      <c r="O15" s="18">
        <v>0.15</v>
      </c>
      <c r="P15" s="12">
        <f t="shared" si="6"/>
        <v>1823250</v>
      </c>
    </row>
    <row r="16" spans="1:16" x14ac:dyDescent="0.2">
      <c r="A16" s="2">
        <v>2034</v>
      </c>
      <c r="B16" s="2">
        <v>14</v>
      </c>
      <c r="C16" s="6">
        <v>12810000</v>
      </c>
      <c r="D16" s="5">
        <f t="shared" si="0"/>
        <v>7913784.7334441813</v>
      </c>
      <c r="E16" s="5">
        <f t="shared" si="1"/>
        <v>6469920.4778725961</v>
      </c>
      <c r="F16" s="5">
        <f t="shared" si="2"/>
        <v>3373273.3676608815</v>
      </c>
      <c r="G16" s="5">
        <f t="shared" si="3"/>
        <v>1810420.1088024143</v>
      </c>
      <c r="H16" s="29"/>
      <c r="I16" s="14">
        <v>3.5000000000000003E-2</v>
      </c>
      <c r="J16" s="12">
        <f t="shared" si="7"/>
        <v>448350.00000000006</v>
      </c>
      <c r="K16" s="17">
        <v>0.05</v>
      </c>
      <c r="L16" s="12">
        <f t="shared" si="4"/>
        <v>640500</v>
      </c>
      <c r="M16" s="17">
        <v>0.1</v>
      </c>
      <c r="N16" s="12">
        <f t="shared" si="5"/>
        <v>1281000</v>
      </c>
      <c r="O16" s="18">
        <v>0.15</v>
      </c>
      <c r="P16" s="12">
        <f t="shared" si="6"/>
        <v>1921500</v>
      </c>
    </row>
    <row r="17" spans="1:16" x14ac:dyDescent="0.2">
      <c r="A17" s="2">
        <v>2035</v>
      </c>
      <c r="B17" s="2">
        <v>15</v>
      </c>
      <c r="C17" s="6">
        <v>13493000</v>
      </c>
      <c r="D17" s="5">
        <f t="shared" si="0"/>
        <v>8053845.1171044931</v>
      </c>
      <c r="E17" s="5">
        <f t="shared" si="1"/>
        <v>6490363.7045414606</v>
      </c>
      <c r="F17" s="5">
        <f t="shared" si="2"/>
        <v>3230116.9221381219</v>
      </c>
      <c r="G17" s="5">
        <f t="shared" si="3"/>
        <v>1658215.2888756054</v>
      </c>
      <c r="H17" s="29"/>
      <c r="I17" s="14">
        <v>3.5000000000000003E-2</v>
      </c>
      <c r="J17" s="12">
        <f t="shared" si="7"/>
        <v>472255.00000000006</v>
      </c>
      <c r="K17" s="17">
        <v>0.05</v>
      </c>
      <c r="L17" s="12">
        <f t="shared" si="4"/>
        <v>674650</v>
      </c>
      <c r="M17" s="17">
        <v>0.1</v>
      </c>
      <c r="N17" s="12">
        <f t="shared" si="5"/>
        <v>1349300</v>
      </c>
      <c r="O17" s="18">
        <v>0.15</v>
      </c>
      <c r="P17" s="12">
        <f t="shared" si="6"/>
        <v>2023950</v>
      </c>
    </row>
    <row r="18" spans="1:16" x14ac:dyDescent="0.2">
      <c r="A18" s="2">
        <v>2036</v>
      </c>
      <c r="B18" s="2">
        <v>16</v>
      </c>
      <c r="C18" s="6">
        <v>14206000</v>
      </c>
      <c r="D18" s="5">
        <f t="shared" si="0"/>
        <v>8192684.1818202715</v>
      </c>
      <c r="E18" s="5">
        <f t="shared" si="1"/>
        <v>6507932.2814098317</v>
      </c>
      <c r="F18" s="5">
        <f t="shared" si="2"/>
        <v>3091639.5030348501</v>
      </c>
      <c r="G18" s="5">
        <f t="shared" si="3"/>
        <v>1518120.9189800092</v>
      </c>
      <c r="H18" s="29"/>
      <c r="I18" s="14">
        <v>3.5000000000000003E-2</v>
      </c>
      <c r="J18" s="12">
        <f t="shared" si="7"/>
        <v>497210.00000000006</v>
      </c>
      <c r="K18" s="17">
        <v>0.05</v>
      </c>
      <c r="L18" s="12">
        <f t="shared" si="4"/>
        <v>710300</v>
      </c>
      <c r="M18" s="17">
        <v>0.1</v>
      </c>
      <c r="N18" s="12">
        <f t="shared" si="5"/>
        <v>1420600</v>
      </c>
      <c r="O18" s="18">
        <v>0.15</v>
      </c>
      <c r="P18" s="12">
        <f t="shared" si="6"/>
        <v>2130900</v>
      </c>
    </row>
    <row r="19" spans="1:16" x14ac:dyDescent="0.2">
      <c r="A19" s="2">
        <v>2037</v>
      </c>
      <c r="B19" s="2">
        <v>17</v>
      </c>
      <c r="C19" s="6">
        <v>14948000</v>
      </c>
      <c r="D19" s="5">
        <f t="shared" si="0"/>
        <v>8329082.0949880611</v>
      </c>
      <c r="E19" s="5">
        <f t="shared" si="1"/>
        <v>6521762.886407095</v>
      </c>
      <c r="F19" s="5">
        <f t="shared" si="2"/>
        <v>2957382.1107192184</v>
      </c>
      <c r="G19" s="5">
        <f t="shared" si="3"/>
        <v>1389056.1548955543</v>
      </c>
      <c r="H19" s="29"/>
      <c r="I19" s="14">
        <v>3.5000000000000003E-2</v>
      </c>
      <c r="J19" s="12">
        <f t="shared" si="7"/>
        <v>523180.00000000006</v>
      </c>
      <c r="K19" s="17">
        <v>0.05</v>
      </c>
      <c r="L19" s="12">
        <f t="shared" si="4"/>
        <v>747400</v>
      </c>
      <c r="M19" s="17">
        <v>0.1</v>
      </c>
      <c r="N19" s="12">
        <f t="shared" si="5"/>
        <v>1494800</v>
      </c>
      <c r="O19" s="18">
        <v>0.15</v>
      </c>
      <c r="P19" s="12">
        <f t="shared" si="6"/>
        <v>2242200</v>
      </c>
    </row>
    <row r="20" spans="1:16" x14ac:dyDescent="0.2">
      <c r="A20" s="2">
        <v>2038</v>
      </c>
      <c r="B20" s="2">
        <v>18</v>
      </c>
      <c r="C20" s="6">
        <v>15721000</v>
      </c>
      <c r="D20" s="5">
        <f t="shared" si="0"/>
        <v>8463575.4748705216</v>
      </c>
      <c r="E20" s="5">
        <f t="shared" si="1"/>
        <v>6532400.2151717022</v>
      </c>
      <c r="F20" s="5">
        <f t="shared" si="2"/>
        <v>2827560.036162748</v>
      </c>
      <c r="G20" s="5">
        <f t="shared" si="3"/>
        <v>1270337.2742093175</v>
      </c>
      <c r="H20" s="29"/>
      <c r="I20" s="14">
        <v>3.5000000000000003E-2</v>
      </c>
      <c r="J20" s="12">
        <f t="shared" si="7"/>
        <v>550235</v>
      </c>
      <c r="K20" s="17">
        <v>0.05</v>
      </c>
      <c r="L20" s="12">
        <f t="shared" si="4"/>
        <v>786050</v>
      </c>
      <c r="M20" s="17">
        <v>0.1</v>
      </c>
      <c r="N20" s="12">
        <f t="shared" si="5"/>
        <v>1572100</v>
      </c>
      <c r="O20" s="18">
        <v>0.15</v>
      </c>
      <c r="P20" s="12">
        <f t="shared" si="6"/>
        <v>2358150</v>
      </c>
    </row>
    <row r="21" spans="1:16" x14ac:dyDescent="0.2">
      <c r="A21" s="2">
        <v>2039</v>
      </c>
      <c r="B21" s="2">
        <v>19</v>
      </c>
      <c r="C21" s="6">
        <v>16526000</v>
      </c>
      <c r="D21" s="5">
        <f t="shared" si="0"/>
        <v>8596092.9393319115</v>
      </c>
      <c r="E21" s="5">
        <f t="shared" si="1"/>
        <v>6539899.3736571679</v>
      </c>
      <c r="F21" s="5">
        <f t="shared" si="2"/>
        <v>2702133.0563996946</v>
      </c>
      <c r="G21" s="5">
        <f t="shared" si="3"/>
        <v>1161204.6912373195</v>
      </c>
      <c r="H21" s="29"/>
      <c r="I21" s="14">
        <v>3.5000000000000003E-2</v>
      </c>
      <c r="J21" s="12">
        <f t="shared" si="7"/>
        <v>578410</v>
      </c>
      <c r="K21" s="17">
        <v>0.05</v>
      </c>
      <c r="L21" s="12">
        <f t="shared" si="4"/>
        <v>826300</v>
      </c>
      <c r="M21" s="17">
        <v>0.1</v>
      </c>
      <c r="N21" s="12">
        <f t="shared" si="5"/>
        <v>1652600</v>
      </c>
      <c r="O21" s="18">
        <v>0.15</v>
      </c>
      <c r="P21" s="12">
        <f t="shared" si="6"/>
        <v>2478900</v>
      </c>
    </row>
    <row r="22" spans="1:16" x14ac:dyDescent="0.2">
      <c r="A22" s="2">
        <v>2040</v>
      </c>
      <c r="B22" s="2">
        <v>20</v>
      </c>
      <c r="C22" s="7">
        <v>17364000</v>
      </c>
      <c r="D22" s="5">
        <f t="shared" si="0"/>
        <v>8726554.0172715299</v>
      </c>
      <c r="E22" s="5">
        <f t="shared" si="1"/>
        <v>6544308.9806067823</v>
      </c>
      <c r="F22" s="5">
        <f t="shared" si="2"/>
        <v>2581047.9570112275</v>
      </c>
      <c r="G22" s="5">
        <f t="shared" si="3"/>
        <v>1060945.2435237658</v>
      </c>
      <c r="H22" s="29"/>
      <c r="I22" s="14">
        <v>3.5000000000000003E-2</v>
      </c>
      <c r="J22" s="12">
        <f t="shared" si="7"/>
        <v>607740</v>
      </c>
      <c r="K22" s="17">
        <v>0.05</v>
      </c>
      <c r="L22" s="12">
        <f t="shared" si="4"/>
        <v>868200</v>
      </c>
      <c r="M22" s="17">
        <v>0.1</v>
      </c>
      <c r="N22" s="12">
        <f t="shared" si="5"/>
        <v>1736400</v>
      </c>
      <c r="O22" s="18">
        <v>0.15</v>
      </c>
      <c r="P22" s="12">
        <f t="shared" si="6"/>
        <v>2604600</v>
      </c>
    </row>
    <row r="23" spans="1:16" x14ac:dyDescent="0.2">
      <c r="A23" s="2"/>
      <c r="B23" s="2"/>
      <c r="I23" s="11"/>
      <c r="J23" s="12"/>
      <c r="L23" s="12"/>
      <c r="N23" s="12"/>
      <c r="P23" s="12"/>
    </row>
    <row r="24" spans="1:16" x14ac:dyDescent="0.2">
      <c r="A24" s="2"/>
      <c r="B24" s="2"/>
      <c r="J24" s="12"/>
      <c r="L24" s="12"/>
      <c r="N24" s="12"/>
      <c r="P24" s="12"/>
    </row>
    <row r="25" spans="1:16" x14ac:dyDescent="0.2">
      <c r="A25" s="2"/>
      <c r="B25" s="2"/>
      <c r="H25" s="30" t="s">
        <v>5</v>
      </c>
      <c r="I25" s="13" t="s">
        <v>11</v>
      </c>
      <c r="J25" s="12" t="s">
        <v>7</v>
      </c>
      <c r="K25" s="13" t="s">
        <v>15</v>
      </c>
      <c r="L25" s="12" t="s">
        <v>8</v>
      </c>
      <c r="M25" s="21" t="s">
        <v>12</v>
      </c>
      <c r="N25" s="12" t="s">
        <v>9</v>
      </c>
      <c r="O25" s="12" t="s">
        <v>13</v>
      </c>
      <c r="P25" s="12" t="s">
        <v>10</v>
      </c>
    </row>
    <row r="26" spans="1:16" s="35" customFormat="1" ht="49" customHeight="1" x14ac:dyDescent="0.2">
      <c r="A26" s="33">
        <v>2025</v>
      </c>
      <c r="B26" s="33"/>
      <c r="C26" s="34">
        <f>SUM(C3:C7)</f>
        <v>34880000</v>
      </c>
      <c r="D26" s="34">
        <f t="shared" ref="D26:G26" si="8">SUM(D3:D7)</f>
        <v>31369094.294907272</v>
      </c>
      <c r="E26" s="34">
        <f t="shared" si="8"/>
        <v>30028605.712738249</v>
      </c>
      <c r="F26" s="34">
        <f t="shared" si="8"/>
        <v>26148304.015498187</v>
      </c>
      <c r="G26" s="34">
        <f t="shared" si="8"/>
        <v>23002510.497032247</v>
      </c>
      <c r="H26" s="41">
        <v>11431969</v>
      </c>
      <c r="I26" s="37">
        <f>SUM(J3:J7)</f>
        <v>1213496.15942029</v>
      </c>
      <c r="J26" s="38">
        <f>SUM(I26-H26)</f>
        <v>-10218472.840579711</v>
      </c>
      <c r="K26" s="37">
        <f>SUM(L3:L7)</f>
        <v>1744000</v>
      </c>
      <c r="L26" s="38">
        <f>SUM(K26-H26)</f>
        <v>-9687969</v>
      </c>
      <c r="M26" s="37">
        <f>SUM(N3:N7)</f>
        <v>3488000</v>
      </c>
      <c r="N26" s="38">
        <f>SUM(M26-H26)</f>
        <v>-7943969</v>
      </c>
      <c r="O26" s="37">
        <f>SUM(P3:P7)</f>
        <v>5232000</v>
      </c>
      <c r="P26" s="38">
        <f>SUM(O26-H26)</f>
        <v>-6199969</v>
      </c>
    </row>
    <row r="27" spans="1:16" s="35" customFormat="1" ht="49" customHeight="1" x14ac:dyDescent="0.2">
      <c r="A27" s="33">
        <v>2030</v>
      </c>
      <c r="B27" s="33"/>
      <c r="C27" s="36">
        <f>SUM(C3:C12)</f>
        <v>81343000</v>
      </c>
      <c r="D27" s="36">
        <f t="shared" ref="D27:G27" si="9">SUM(D3:D12)</f>
        <v>66560268.823387392</v>
      </c>
      <c r="E27" s="36">
        <f t="shared" si="9"/>
        <v>61380607.810801312</v>
      </c>
      <c r="F27" s="36">
        <f t="shared" si="9"/>
        <v>47790235.303400911</v>
      </c>
      <c r="G27" s="36">
        <f t="shared" si="9"/>
        <v>38251271.801746465</v>
      </c>
      <c r="H27" s="41">
        <v>11431969</v>
      </c>
      <c r="I27" s="39">
        <f>SUM(J3:J12)</f>
        <v>2839701.15942029</v>
      </c>
      <c r="J27" s="38">
        <f>SUM(I27-H27)</f>
        <v>-8592267.8405797109</v>
      </c>
      <c r="K27" s="39">
        <f>SUM(L3:L12)</f>
        <v>4067150</v>
      </c>
      <c r="L27" s="38">
        <f>SUM(K27-H27)</f>
        <v>-7364819</v>
      </c>
      <c r="M27" s="39">
        <f>SUM(N3:N12)</f>
        <v>8134300</v>
      </c>
      <c r="N27" s="38">
        <f>SUM(M27-H27)</f>
        <v>-3297669</v>
      </c>
      <c r="O27" s="39">
        <f>SUM(P3:P12)</f>
        <v>12201450</v>
      </c>
      <c r="P27" s="38">
        <f>SUM(O27-H27)</f>
        <v>769481</v>
      </c>
    </row>
    <row r="28" spans="1:16" s="35" customFormat="1" ht="49" customHeight="1" x14ac:dyDescent="0.2">
      <c r="A28" s="33">
        <v>2035</v>
      </c>
      <c r="B28" s="33"/>
      <c r="C28" s="36">
        <f>SUM(C3:C17)</f>
        <v>142254000</v>
      </c>
      <c r="D28" s="36">
        <f t="shared" ref="D28:G28" si="10">SUM(D3:D17)</f>
        <v>105411949.10046202</v>
      </c>
      <c r="E28" s="36">
        <f t="shared" si="10"/>
        <v>93593818.842200071</v>
      </c>
      <c r="F28" s="36">
        <f t="shared" si="10"/>
        <v>65416849.910380334</v>
      </c>
      <c r="G28" s="36">
        <f t="shared" si="10"/>
        <v>48198382.884501345</v>
      </c>
      <c r="H28" s="41">
        <v>11431969</v>
      </c>
      <c r="I28" s="39">
        <f>SUM(J3:J17)</f>
        <v>4971586.15942029</v>
      </c>
      <c r="J28" s="38">
        <f>SUM(I28-H28)</f>
        <v>-6460382.84057971</v>
      </c>
      <c r="K28" s="39">
        <f>SUM(L3:L17)</f>
        <v>7112700</v>
      </c>
      <c r="L28" s="38">
        <f>SUM(K28-H28)</f>
        <v>-4319269</v>
      </c>
      <c r="M28" s="39">
        <f>SUM(N3:N17)</f>
        <v>14225400</v>
      </c>
      <c r="N28" s="38">
        <f>SUM(M28-H28)</f>
        <v>2793431</v>
      </c>
      <c r="O28" s="39">
        <f>SUM(P3:P17)</f>
        <v>21338100</v>
      </c>
      <c r="P28" s="38">
        <f>SUM(O28-H28)</f>
        <v>9906131</v>
      </c>
    </row>
    <row r="29" spans="1:16" s="35" customFormat="1" ht="49" customHeight="1" x14ac:dyDescent="0.2">
      <c r="A29" s="33">
        <v>2040</v>
      </c>
      <c r="B29" s="33"/>
      <c r="C29" s="36">
        <f>SUM(C3:C22)</f>
        <v>221019000</v>
      </c>
      <c r="D29" s="36">
        <f t="shared" ref="D29:G29" si="11">SUM(D3:D22)</f>
        <v>147719937.80874431</v>
      </c>
      <c r="E29" s="36">
        <f t="shared" si="11"/>
        <v>126240122.57945265</v>
      </c>
      <c r="F29" s="36">
        <f t="shared" si="11"/>
        <v>79576612.573708057</v>
      </c>
      <c r="G29" s="36">
        <f t="shared" si="11"/>
        <v>54598047.167347319</v>
      </c>
      <c r="H29" s="41">
        <v>11431969</v>
      </c>
      <c r="I29" s="39">
        <f>SUM(J3:J22)</f>
        <v>7728361.15942029</v>
      </c>
      <c r="J29" s="38">
        <f>SUM(I29-H29)</f>
        <v>-3703607.84057971</v>
      </c>
      <c r="K29" s="39">
        <f>SUM(L3:L22)</f>
        <v>11050950</v>
      </c>
      <c r="L29" s="38">
        <f>SUM(K29-H29)</f>
        <v>-381019</v>
      </c>
      <c r="M29" s="39">
        <f>SUM(N3:N22)</f>
        <v>22101900</v>
      </c>
      <c r="N29" s="38">
        <f>SUM(M29-H29)</f>
        <v>10669931</v>
      </c>
      <c r="O29" s="39">
        <f>SUM(P3:P22)</f>
        <v>33152850</v>
      </c>
      <c r="P29" s="38">
        <f>SUM(O29-H29)</f>
        <v>21720881</v>
      </c>
    </row>
    <row r="30" spans="1:16" x14ac:dyDescent="0.2">
      <c r="A30" s="2"/>
      <c r="B30" s="2"/>
      <c r="J30" s="12"/>
      <c r="L30" s="12"/>
      <c r="N30" s="12"/>
      <c r="P30" s="12"/>
    </row>
    <row r="34" spans="3:10" x14ac:dyDescent="0.2">
      <c r="D34" s="1"/>
      <c r="E34" s="44"/>
      <c r="F34" s="44"/>
      <c r="G34" s="44"/>
    </row>
    <row r="35" spans="3:10" x14ac:dyDescent="0.2">
      <c r="H35" s="31"/>
      <c r="I35" s="20"/>
      <c r="J35" s="20"/>
    </row>
    <row r="36" spans="3:10" x14ac:dyDescent="0.2">
      <c r="C36" s="22"/>
      <c r="E36" s="19"/>
      <c r="F36" s="19"/>
      <c r="G36" s="19"/>
      <c r="H36" s="19"/>
    </row>
    <row r="37" spans="3:10" x14ac:dyDescent="0.2">
      <c r="C37" s="22"/>
      <c r="E37" s="15"/>
      <c r="F37" s="15"/>
      <c r="G37" s="15"/>
      <c r="H37" s="15"/>
    </row>
    <row r="38" spans="3:10" x14ac:dyDescent="0.2">
      <c r="C38" s="22"/>
      <c r="E38" s="15"/>
      <c r="F38" s="15"/>
      <c r="G38" s="15"/>
      <c r="H38" s="15"/>
    </row>
    <row r="39" spans="3:10" x14ac:dyDescent="0.2">
      <c r="C39" s="22"/>
      <c r="E39" s="15"/>
      <c r="F39" s="15"/>
      <c r="G39" s="15"/>
      <c r="H39" s="15"/>
    </row>
  </sheetData>
  <mergeCells count="3">
    <mergeCell ref="I1:P1"/>
    <mergeCell ref="D1:G1"/>
    <mergeCell ref="E34:G3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220B4-8D16-684C-9973-553CAA270248}">
  <dimension ref="A1:P39"/>
  <sheetViews>
    <sheetView zoomScale="82" zoomScaleNormal="82" workbookViewId="0">
      <selection activeCell="D44" sqref="D44"/>
    </sheetView>
  </sheetViews>
  <sheetFormatPr baseColWidth="10" defaultColWidth="14.6640625" defaultRowHeight="15" x14ac:dyDescent="0.2"/>
  <cols>
    <col min="3" max="3" width="18.1640625" customWidth="1"/>
    <col min="4" max="4" width="20.83203125" customWidth="1"/>
    <col min="8" max="8" width="26.6640625" style="27" customWidth="1"/>
    <col min="9" max="16" width="14.6640625" style="13"/>
  </cols>
  <sheetData>
    <row r="1" spans="1:16" ht="46" x14ac:dyDescent="0.2">
      <c r="A1" s="3"/>
      <c r="B1" s="2"/>
      <c r="C1" s="8" t="s">
        <v>4</v>
      </c>
      <c r="D1" s="42" t="s">
        <v>6</v>
      </c>
      <c r="E1" s="42"/>
      <c r="F1" s="42"/>
      <c r="G1" s="42"/>
      <c r="H1" s="40"/>
      <c r="I1" s="43"/>
      <c r="J1" s="43"/>
      <c r="K1" s="43"/>
      <c r="L1" s="43"/>
      <c r="M1" s="43"/>
      <c r="N1" s="43"/>
      <c r="O1" s="43"/>
      <c r="P1" s="43"/>
    </row>
    <row r="2" spans="1:16" ht="16" x14ac:dyDescent="0.2">
      <c r="A2" s="4" t="s">
        <v>0</v>
      </c>
      <c r="B2" s="4"/>
      <c r="D2" s="9">
        <v>3.5000000000000003E-2</v>
      </c>
      <c r="E2" s="10">
        <v>0.05</v>
      </c>
      <c r="F2" s="10">
        <v>0.1</v>
      </c>
      <c r="G2" s="10">
        <v>0.15</v>
      </c>
      <c r="H2" s="28"/>
      <c r="I2" s="32">
        <v>3.5000000000000003E-2</v>
      </c>
      <c r="J2" s="15"/>
      <c r="K2" s="16">
        <v>0.05</v>
      </c>
      <c r="L2" s="15"/>
      <c r="M2" s="16">
        <v>0.1</v>
      </c>
      <c r="N2" s="15"/>
      <c r="O2" s="16">
        <v>0.15</v>
      </c>
      <c r="P2" s="15"/>
    </row>
    <row r="3" spans="1:16" x14ac:dyDescent="0.2">
      <c r="A3" s="2">
        <v>2021</v>
      </c>
      <c r="B3" s="2">
        <v>1</v>
      </c>
      <c r="C3" s="5">
        <v>6171000</v>
      </c>
      <c r="D3" s="5">
        <f t="shared" ref="D3:D22" si="0">C3/(1+I2)^B3</f>
        <v>5962318.8405797109</v>
      </c>
      <c r="E3" s="5">
        <f t="shared" ref="E3:E22" si="1">C3/(1+K2)^B3</f>
        <v>5877142.8571428573</v>
      </c>
      <c r="F3" s="5">
        <f t="shared" ref="F3:F22" si="2">C3/(1+M2)^B3</f>
        <v>5610000</v>
      </c>
      <c r="G3" s="5">
        <f t="shared" ref="G3:G22" si="3">C3/(1+O2)^B3</f>
        <v>5366086.9565217393</v>
      </c>
      <c r="H3" s="29"/>
      <c r="I3" s="14">
        <v>3.5000000000000003E-2</v>
      </c>
      <c r="J3" s="12">
        <f>PRODUCT(D3*I3)</f>
        <v>208681.15942028991</v>
      </c>
      <c r="K3" s="17">
        <v>0.05</v>
      </c>
      <c r="L3" s="12">
        <f t="shared" ref="L3:L22" si="4">PRODUCT(C3*K3)</f>
        <v>308550</v>
      </c>
      <c r="M3" s="17">
        <v>0.1</v>
      </c>
      <c r="N3" s="12">
        <f t="shared" ref="N3:N22" si="5">PRODUCT(C3*M3)</f>
        <v>617100</v>
      </c>
      <c r="O3" s="18">
        <v>0.15</v>
      </c>
      <c r="P3" s="12">
        <f t="shared" ref="P3:P22" si="6">PRODUCT(C3*O3)</f>
        <v>925650</v>
      </c>
    </row>
    <row r="4" spans="1:16" x14ac:dyDescent="0.2">
      <c r="A4" s="2">
        <v>2022</v>
      </c>
      <c r="B4" s="2">
        <v>2</v>
      </c>
      <c r="C4" s="6">
        <v>6554000</v>
      </c>
      <c r="D4" s="5">
        <f t="shared" si="0"/>
        <v>6118229.1302014058</v>
      </c>
      <c r="E4" s="5">
        <f t="shared" si="1"/>
        <v>5944671.2018140592</v>
      </c>
      <c r="F4" s="5">
        <f t="shared" si="2"/>
        <v>5416528.9256198341</v>
      </c>
      <c r="G4" s="5">
        <f t="shared" si="3"/>
        <v>4955765.595463139</v>
      </c>
      <c r="H4" s="29"/>
      <c r="I4" s="14">
        <v>3.5000000000000003E-2</v>
      </c>
      <c r="J4" s="12">
        <f t="shared" ref="J4:J22" si="7">PRODUCT(C4*I4)</f>
        <v>229390.00000000003</v>
      </c>
      <c r="K4" s="17">
        <v>0.05</v>
      </c>
      <c r="L4" s="12">
        <f t="shared" si="4"/>
        <v>327700</v>
      </c>
      <c r="M4" s="17">
        <v>0.1</v>
      </c>
      <c r="N4" s="12">
        <f t="shared" si="5"/>
        <v>655400</v>
      </c>
      <c r="O4" s="18">
        <v>0.15</v>
      </c>
      <c r="P4" s="12">
        <f t="shared" si="6"/>
        <v>983100</v>
      </c>
    </row>
    <row r="5" spans="1:16" x14ac:dyDescent="0.2">
      <c r="A5" s="2">
        <v>2023</v>
      </c>
      <c r="B5" s="2">
        <v>3</v>
      </c>
      <c r="C5" s="6">
        <v>6957000</v>
      </c>
      <c r="D5" s="5">
        <f t="shared" si="0"/>
        <v>6274815.4033324318</v>
      </c>
      <c r="E5" s="5">
        <f t="shared" si="1"/>
        <v>6009718.1729834788</v>
      </c>
      <c r="F5" s="5">
        <f t="shared" si="2"/>
        <v>5226897.069872275</v>
      </c>
      <c r="G5" s="5">
        <f t="shared" si="3"/>
        <v>4574340.4290293427</v>
      </c>
      <c r="H5" s="29"/>
      <c r="I5" s="14">
        <v>3.5000000000000003E-2</v>
      </c>
      <c r="J5" s="12">
        <f t="shared" si="7"/>
        <v>243495.00000000003</v>
      </c>
      <c r="K5" s="17">
        <v>0.05</v>
      </c>
      <c r="L5" s="12">
        <f t="shared" si="4"/>
        <v>347850</v>
      </c>
      <c r="M5" s="17">
        <v>0.1</v>
      </c>
      <c r="N5" s="12">
        <f t="shared" si="5"/>
        <v>695700</v>
      </c>
      <c r="O5" s="18">
        <v>0.15</v>
      </c>
      <c r="P5" s="12">
        <f t="shared" si="6"/>
        <v>1043550</v>
      </c>
    </row>
    <row r="6" spans="1:16" x14ac:dyDescent="0.2">
      <c r="A6" s="2">
        <v>2024</v>
      </c>
      <c r="B6" s="2">
        <v>4</v>
      </c>
      <c r="C6" s="6">
        <v>7378000</v>
      </c>
      <c r="D6" s="5">
        <f t="shared" si="0"/>
        <v>6429500.7559600668</v>
      </c>
      <c r="E6" s="5">
        <f t="shared" si="1"/>
        <v>6069898.8590145055</v>
      </c>
      <c r="F6" s="5">
        <f t="shared" si="2"/>
        <v>5039273.2736834902</v>
      </c>
      <c r="G6" s="5">
        <f t="shared" si="3"/>
        <v>4218395.4459854001</v>
      </c>
      <c r="H6" s="29"/>
      <c r="I6" s="14">
        <v>3.5000000000000003E-2</v>
      </c>
      <c r="J6" s="12">
        <f t="shared" si="7"/>
        <v>258230.00000000003</v>
      </c>
      <c r="K6" s="17">
        <v>0.05</v>
      </c>
      <c r="L6" s="12">
        <f t="shared" si="4"/>
        <v>368900</v>
      </c>
      <c r="M6" s="17">
        <v>0.1</v>
      </c>
      <c r="N6" s="12">
        <f t="shared" si="5"/>
        <v>737800</v>
      </c>
      <c r="O6" s="18">
        <v>0.15</v>
      </c>
      <c r="P6" s="12">
        <f t="shared" si="6"/>
        <v>1106700</v>
      </c>
    </row>
    <row r="7" spans="1:16" x14ac:dyDescent="0.2">
      <c r="A7" s="2">
        <v>2025</v>
      </c>
      <c r="B7" s="2">
        <v>5</v>
      </c>
      <c r="C7" s="6">
        <v>7820000</v>
      </c>
      <c r="D7" s="5">
        <f t="shared" si="0"/>
        <v>6584230.1648336593</v>
      </c>
      <c r="E7" s="5">
        <f t="shared" si="1"/>
        <v>6127174.6217833487</v>
      </c>
      <c r="F7" s="5">
        <f t="shared" si="2"/>
        <v>4855604.7463225918</v>
      </c>
      <c r="G7" s="5">
        <f t="shared" si="3"/>
        <v>3887922.0700326269</v>
      </c>
      <c r="H7" s="29"/>
      <c r="I7" s="14">
        <v>3.5000000000000003E-2</v>
      </c>
      <c r="J7" s="12">
        <f t="shared" si="7"/>
        <v>273700</v>
      </c>
      <c r="K7" s="17">
        <v>0.05</v>
      </c>
      <c r="L7" s="12">
        <f t="shared" si="4"/>
        <v>391000</v>
      </c>
      <c r="M7" s="17">
        <v>0.1</v>
      </c>
      <c r="N7" s="12">
        <f t="shared" si="5"/>
        <v>782000</v>
      </c>
      <c r="O7" s="18">
        <v>0.15</v>
      </c>
      <c r="P7" s="12">
        <f t="shared" si="6"/>
        <v>1173000</v>
      </c>
    </row>
    <row r="8" spans="1:16" x14ac:dyDescent="0.2">
      <c r="A8" s="2">
        <v>2026</v>
      </c>
      <c r="B8" s="2">
        <v>6</v>
      </c>
      <c r="C8" s="6">
        <v>8281000</v>
      </c>
      <c r="D8" s="5">
        <f t="shared" si="0"/>
        <v>6736598.8355125012</v>
      </c>
      <c r="E8" s="5">
        <f t="shared" si="1"/>
        <v>6179409.6995479139</v>
      </c>
      <c r="F8" s="5">
        <f t="shared" si="2"/>
        <v>4674408.6147753289</v>
      </c>
      <c r="G8" s="5">
        <f t="shared" si="3"/>
        <v>3580104.8217435991</v>
      </c>
      <c r="H8" s="29"/>
      <c r="I8" s="14">
        <v>3.5000000000000003E-2</v>
      </c>
      <c r="J8" s="12">
        <f t="shared" si="7"/>
        <v>289835</v>
      </c>
      <c r="K8" s="17">
        <v>0.05</v>
      </c>
      <c r="L8" s="12">
        <f t="shared" si="4"/>
        <v>414050</v>
      </c>
      <c r="M8" s="17">
        <v>0.1</v>
      </c>
      <c r="N8" s="12">
        <f t="shared" si="5"/>
        <v>828100</v>
      </c>
      <c r="O8" s="18">
        <v>0.15</v>
      </c>
      <c r="P8" s="12">
        <f t="shared" si="6"/>
        <v>1242150</v>
      </c>
    </row>
    <row r="9" spans="1:16" x14ac:dyDescent="0.2">
      <c r="A9" s="2">
        <v>2027</v>
      </c>
      <c r="B9" s="2">
        <v>7</v>
      </c>
      <c r="C9" s="6">
        <v>8764000</v>
      </c>
      <c r="D9" s="5">
        <f t="shared" si="0"/>
        <v>6888424.7794329915</v>
      </c>
      <c r="E9" s="5">
        <f t="shared" si="1"/>
        <v>6228411.177260384</v>
      </c>
      <c r="F9" s="5">
        <f t="shared" si="2"/>
        <v>4497317.7481739111</v>
      </c>
      <c r="G9" s="5">
        <f t="shared" si="3"/>
        <v>3294712.2178859841</v>
      </c>
      <c r="H9" s="29"/>
      <c r="I9" s="14">
        <v>3.5000000000000003E-2</v>
      </c>
      <c r="J9" s="12">
        <f t="shared" si="7"/>
        <v>306740.00000000006</v>
      </c>
      <c r="K9" s="17">
        <v>0.05</v>
      </c>
      <c r="L9" s="12">
        <f t="shared" si="4"/>
        <v>438200</v>
      </c>
      <c r="M9" s="17">
        <v>0.1</v>
      </c>
      <c r="N9" s="12">
        <f t="shared" si="5"/>
        <v>876400</v>
      </c>
      <c r="O9" s="18">
        <v>0.15</v>
      </c>
      <c r="P9" s="12">
        <f t="shared" si="6"/>
        <v>1314600</v>
      </c>
    </row>
    <row r="10" spans="1:16" x14ac:dyDescent="0.2">
      <c r="A10" s="2">
        <v>2028</v>
      </c>
      <c r="B10" s="2">
        <v>8</v>
      </c>
      <c r="C10" s="6">
        <v>9270000</v>
      </c>
      <c r="D10" s="5">
        <f t="shared" si="0"/>
        <v>7039745.1261246428</v>
      </c>
      <c r="E10" s="5">
        <f t="shared" si="1"/>
        <v>6274300.8860059297</v>
      </c>
      <c r="F10" s="5">
        <f t="shared" si="2"/>
        <v>4324523.4145442266</v>
      </c>
      <c r="G10" s="5">
        <f t="shared" si="3"/>
        <v>3030379.4435539735</v>
      </c>
      <c r="H10" s="29"/>
      <c r="I10" s="14">
        <v>3.5000000000000003E-2</v>
      </c>
      <c r="J10" s="12">
        <f t="shared" si="7"/>
        <v>324450.00000000006</v>
      </c>
      <c r="K10" s="17">
        <v>0.05</v>
      </c>
      <c r="L10" s="12">
        <f t="shared" si="4"/>
        <v>463500</v>
      </c>
      <c r="M10" s="17">
        <v>0.1</v>
      </c>
      <c r="N10" s="12">
        <f t="shared" si="5"/>
        <v>927000</v>
      </c>
      <c r="O10" s="18">
        <v>0.15</v>
      </c>
      <c r="P10" s="12">
        <f t="shared" si="6"/>
        <v>1390500</v>
      </c>
    </row>
    <row r="11" spans="1:16" x14ac:dyDescent="0.2">
      <c r="A11" s="2">
        <v>2029</v>
      </c>
      <c r="B11" s="2">
        <v>9</v>
      </c>
      <c r="C11" s="6">
        <v>9798000</v>
      </c>
      <c r="D11" s="5">
        <f t="shared" si="0"/>
        <v>7189096.0655138399</v>
      </c>
      <c r="E11" s="5">
        <f t="shared" si="1"/>
        <v>6315878.1611019773</v>
      </c>
      <c r="F11" s="5">
        <f t="shared" si="2"/>
        <v>4155308.4648136045</v>
      </c>
      <c r="G11" s="5">
        <f t="shared" si="3"/>
        <v>2785203.1131693479</v>
      </c>
      <c r="H11" s="29"/>
      <c r="I11" s="14">
        <v>3.5000000000000003E-2</v>
      </c>
      <c r="J11" s="12">
        <f t="shared" si="7"/>
        <v>342930.00000000006</v>
      </c>
      <c r="K11" s="17">
        <v>0.05</v>
      </c>
      <c r="L11" s="12">
        <f t="shared" si="4"/>
        <v>489900</v>
      </c>
      <c r="M11" s="17">
        <v>0.1</v>
      </c>
      <c r="N11" s="12">
        <f t="shared" si="5"/>
        <v>979800</v>
      </c>
      <c r="O11" s="18">
        <v>0.15</v>
      </c>
      <c r="P11" s="12">
        <f t="shared" si="6"/>
        <v>1469700</v>
      </c>
    </row>
    <row r="12" spans="1:16" x14ac:dyDescent="0.2">
      <c r="A12" s="2">
        <v>2030</v>
      </c>
      <c r="B12" s="2">
        <v>10</v>
      </c>
      <c r="C12" s="6">
        <v>10350000</v>
      </c>
      <c r="D12" s="5">
        <f t="shared" si="0"/>
        <v>7337309.7218961418</v>
      </c>
      <c r="E12" s="5">
        <f t="shared" si="1"/>
        <v>6354002.174146859</v>
      </c>
      <c r="F12" s="5">
        <f t="shared" si="2"/>
        <v>3990373.0455956506</v>
      </c>
      <c r="G12" s="5">
        <f t="shared" si="3"/>
        <v>2558361.7083613118</v>
      </c>
      <c r="H12" s="29"/>
      <c r="I12" s="14">
        <v>3.5000000000000003E-2</v>
      </c>
      <c r="J12" s="12">
        <f t="shared" si="7"/>
        <v>362250.00000000006</v>
      </c>
      <c r="K12" s="17">
        <v>0.05</v>
      </c>
      <c r="L12" s="12">
        <f t="shared" si="4"/>
        <v>517500</v>
      </c>
      <c r="M12" s="17">
        <v>0.1</v>
      </c>
      <c r="N12" s="12">
        <f t="shared" si="5"/>
        <v>1035000</v>
      </c>
      <c r="O12" s="18">
        <v>0.15</v>
      </c>
      <c r="P12" s="12">
        <f t="shared" si="6"/>
        <v>1552500</v>
      </c>
    </row>
    <row r="13" spans="1:16" x14ac:dyDescent="0.2">
      <c r="A13" s="2">
        <v>2031</v>
      </c>
      <c r="B13" s="2">
        <v>11</v>
      </c>
      <c r="C13" s="6">
        <v>10926000</v>
      </c>
      <c r="D13" s="5">
        <f t="shared" si="0"/>
        <v>7483716.868205769</v>
      </c>
      <c r="E13" s="5">
        <f t="shared" si="1"/>
        <v>6388205.912558415</v>
      </c>
      <c r="F13" s="5">
        <f t="shared" si="2"/>
        <v>3829496.345733691</v>
      </c>
      <c r="G13" s="5">
        <f t="shared" si="3"/>
        <v>2348469.6513804407</v>
      </c>
      <c r="H13" s="29"/>
      <c r="I13" s="14">
        <v>3.5000000000000003E-2</v>
      </c>
      <c r="J13" s="12">
        <f t="shared" si="7"/>
        <v>382410.00000000006</v>
      </c>
      <c r="K13" s="17">
        <v>0.05</v>
      </c>
      <c r="L13" s="12">
        <f t="shared" si="4"/>
        <v>546300</v>
      </c>
      <c r="M13" s="17">
        <v>0.1</v>
      </c>
      <c r="N13" s="12">
        <f t="shared" si="5"/>
        <v>1092600</v>
      </c>
      <c r="O13" s="18">
        <v>0.15</v>
      </c>
      <c r="P13" s="12">
        <f t="shared" si="6"/>
        <v>1638900</v>
      </c>
    </row>
    <row r="14" spans="1:16" x14ac:dyDescent="0.2">
      <c r="A14" s="2">
        <v>2032</v>
      </c>
      <c r="B14" s="2">
        <v>12</v>
      </c>
      <c r="C14" s="6">
        <v>11527000</v>
      </c>
      <c r="D14" s="5">
        <f t="shared" si="0"/>
        <v>7628376.0793787902</v>
      </c>
      <c r="E14" s="5">
        <f t="shared" si="1"/>
        <v>6418664.9193327287</v>
      </c>
      <c r="F14" s="5">
        <f t="shared" si="2"/>
        <v>3672857.4357472798</v>
      </c>
      <c r="G14" s="5">
        <f t="shared" si="3"/>
        <v>2154478.7202017</v>
      </c>
      <c r="H14" s="29"/>
      <c r="I14" s="14">
        <v>3.5000000000000003E-2</v>
      </c>
      <c r="J14" s="12">
        <f t="shared" si="7"/>
        <v>403445.00000000006</v>
      </c>
      <c r="K14" s="17">
        <v>0.05</v>
      </c>
      <c r="L14" s="12">
        <f t="shared" si="4"/>
        <v>576350</v>
      </c>
      <c r="M14" s="17">
        <v>0.1</v>
      </c>
      <c r="N14" s="12">
        <f t="shared" si="5"/>
        <v>1152700</v>
      </c>
      <c r="O14" s="18">
        <v>0.15</v>
      </c>
      <c r="P14" s="12">
        <f t="shared" si="6"/>
        <v>1729050</v>
      </c>
    </row>
    <row r="15" spans="1:16" x14ac:dyDescent="0.2">
      <c r="A15" s="2">
        <v>2033</v>
      </c>
      <c r="B15" s="2">
        <v>13</v>
      </c>
      <c r="C15" s="6">
        <v>12155000</v>
      </c>
      <c r="D15" s="5">
        <f t="shared" si="0"/>
        <v>7771957.4789414154</v>
      </c>
      <c r="E15" s="5">
        <f t="shared" si="1"/>
        <v>6446056.0170935569</v>
      </c>
      <c r="F15" s="5">
        <f t="shared" si="2"/>
        <v>3520870.5356994397</v>
      </c>
      <c r="G15" s="5">
        <f t="shared" si="3"/>
        <v>1975527.3134947186</v>
      </c>
      <c r="H15" s="29"/>
      <c r="I15" s="14">
        <v>3.5000000000000003E-2</v>
      </c>
      <c r="J15" s="12">
        <f t="shared" si="7"/>
        <v>425425.00000000006</v>
      </c>
      <c r="K15" s="17">
        <v>0.05</v>
      </c>
      <c r="L15" s="12">
        <f t="shared" si="4"/>
        <v>607750</v>
      </c>
      <c r="M15" s="17">
        <v>0.1</v>
      </c>
      <c r="N15" s="12">
        <f t="shared" si="5"/>
        <v>1215500</v>
      </c>
      <c r="O15" s="18">
        <v>0.15</v>
      </c>
      <c r="P15" s="12">
        <f t="shared" si="6"/>
        <v>1823250</v>
      </c>
    </row>
    <row r="16" spans="1:16" x14ac:dyDescent="0.2">
      <c r="A16" s="2">
        <v>2034</v>
      </c>
      <c r="B16" s="2">
        <v>14</v>
      </c>
      <c r="C16" s="6">
        <v>12810000</v>
      </c>
      <c r="D16" s="5">
        <f t="shared" si="0"/>
        <v>7913784.7334441813</v>
      </c>
      <c r="E16" s="5">
        <f t="shared" si="1"/>
        <v>6469920.4778725961</v>
      </c>
      <c r="F16" s="5">
        <f t="shared" si="2"/>
        <v>3373273.3676608815</v>
      </c>
      <c r="G16" s="5">
        <f t="shared" si="3"/>
        <v>1810420.1088024143</v>
      </c>
      <c r="H16" s="29"/>
      <c r="I16" s="14">
        <v>3.5000000000000003E-2</v>
      </c>
      <c r="J16" s="12">
        <f t="shared" si="7"/>
        <v>448350.00000000006</v>
      </c>
      <c r="K16" s="17">
        <v>0.05</v>
      </c>
      <c r="L16" s="12">
        <f t="shared" si="4"/>
        <v>640500</v>
      </c>
      <c r="M16" s="17">
        <v>0.1</v>
      </c>
      <c r="N16" s="12">
        <f t="shared" si="5"/>
        <v>1281000</v>
      </c>
      <c r="O16" s="18">
        <v>0.15</v>
      </c>
      <c r="P16" s="12">
        <f t="shared" si="6"/>
        <v>1921500</v>
      </c>
    </row>
    <row r="17" spans="1:16" x14ac:dyDescent="0.2">
      <c r="A17" s="2">
        <v>2035</v>
      </c>
      <c r="B17" s="2">
        <v>15</v>
      </c>
      <c r="C17" s="6">
        <v>13493000</v>
      </c>
      <c r="D17" s="5">
        <f t="shared" si="0"/>
        <v>8053845.1171044931</v>
      </c>
      <c r="E17" s="5">
        <f t="shared" si="1"/>
        <v>6490363.7045414606</v>
      </c>
      <c r="F17" s="5">
        <f t="shared" si="2"/>
        <v>3230116.9221381219</v>
      </c>
      <c r="G17" s="5">
        <f t="shared" si="3"/>
        <v>1658215.2888756054</v>
      </c>
      <c r="H17" s="29"/>
      <c r="I17" s="14">
        <v>3.5000000000000003E-2</v>
      </c>
      <c r="J17" s="12">
        <f t="shared" si="7"/>
        <v>472255.00000000006</v>
      </c>
      <c r="K17" s="17">
        <v>0.05</v>
      </c>
      <c r="L17" s="12">
        <f t="shared" si="4"/>
        <v>674650</v>
      </c>
      <c r="M17" s="17">
        <v>0.1</v>
      </c>
      <c r="N17" s="12">
        <f t="shared" si="5"/>
        <v>1349300</v>
      </c>
      <c r="O17" s="18">
        <v>0.15</v>
      </c>
      <c r="P17" s="12">
        <f t="shared" si="6"/>
        <v>2023950</v>
      </c>
    </row>
    <row r="18" spans="1:16" x14ac:dyDescent="0.2">
      <c r="A18" s="2">
        <v>2036</v>
      </c>
      <c r="B18" s="2">
        <v>16</v>
      </c>
      <c r="C18" s="6">
        <v>14206000</v>
      </c>
      <c r="D18" s="5">
        <f t="shared" si="0"/>
        <v>8192684.1818202715</v>
      </c>
      <c r="E18" s="5">
        <f t="shared" si="1"/>
        <v>6507932.2814098317</v>
      </c>
      <c r="F18" s="5">
        <f t="shared" si="2"/>
        <v>3091639.5030348501</v>
      </c>
      <c r="G18" s="5">
        <f t="shared" si="3"/>
        <v>1518120.9189800092</v>
      </c>
      <c r="H18" s="29"/>
      <c r="I18" s="14">
        <v>3.5000000000000003E-2</v>
      </c>
      <c r="J18" s="12">
        <f t="shared" si="7"/>
        <v>497210.00000000006</v>
      </c>
      <c r="K18" s="17">
        <v>0.05</v>
      </c>
      <c r="L18" s="12">
        <f t="shared" si="4"/>
        <v>710300</v>
      </c>
      <c r="M18" s="17">
        <v>0.1</v>
      </c>
      <c r="N18" s="12">
        <f t="shared" si="5"/>
        <v>1420600</v>
      </c>
      <c r="O18" s="18">
        <v>0.15</v>
      </c>
      <c r="P18" s="12">
        <f t="shared" si="6"/>
        <v>2130900</v>
      </c>
    </row>
    <row r="19" spans="1:16" x14ac:dyDescent="0.2">
      <c r="A19" s="2">
        <v>2037</v>
      </c>
      <c r="B19" s="2">
        <v>17</v>
      </c>
      <c r="C19" s="6">
        <v>14948000</v>
      </c>
      <c r="D19" s="5">
        <f t="shared" si="0"/>
        <v>8329082.0949880611</v>
      </c>
      <c r="E19" s="5">
        <f t="shared" si="1"/>
        <v>6521762.886407095</v>
      </c>
      <c r="F19" s="5">
        <f t="shared" si="2"/>
        <v>2957382.1107192184</v>
      </c>
      <c r="G19" s="5">
        <f t="shared" si="3"/>
        <v>1389056.1548955543</v>
      </c>
      <c r="H19" s="29"/>
      <c r="I19" s="14">
        <v>3.5000000000000003E-2</v>
      </c>
      <c r="J19" s="12">
        <f t="shared" si="7"/>
        <v>523180.00000000006</v>
      </c>
      <c r="K19" s="17">
        <v>0.05</v>
      </c>
      <c r="L19" s="12">
        <f t="shared" si="4"/>
        <v>747400</v>
      </c>
      <c r="M19" s="17">
        <v>0.1</v>
      </c>
      <c r="N19" s="12">
        <f t="shared" si="5"/>
        <v>1494800</v>
      </c>
      <c r="O19" s="18">
        <v>0.15</v>
      </c>
      <c r="P19" s="12">
        <f t="shared" si="6"/>
        <v>2242200</v>
      </c>
    </row>
    <row r="20" spans="1:16" x14ac:dyDescent="0.2">
      <c r="A20" s="2">
        <v>2038</v>
      </c>
      <c r="B20" s="2">
        <v>18</v>
      </c>
      <c r="C20" s="6">
        <v>15721000</v>
      </c>
      <c r="D20" s="5">
        <f t="shared" si="0"/>
        <v>8463575.4748705216</v>
      </c>
      <c r="E20" s="5">
        <f t="shared" si="1"/>
        <v>6532400.2151717022</v>
      </c>
      <c r="F20" s="5">
        <f t="shared" si="2"/>
        <v>2827560.036162748</v>
      </c>
      <c r="G20" s="5">
        <f t="shared" si="3"/>
        <v>1270337.2742093175</v>
      </c>
      <c r="H20" s="29"/>
      <c r="I20" s="14">
        <v>3.5000000000000003E-2</v>
      </c>
      <c r="J20" s="12">
        <f t="shared" si="7"/>
        <v>550235</v>
      </c>
      <c r="K20" s="17">
        <v>0.05</v>
      </c>
      <c r="L20" s="12">
        <f t="shared" si="4"/>
        <v>786050</v>
      </c>
      <c r="M20" s="17">
        <v>0.1</v>
      </c>
      <c r="N20" s="12">
        <f t="shared" si="5"/>
        <v>1572100</v>
      </c>
      <c r="O20" s="18">
        <v>0.15</v>
      </c>
      <c r="P20" s="12">
        <f t="shared" si="6"/>
        <v>2358150</v>
      </c>
    </row>
    <row r="21" spans="1:16" x14ac:dyDescent="0.2">
      <c r="A21" s="2">
        <v>2039</v>
      </c>
      <c r="B21" s="2">
        <v>19</v>
      </c>
      <c r="C21" s="6">
        <v>16526000</v>
      </c>
      <c r="D21" s="5">
        <f t="shared" si="0"/>
        <v>8596092.9393319115</v>
      </c>
      <c r="E21" s="5">
        <f t="shared" si="1"/>
        <v>6539899.3736571679</v>
      </c>
      <c r="F21" s="5">
        <f t="shared" si="2"/>
        <v>2702133.0563996946</v>
      </c>
      <c r="G21" s="5">
        <f t="shared" si="3"/>
        <v>1161204.6912373195</v>
      </c>
      <c r="H21" s="29"/>
      <c r="I21" s="14">
        <v>3.5000000000000003E-2</v>
      </c>
      <c r="J21" s="12">
        <f t="shared" si="7"/>
        <v>578410</v>
      </c>
      <c r="K21" s="17">
        <v>0.05</v>
      </c>
      <c r="L21" s="12">
        <f t="shared" si="4"/>
        <v>826300</v>
      </c>
      <c r="M21" s="17">
        <v>0.1</v>
      </c>
      <c r="N21" s="12">
        <f t="shared" si="5"/>
        <v>1652600</v>
      </c>
      <c r="O21" s="18">
        <v>0.15</v>
      </c>
      <c r="P21" s="12">
        <f t="shared" si="6"/>
        <v>2478900</v>
      </c>
    </row>
    <row r="22" spans="1:16" x14ac:dyDescent="0.2">
      <c r="A22" s="2">
        <v>2040</v>
      </c>
      <c r="B22" s="2">
        <v>20</v>
      </c>
      <c r="C22" s="7">
        <v>17364000</v>
      </c>
      <c r="D22" s="5">
        <f t="shared" si="0"/>
        <v>8726554.0172715299</v>
      </c>
      <c r="E22" s="5">
        <f t="shared" si="1"/>
        <v>6544308.9806067823</v>
      </c>
      <c r="F22" s="5">
        <f t="shared" si="2"/>
        <v>2581047.9570112275</v>
      </c>
      <c r="G22" s="5">
        <f t="shared" si="3"/>
        <v>1060945.2435237658</v>
      </c>
      <c r="H22" s="29"/>
      <c r="I22" s="14">
        <v>3.5000000000000003E-2</v>
      </c>
      <c r="J22" s="12">
        <f t="shared" si="7"/>
        <v>607740</v>
      </c>
      <c r="K22" s="17">
        <v>0.05</v>
      </c>
      <c r="L22" s="12">
        <f t="shared" si="4"/>
        <v>868200</v>
      </c>
      <c r="M22" s="17">
        <v>0.1</v>
      </c>
      <c r="N22" s="12">
        <f t="shared" si="5"/>
        <v>1736400</v>
      </c>
      <c r="O22" s="18">
        <v>0.15</v>
      </c>
      <c r="P22" s="12">
        <f t="shared" si="6"/>
        <v>2604600</v>
      </c>
    </row>
    <row r="23" spans="1:16" x14ac:dyDescent="0.2">
      <c r="A23" s="2"/>
      <c r="B23" s="2"/>
      <c r="I23" s="11"/>
      <c r="J23" s="12"/>
      <c r="L23" s="12"/>
      <c r="N23" s="12"/>
      <c r="P23" s="12"/>
    </row>
    <row r="24" spans="1:16" x14ac:dyDescent="0.2">
      <c r="A24" s="2"/>
      <c r="B24" s="2"/>
      <c r="J24" s="12"/>
      <c r="L24" s="12"/>
      <c r="N24" s="12"/>
      <c r="P24" s="12"/>
    </row>
    <row r="25" spans="1:16" x14ac:dyDescent="0.2">
      <c r="A25" s="2"/>
      <c r="B25" s="2"/>
      <c r="H25" s="30" t="s">
        <v>5</v>
      </c>
      <c r="I25" s="13" t="s">
        <v>11</v>
      </c>
      <c r="J25" s="12" t="s">
        <v>7</v>
      </c>
      <c r="K25" s="13" t="s">
        <v>15</v>
      </c>
      <c r="L25" s="12" t="s">
        <v>8</v>
      </c>
      <c r="M25" s="21" t="s">
        <v>12</v>
      </c>
      <c r="N25" s="12" t="s">
        <v>9</v>
      </c>
      <c r="O25" s="12" t="s">
        <v>13</v>
      </c>
      <c r="P25" s="12" t="s">
        <v>10</v>
      </c>
    </row>
    <row r="26" spans="1:16" s="35" customFormat="1" ht="49" customHeight="1" x14ac:dyDescent="0.2">
      <c r="A26" s="33">
        <v>2025</v>
      </c>
      <c r="B26" s="33"/>
      <c r="C26" s="34">
        <f>SUM(C3:C7)</f>
        <v>34880000</v>
      </c>
      <c r="D26" s="34">
        <f t="shared" ref="D26:G26" si="8">SUM(D3:D7)</f>
        <v>31369094.294907272</v>
      </c>
      <c r="E26" s="34">
        <f t="shared" si="8"/>
        <v>30028605.712738249</v>
      </c>
      <c r="F26" s="34">
        <f t="shared" si="8"/>
        <v>26148304.015498187</v>
      </c>
      <c r="G26" s="34">
        <f t="shared" si="8"/>
        <v>23002510.497032247</v>
      </c>
      <c r="H26" s="41">
        <v>20273975</v>
      </c>
      <c r="I26" s="37">
        <f>SUM(J3:J7)</f>
        <v>1213496.15942029</v>
      </c>
      <c r="J26" s="38">
        <f>SUM(I26-H26)</f>
        <v>-19060478.840579711</v>
      </c>
      <c r="K26" s="37">
        <f>SUM(L3:L7)</f>
        <v>1744000</v>
      </c>
      <c r="L26" s="38">
        <f>SUM(K26-H26)</f>
        <v>-18529975</v>
      </c>
      <c r="M26" s="37">
        <f>SUM(N3:N7)</f>
        <v>3488000</v>
      </c>
      <c r="N26" s="38">
        <f>SUM(M26-H26)</f>
        <v>-16785975</v>
      </c>
      <c r="O26" s="37">
        <f>SUM(P3:P7)</f>
        <v>5232000</v>
      </c>
      <c r="P26" s="38">
        <f>SUM(O26-H26)</f>
        <v>-15041975</v>
      </c>
    </row>
    <row r="27" spans="1:16" s="35" customFormat="1" ht="49" customHeight="1" x14ac:dyDescent="0.2">
      <c r="A27" s="33">
        <v>2030</v>
      </c>
      <c r="B27" s="33"/>
      <c r="C27" s="36">
        <f>SUM(C3:C12)</f>
        <v>81343000</v>
      </c>
      <c r="D27" s="36">
        <f t="shared" ref="D27:G27" si="9">SUM(D3:D12)</f>
        <v>66560268.823387392</v>
      </c>
      <c r="E27" s="36">
        <f t="shared" si="9"/>
        <v>61380607.810801312</v>
      </c>
      <c r="F27" s="36">
        <f t="shared" si="9"/>
        <v>47790235.303400911</v>
      </c>
      <c r="G27" s="36">
        <f t="shared" si="9"/>
        <v>38251271.801746465</v>
      </c>
      <c r="H27" s="41">
        <v>20273975</v>
      </c>
      <c r="I27" s="39">
        <f>SUM(J3:J12)</f>
        <v>2839701.15942029</v>
      </c>
      <c r="J27" s="38">
        <f>SUM(I27-H27)</f>
        <v>-17434273.840579711</v>
      </c>
      <c r="K27" s="39">
        <f>SUM(L3:L12)</f>
        <v>4067150</v>
      </c>
      <c r="L27" s="38">
        <f>SUM(K27-H27)</f>
        <v>-16206825</v>
      </c>
      <c r="M27" s="39">
        <f>SUM(N3:N12)</f>
        <v>8134300</v>
      </c>
      <c r="N27" s="38">
        <f>SUM(M27-H27)</f>
        <v>-12139675</v>
      </c>
      <c r="O27" s="39">
        <f>SUM(P3:P12)</f>
        <v>12201450</v>
      </c>
      <c r="P27" s="38">
        <f>SUM(O27-H27)</f>
        <v>-8072525</v>
      </c>
    </row>
    <row r="28" spans="1:16" s="35" customFormat="1" ht="49" customHeight="1" x14ac:dyDescent="0.2">
      <c r="A28" s="33">
        <v>2035</v>
      </c>
      <c r="B28" s="33"/>
      <c r="C28" s="36">
        <f>SUM(C3:C17)</f>
        <v>142254000</v>
      </c>
      <c r="D28" s="36">
        <f t="shared" ref="D28:G28" si="10">SUM(D3:D17)</f>
        <v>105411949.10046202</v>
      </c>
      <c r="E28" s="36">
        <f t="shared" si="10"/>
        <v>93593818.842200071</v>
      </c>
      <c r="F28" s="36">
        <f t="shared" si="10"/>
        <v>65416849.910380334</v>
      </c>
      <c r="G28" s="36">
        <f t="shared" si="10"/>
        <v>48198382.884501345</v>
      </c>
      <c r="H28" s="41">
        <v>20273975</v>
      </c>
      <c r="I28" s="39">
        <f>SUM(J3:J17)</f>
        <v>4971586.15942029</v>
      </c>
      <c r="J28" s="38">
        <f>SUM(I28-H28)</f>
        <v>-15302388.840579711</v>
      </c>
      <c r="K28" s="39">
        <f>SUM(L3:L17)</f>
        <v>7112700</v>
      </c>
      <c r="L28" s="38">
        <f>SUM(K28-H28)</f>
        <v>-13161275</v>
      </c>
      <c r="M28" s="39">
        <f>SUM(N3:N17)</f>
        <v>14225400</v>
      </c>
      <c r="N28" s="38">
        <f>SUM(M28-H28)</f>
        <v>-6048575</v>
      </c>
      <c r="O28" s="39">
        <f>SUM(P3:P17)</f>
        <v>21338100</v>
      </c>
      <c r="P28" s="38">
        <f>SUM(O28-H28)</f>
        <v>1064125</v>
      </c>
    </row>
    <row r="29" spans="1:16" s="35" customFormat="1" ht="49" customHeight="1" x14ac:dyDescent="0.2">
      <c r="A29" s="33">
        <v>2040</v>
      </c>
      <c r="B29" s="33"/>
      <c r="C29" s="36">
        <f>SUM(C3:C22)</f>
        <v>221019000</v>
      </c>
      <c r="D29" s="36">
        <f t="shared" ref="D29:G29" si="11">SUM(D3:D22)</f>
        <v>147719937.80874431</v>
      </c>
      <c r="E29" s="36">
        <f t="shared" si="11"/>
        <v>126240122.57945265</v>
      </c>
      <c r="F29" s="36">
        <f t="shared" si="11"/>
        <v>79576612.573708057</v>
      </c>
      <c r="G29" s="36">
        <f t="shared" si="11"/>
        <v>54598047.167347319</v>
      </c>
      <c r="H29" s="41">
        <v>20273975</v>
      </c>
      <c r="I29" s="39">
        <f>SUM(J3:J22)</f>
        <v>7728361.15942029</v>
      </c>
      <c r="J29" s="38">
        <f>SUM(I29-H29)</f>
        <v>-12545613.840579711</v>
      </c>
      <c r="K29" s="39">
        <f>SUM(L3:L22)</f>
        <v>11050950</v>
      </c>
      <c r="L29" s="38">
        <f>SUM(K29-H29)</f>
        <v>-9223025</v>
      </c>
      <c r="M29" s="39">
        <f>SUM(N3:N22)</f>
        <v>22101900</v>
      </c>
      <c r="N29" s="38">
        <f>SUM(M29-H29)</f>
        <v>1827925</v>
      </c>
      <c r="O29" s="39">
        <f>SUM(P3:P22)</f>
        <v>33152850</v>
      </c>
      <c r="P29" s="38">
        <f>SUM(O29-H29)</f>
        <v>12878875</v>
      </c>
    </row>
    <row r="30" spans="1:16" x14ac:dyDescent="0.2">
      <c r="A30" s="2"/>
      <c r="B30" s="2"/>
      <c r="J30" s="12"/>
      <c r="L30" s="12"/>
      <c r="N30" s="12"/>
      <c r="P30" s="12"/>
    </row>
    <row r="34" spans="3:10" x14ac:dyDescent="0.2">
      <c r="D34" s="1"/>
      <c r="E34" s="44"/>
      <c r="F34" s="44"/>
      <c r="G34" s="44"/>
    </row>
    <row r="35" spans="3:10" x14ac:dyDescent="0.2">
      <c r="H35" s="31"/>
      <c r="I35" s="20"/>
      <c r="J35" s="20"/>
    </row>
    <row r="36" spans="3:10" x14ac:dyDescent="0.2">
      <c r="C36" s="22"/>
      <c r="E36" s="19"/>
      <c r="F36" s="19"/>
      <c r="G36" s="19"/>
      <c r="H36" s="19"/>
    </row>
    <row r="37" spans="3:10" x14ac:dyDescent="0.2">
      <c r="C37" s="22"/>
      <c r="E37" s="15"/>
      <c r="F37" s="15"/>
      <c r="G37" s="15"/>
      <c r="H37" s="15"/>
    </row>
    <row r="38" spans="3:10" x14ac:dyDescent="0.2">
      <c r="C38" s="22"/>
      <c r="E38" s="15"/>
      <c r="F38" s="15"/>
      <c r="G38" s="15"/>
      <c r="H38" s="15"/>
    </row>
    <row r="39" spans="3:10" x14ac:dyDescent="0.2">
      <c r="C39" s="22"/>
      <c r="E39" s="15"/>
      <c r="F39" s="15"/>
      <c r="G39" s="15"/>
      <c r="H39" s="15"/>
    </row>
  </sheetData>
  <mergeCells count="3">
    <mergeCell ref="D1:G1"/>
    <mergeCell ref="I1:P1"/>
    <mergeCell ref="E34:G3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20e30d4e9bb08fd08cde126d5a8214c5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1e4dae1d9d17e89866f720decb35dab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AF4068AB-31B3-4574-821B-819F4A94AF6A}"/>
</file>

<file path=customXml/itemProps2.xml><?xml version="1.0" encoding="utf-8"?>
<ds:datastoreItem xmlns:ds="http://schemas.openxmlformats.org/officeDocument/2006/customXml" ds:itemID="{93602526-7437-4763-BD2D-925A44FB9F40}"/>
</file>

<file path=customXml/itemProps3.xml><?xml version="1.0" encoding="utf-8"?>
<ds:datastoreItem xmlns:ds="http://schemas.openxmlformats.org/officeDocument/2006/customXml" ds:itemID="{E42036D4-41E1-40FE-9409-46C803F67B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Sub</vt:lpstr>
      <vt:lpstr>Financial Model  </vt:lpstr>
      <vt:lpstr>FinMod  with projected O&amp;M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Batinge</dc:creator>
  <cp:lastModifiedBy>Microsoft Office User</cp:lastModifiedBy>
  <dcterms:created xsi:type="dcterms:W3CDTF">2020-01-22T11:15:59Z</dcterms:created>
  <dcterms:modified xsi:type="dcterms:W3CDTF">2020-09-19T15:13:46Z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